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JohnDusaban\Desktop\"/>
    </mc:Choice>
  </mc:AlternateContent>
  <xr:revisionPtr revIDLastSave="0" documentId="13_ncr:1_{C6E805E0-17FE-4197-8106-B612D9ECD3D5}" xr6:coauthVersionLast="47" xr6:coauthVersionMax="47" xr10:uidLastSave="{00000000-0000-0000-0000-000000000000}"/>
  <bookViews>
    <workbookView xWindow="-120" yWindow="-120" windowWidth="29040" windowHeight="15720" xr2:uid="{88BA3CFA-6826-4470-ABF2-A123584054D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1" i="1" l="1"/>
  <c r="AF12" i="1"/>
  <c r="AE11" i="1"/>
  <c r="AE13" i="1" s="1"/>
  <c r="AE12" i="1"/>
  <c r="P13" i="1"/>
  <c r="R11" i="1"/>
  <c r="P11" i="1"/>
  <c r="N11" i="1"/>
  <c r="L11" i="1"/>
  <c r="J11" i="1"/>
  <c r="H11" i="1"/>
  <c r="F11" i="1"/>
  <c r="D11" i="1"/>
  <c r="R5" i="1"/>
  <c r="P5" i="1"/>
  <c r="N5" i="1"/>
  <c r="L5" i="1"/>
  <c r="J5" i="1"/>
  <c r="H5" i="1"/>
  <c r="F5" i="1"/>
  <c r="D5" i="1"/>
  <c r="R15" i="1"/>
  <c r="P15" i="1"/>
  <c r="N15" i="1"/>
  <c r="L15" i="1"/>
  <c r="J15" i="1"/>
  <c r="H15" i="1"/>
  <c r="F15" i="1"/>
  <c r="D15" i="1"/>
  <c r="D6" i="1"/>
  <c r="D7" i="1"/>
  <c r="D8" i="1"/>
  <c r="D9" i="1"/>
  <c r="D10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4" i="1"/>
  <c r="R22" i="1"/>
  <c r="P22" i="1"/>
  <c r="N22" i="1"/>
  <c r="L22" i="1"/>
  <c r="J22" i="1"/>
  <c r="H22" i="1"/>
  <c r="F22" i="1"/>
  <c r="R54" i="1"/>
  <c r="P54" i="1"/>
  <c r="N54" i="1"/>
  <c r="L54" i="1"/>
  <c r="J54" i="1"/>
  <c r="H54" i="1"/>
  <c r="F54" i="1"/>
  <c r="R53" i="1"/>
  <c r="P53" i="1"/>
  <c r="N53" i="1"/>
  <c r="L53" i="1"/>
  <c r="J53" i="1"/>
  <c r="H53" i="1"/>
  <c r="F53" i="1"/>
  <c r="R14" i="1"/>
  <c r="P14" i="1"/>
  <c r="N14" i="1"/>
  <c r="L14" i="1"/>
  <c r="J14" i="1"/>
  <c r="H14" i="1"/>
  <c r="F14" i="1"/>
  <c r="R50" i="1"/>
  <c r="P50" i="1"/>
  <c r="N50" i="1"/>
  <c r="L50" i="1"/>
  <c r="J50" i="1"/>
  <c r="H50" i="1"/>
  <c r="F50" i="1"/>
  <c r="R46" i="1"/>
  <c r="P46" i="1"/>
  <c r="N46" i="1"/>
  <c r="L46" i="1"/>
  <c r="J46" i="1"/>
  <c r="F46" i="1"/>
  <c r="R45" i="1"/>
  <c r="P45" i="1"/>
  <c r="N45" i="1"/>
  <c r="L45" i="1"/>
  <c r="J45" i="1"/>
  <c r="F45" i="1"/>
  <c r="R47" i="1"/>
  <c r="P47" i="1"/>
  <c r="N47" i="1"/>
  <c r="L47" i="1"/>
  <c r="J47" i="1"/>
  <c r="R49" i="1"/>
  <c r="P49" i="1"/>
  <c r="N49" i="1"/>
  <c r="L49" i="1"/>
  <c r="J49" i="1"/>
  <c r="H49" i="1"/>
  <c r="F49" i="1"/>
  <c r="R41" i="1"/>
  <c r="P41" i="1"/>
  <c r="N41" i="1"/>
  <c r="L41" i="1"/>
  <c r="J41" i="1"/>
  <c r="H41" i="1"/>
  <c r="F41" i="1"/>
  <c r="R37" i="1"/>
  <c r="P37" i="1"/>
  <c r="N37" i="1"/>
  <c r="L37" i="1"/>
  <c r="J37" i="1"/>
  <c r="H37" i="1"/>
  <c r="F37" i="1"/>
  <c r="R51" i="1"/>
  <c r="P51" i="1"/>
  <c r="N51" i="1"/>
  <c r="L51" i="1"/>
  <c r="J51" i="1"/>
  <c r="H51" i="1"/>
  <c r="F51" i="1"/>
  <c r="R48" i="1"/>
  <c r="P48" i="1"/>
  <c r="N48" i="1"/>
  <c r="L48" i="1"/>
  <c r="J48" i="1"/>
  <c r="H48" i="1"/>
  <c r="F48" i="1"/>
  <c r="R43" i="1"/>
  <c r="P43" i="1"/>
  <c r="N43" i="1"/>
  <c r="L43" i="1"/>
  <c r="J43" i="1"/>
  <c r="H43" i="1"/>
  <c r="F43" i="1"/>
  <c r="R42" i="1"/>
  <c r="P42" i="1"/>
  <c r="N42" i="1"/>
  <c r="L42" i="1"/>
  <c r="J42" i="1"/>
  <c r="H42" i="1"/>
  <c r="R31" i="1"/>
  <c r="P31" i="1"/>
  <c r="N31" i="1"/>
  <c r="L31" i="1"/>
  <c r="J31" i="1"/>
  <c r="H31" i="1"/>
  <c r="F42" i="1"/>
  <c r="R40" i="1"/>
  <c r="P40" i="1"/>
  <c r="N40" i="1"/>
  <c r="L40" i="1"/>
  <c r="J40" i="1"/>
  <c r="H40" i="1"/>
  <c r="F40" i="1"/>
  <c r="R36" i="1"/>
  <c r="P36" i="1"/>
  <c r="N36" i="1"/>
  <c r="L36" i="1"/>
  <c r="J36" i="1"/>
  <c r="H36" i="1"/>
  <c r="F36" i="1"/>
  <c r="R19" i="1"/>
  <c r="P19" i="1"/>
  <c r="N19" i="1"/>
  <c r="L19" i="1"/>
  <c r="J19" i="1"/>
  <c r="H19" i="1"/>
  <c r="F19" i="1"/>
  <c r="R9" i="1"/>
  <c r="P9" i="1"/>
  <c r="N9" i="1"/>
  <c r="L9" i="1"/>
  <c r="J9" i="1"/>
  <c r="H9" i="1"/>
  <c r="F9" i="1"/>
  <c r="F32" i="1"/>
  <c r="H32" i="1"/>
  <c r="J32" i="1"/>
  <c r="L32" i="1"/>
  <c r="N32" i="1"/>
  <c r="P32" i="1"/>
  <c r="R32" i="1"/>
  <c r="R6" i="1"/>
  <c r="R7" i="1"/>
  <c r="R8" i="1"/>
  <c r="R10" i="1"/>
  <c r="R12" i="1"/>
  <c r="R13" i="1"/>
  <c r="R16" i="1"/>
  <c r="R17" i="1"/>
  <c r="R18" i="1"/>
  <c r="R20" i="1"/>
  <c r="R21" i="1"/>
  <c r="R23" i="1"/>
  <c r="R24" i="1"/>
  <c r="R25" i="1"/>
  <c r="R26" i="1"/>
  <c r="R27" i="1"/>
  <c r="R28" i="1"/>
  <c r="R29" i="1"/>
  <c r="R30" i="1"/>
  <c r="R33" i="1"/>
  <c r="R34" i="1"/>
  <c r="R35" i="1"/>
  <c r="R38" i="1"/>
  <c r="R39" i="1"/>
  <c r="R44" i="1"/>
  <c r="R52" i="1"/>
  <c r="R55" i="1"/>
  <c r="R4" i="1"/>
  <c r="P6" i="1"/>
  <c r="P7" i="1"/>
  <c r="P8" i="1"/>
  <c r="P10" i="1"/>
  <c r="P12" i="1"/>
  <c r="P16" i="1"/>
  <c r="P17" i="1"/>
  <c r="P18" i="1"/>
  <c r="P20" i="1"/>
  <c r="P21" i="1"/>
  <c r="P23" i="1"/>
  <c r="P24" i="1"/>
  <c r="P25" i="1"/>
  <c r="P26" i="1"/>
  <c r="P27" i="1"/>
  <c r="P28" i="1"/>
  <c r="P29" i="1"/>
  <c r="P30" i="1"/>
  <c r="P33" i="1"/>
  <c r="P34" i="1"/>
  <c r="P35" i="1"/>
  <c r="P38" i="1"/>
  <c r="P39" i="1"/>
  <c r="P44" i="1"/>
  <c r="P52" i="1"/>
  <c r="P55" i="1"/>
  <c r="P4" i="1"/>
  <c r="N6" i="1"/>
  <c r="N7" i="1"/>
  <c r="N8" i="1"/>
  <c r="N10" i="1"/>
  <c r="N12" i="1"/>
  <c r="N13" i="1"/>
  <c r="N16" i="1"/>
  <c r="N17" i="1"/>
  <c r="N18" i="1"/>
  <c r="N20" i="1"/>
  <c r="N21" i="1"/>
  <c r="N23" i="1"/>
  <c r="N24" i="1"/>
  <c r="N25" i="1"/>
  <c r="N26" i="1"/>
  <c r="N27" i="1"/>
  <c r="N28" i="1"/>
  <c r="N29" i="1"/>
  <c r="N30" i="1"/>
  <c r="N33" i="1"/>
  <c r="N34" i="1"/>
  <c r="N35" i="1"/>
  <c r="N38" i="1"/>
  <c r="N39" i="1"/>
  <c r="N44" i="1"/>
  <c r="N52" i="1"/>
  <c r="N55" i="1"/>
  <c r="N4" i="1"/>
  <c r="L55" i="1"/>
  <c r="L6" i="1"/>
  <c r="L7" i="1"/>
  <c r="L8" i="1"/>
  <c r="L10" i="1"/>
  <c r="L12" i="1"/>
  <c r="L13" i="1"/>
  <c r="L16" i="1"/>
  <c r="L17" i="1"/>
  <c r="L18" i="1"/>
  <c r="L20" i="1"/>
  <c r="L21" i="1"/>
  <c r="L23" i="1"/>
  <c r="L24" i="1"/>
  <c r="L25" i="1"/>
  <c r="L26" i="1"/>
  <c r="L27" i="1"/>
  <c r="L28" i="1"/>
  <c r="L29" i="1"/>
  <c r="L30" i="1"/>
  <c r="L33" i="1"/>
  <c r="L34" i="1"/>
  <c r="L35" i="1"/>
  <c r="L38" i="1"/>
  <c r="L39" i="1"/>
  <c r="L44" i="1"/>
  <c r="L52" i="1"/>
  <c r="L4" i="1"/>
  <c r="J6" i="1"/>
  <c r="J7" i="1"/>
  <c r="J8" i="1"/>
  <c r="J10" i="1"/>
  <c r="J12" i="1"/>
  <c r="J13" i="1"/>
  <c r="J16" i="1"/>
  <c r="J17" i="1"/>
  <c r="J18" i="1"/>
  <c r="J20" i="1"/>
  <c r="J21" i="1"/>
  <c r="J23" i="1"/>
  <c r="J24" i="1"/>
  <c r="J25" i="1"/>
  <c r="J26" i="1"/>
  <c r="J27" i="1"/>
  <c r="J28" i="1"/>
  <c r="J29" i="1"/>
  <c r="J30" i="1"/>
  <c r="J33" i="1"/>
  <c r="J34" i="1"/>
  <c r="J35" i="1"/>
  <c r="J38" i="1"/>
  <c r="J39" i="1"/>
  <c r="J44" i="1"/>
  <c r="J52" i="1"/>
  <c r="J55" i="1"/>
  <c r="J4" i="1"/>
  <c r="H6" i="1"/>
  <c r="H7" i="1"/>
  <c r="H8" i="1"/>
  <c r="H10" i="1"/>
  <c r="H12" i="1"/>
  <c r="H13" i="1"/>
  <c r="H16" i="1"/>
  <c r="H17" i="1"/>
  <c r="H18" i="1"/>
  <c r="H20" i="1"/>
  <c r="H21" i="1"/>
  <c r="H23" i="1"/>
  <c r="H24" i="1"/>
  <c r="H25" i="1"/>
  <c r="H26" i="1"/>
  <c r="H27" i="1"/>
  <c r="H28" i="1"/>
  <c r="H29" i="1"/>
  <c r="H30" i="1"/>
  <c r="H33" i="1"/>
  <c r="H34" i="1"/>
  <c r="H35" i="1"/>
  <c r="H38" i="1"/>
  <c r="H39" i="1"/>
  <c r="H44" i="1"/>
  <c r="H52" i="1"/>
  <c r="H55" i="1"/>
  <c r="H4" i="1"/>
  <c r="F6" i="1"/>
  <c r="F7" i="1"/>
  <c r="F8" i="1"/>
  <c r="F10" i="1"/>
  <c r="F12" i="1"/>
  <c r="F13" i="1"/>
  <c r="F16" i="1"/>
  <c r="F17" i="1"/>
  <c r="F18" i="1"/>
  <c r="F20" i="1"/>
  <c r="F21" i="1"/>
  <c r="F23" i="1"/>
  <c r="F24" i="1"/>
  <c r="F25" i="1"/>
  <c r="F26" i="1"/>
  <c r="F27" i="1"/>
  <c r="F28" i="1"/>
  <c r="F29" i="1"/>
  <c r="F30" i="1"/>
  <c r="F33" i="1"/>
  <c r="F34" i="1"/>
  <c r="F35" i="1"/>
  <c r="F38" i="1"/>
  <c r="F39" i="1"/>
  <c r="F44" i="1"/>
  <c r="F52" i="1"/>
  <c r="F55" i="1"/>
  <c r="F4" i="1"/>
  <c r="Y28" i="1" l="1"/>
  <c r="T24" i="1"/>
  <c r="W31" i="1"/>
  <c r="W20" i="1"/>
  <c r="T12" i="1"/>
  <c r="W29" i="1"/>
  <c r="U12" i="1"/>
  <c r="Z28" i="1"/>
  <c r="U10" i="1"/>
  <c r="Z17" i="1"/>
  <c r="V9" i="1"/>
  <c r="AA14" i="1"/>
  <c r="T15" i="1"/>
  <c r="AA26" i="1"/>
  <c r="AA22" i="1"/>
  <c r="T22" i="1"/>
  <c r="V7" i="1"/>
  <c r="Z26" i="1"/>
  <c r="V12" i="1"/>
  <c r="W18" i="1"/>
  <c r="W23" i="1"/>
  <c r="V19" i="1"/>
  <c r="V31" i="1"/>
  <c r="U20" i="1"/>
  <c r="X11" i="1"/>
  <c r="Z21" i="1"/>
  <c r="AA8" i="1"/>
  <c r="U7" i="1"/>
  <c r="T31" i="1"/>
  <c r="T19" i="1"/>
  <c r="W22" i="1"/>
  <c r="V20" i="1"/>
  <c r="Y25" i="1"/>
  <c r="T7" i="1"/>
  <c r="X28" i="1"/>
  <c r="Y18" i="1"/>
  <c r="V22" i="1"/>
  <c r="W7" i="1"/>
  <c r="AA24" i="1"/>
  <c r="V24" i="1"/>
  <c r="U24" i="1"/>
  <c r="T10" i="1"/>
  <c r="W26" i="1"/>
  <c r="T6" i="1"/>
  <c r="U22" i="1"/>
  <c r="T17" i="1"/>
  <c r="U17" i="1"/>
  <c r="V17" i="1"/>
  <c r="W17" i="1"/>
  <c r="U5" i="1"/>
  <c r="V5" i="1"/>
  <c r="W5" i="1"/>
  <c r="Z19" i="1"/>
  <c r="Y17" i="1"/>
  <c r="W30" i="1"/>
  <c r="X30" i="1"/>
  <c r="Y30" i="1"/>
  <c r="Z30" i="1"/>
  <c r="AA16" i="1"/>
  <c r="T32" i="1"/>
  <c r="U32" i="1"/>
  <c r="V32" i="1"/>
  <c r="T14" i="1"/>
  <c r="U14" i="1"/>
  <c r="V14" i="1"/>
  <c r="W14" i="1"/>
  <c r="U31" i="1"/>
  <c r="Y26" i="1"/>
  <c r="Y19" i="1"/>
  <c r="X17" i="1"/>
  <c r="Z14" i="1"/>
  <c r="T29" i="1"/>
  <c r="U29" i="1"/>
  <c r="V29" i="1"/>
  <c r="AA13" i="1"/>
  <c r="W9" i="1"/>
  <c r="X9" i="1"/>
  <c r="Y9" i="1"/>
  <c r="Z9" i="1"/>
  <c r="AA9" i="1"/>
  <c r="W15" i="1"/>
  <c r="X15" i="1"/>
  <c r="Y15" i="1"/>
  <c r="Z15" i="1"/>
  <c r="AA15" i="1"/>
  <c r="X26" i="1"/>
  <c r="X19" i="1"/>
  <c r="Z16" i="1"/>
  <c r="Y14" i="1"/>
  <c r="AA11" i="1"/>
  <c r="U9" i="1"/>
  <c r="AA28" i="1"/>
  <c r="W12" i="1"/>
  <c r="X12" i="1"/>
  <c r="Y12" i="1"/>
  <c r="Z12" i="1"/>
  <c r="AA12" i="1"/>
  <c r="X18" i="1"/>
  <c r="Z18" i="1"/>
  <c r="AA18" i="1"/>
  <c r="AA32" i="1"/>
  <c r="AA30" i="1"/>
  <c r="W28" i="1"/>
  <c r="AA23" i="1"/>
  <c r="AA21" i="1"/>
  <c r="W19" i="1"/>
  <c r="Y16" i="1"/>
  <c r="X14" i="1"/>
  <c r="Z11" i="1"/>
  <c r="T9" i="1"/>
  <c r="V6" i="1"/>
  <c r="W27" i="1"/>
  <c r="X27" i="1"/>
  <c r="Y27" i="1"/>
  <c r="Z27" i="1"/>
  <c r="AA10" i="1"/>
  <c r="Z32" i="1"/>
  <c r="V30" i="1"/>
  <c r="V28" i="1"/>
  <c r="Z25" i="1"/>
  <c r="Z23" i="1"/>
  <c r="V21" i="1"/>
  <c r="X16" i="1"/>
  <c r="Z13" i="1"/>
  <c r="Y11" i="1"/>
  <c r="U6" i="1"/>
  <c r="T26" i="1"/>
  <c r="U26" i="1"/>
  <c r="V26" i="1"/>
  <c r="T8" i="1"/>
  <c r="U8" i="1"/>
  <c r="V8" i="1"/>
  <c r="W8" i="1"/>
  <c r="Y32" i="1"/>
  <c r="U30" i="1"/>
  <c r="U28" i="1"/>
  <c r="Y23" i="1"/>
  <c r="U21" i="1"/>
  <c r="U19" i="1"/>
  <c r="W16" i="1"/>
  <c r="Y13" i="1"/>
  <c r="Z8" i="1"/>
  <c r="AA25" i="1"/>
  <c r="AA7" i="1"/>
  <c r="X32" i="1"/>
  <c r="T30" i="1"/>
  <c r="T28" i="1"/>
  <c r="X25" i="1"/>
  <c r="X23" i="1"/>
  <c r="T21" i="1"/>
  <c r="V16" i="1"/>
  <c r="X13" i="1"/>
  <c r="Z10" i="1"/>
  <c r="Y8" i="1"/>
  <c r="AA5" i="1"/>
  <c r="W24" i="1"/>
  <c r="X24" i="1"/>
  <c r="Y24" i="1"/>
  <c r="Z24" i="1"/>
  <c r="W6" i="1"/>
  <c r="X6" i="1"/>
  <c r="Y6" i="1"/>
  <c r="Z6" i="1"/>
  <c r="AA6" i="1"/>
  <c r="AA31" i="1"/>
  <c r="T11" i="1"/>
  <c r="U11" i="1"/>
  <c r="V11" i="1"/>
  <c r="W11" i="1"/>
  <c r="W32" i="1"/>
  <c r="AA29" i="1"/>
  <c r="AA27" i="1"/>
  <c r="W25" i="1"/>
  <c r="AA20" i="1"/>
  <c r="V18" i="1"/>
  <c r="U16" i="1"/>
  <c r="W13" i="1"/>
  <c r="Y10" i="1"/>
  <c r="X8" i="1"/>
  <c r="Z5" i="1"/>
  <c r="T23" i="1"/>
  <c r="Z31" i="1"/>
  <c r="Z29" i="1"/>
  <c r="V27" i="1"/>
  <c r="V25" i="1"/>
  <c r="Z22" i="1"/>
  <c r="Z20" i="1"/>
  <c r="U18" i="1"/>
  <c r="T16" i="1"/>
  <c r="V13" i="1"/>
  <c r="X10" i="1"/>
  <c r="Z7" i="1"/>
  <c r="Y5" i="1"/>
  <c r="W21" i="1"/>
  <c r="AA19" i="1"/>
  <c r="Y31" i="1"/>
  <c r="Y29" i="1"/>
  <c r="U27" i="1"/>
  <c r="U25" i="1"/>
  <c r="Y22" i="1"/>
  <c r="Y20" i="1"/>
  <c r="T18" i="1"/>
  <c r="V15" i="1"/>
  <c r="U13" i="1"/>
  <c r="W10" i="1"/>
  <c r="Y7" i="1"/>
  <c r="X5" i="1"/>
  <c r="T20" i="1"/>
  <c r="T5" i="1"/>
  <c r="X31" i="1"/>
  <c r="X29" i="1"/>
  <c r="T27" i="1"/>
  <c r="T25" i="1"/>
  <c r="X22" i="1"/>
  <c r="X20" i="1"/>
  <c r="AA17" i="1"/>
  <c r="U15" i="1"/>
  <c r="T13" i="1"/>
  <c r="V10" i="1"/>
  <c r="X7" i="1"/>
  <c r="V23" i="1"/>
  <c r="U23" i="1"/>
  <c r="Y21" i="1"/>
  <c r="X21" i="1"/>
  <c r="AA50" i="1"/>
  <c r="AA54" i="1"/>
  <c r="W54" i="1"/>
  <c r="Z53" i="1"/>
  <c r="T54" i="1"/>
  <c r="U54" i="1"/>
  <c r="V54" i="1"/>
  <c r="X54" i="1"/>
  <c r="Y54" i="1"/>
  <c r="Z54" i="1"/>
  <c r="X53" i="1"/>
  <c r="AA53" i="1"/>
  <c r="T53" i="1"/>
  <c r="U53" i="1"/>
  <c r="V53" i="1"/>
  <c r="W53" i="1"/>
  <c r="Y53" i="1"/>
  <c r="X50" i="1"/>
  <c r="T50" i="1"/>
  <c r="U50" i="1"/>
  <c r="V50" i="1"/>
  <c r="W50" i="1"/>
  <c r="Y50" i="1"/>
  <c r="Z50" i="1"/>
  <c r="Z47" i="1"/>
  <c r="AA46" i="1"/>
  <c r="Y46" i="1"/>
  <c r="T46" i="1"/>
  <c r="U46" i="1"/>
  <c r="V46" i="1"/>
  <c r="W46" i="1"/>
  <c r="X46" i="1"/>
  <c r="Z46" i="1"/>
  <c r="AA45" i="1"/>
  <c r="Z45" i="1"/>
  <c r="T45" i="1"/>
  <c r="U45" i="1"/>
  <c r="V45" i="1"/>
  <c r="W45" i="1"/>
  <c r="X45" i="1"/>
  <c r="Y45" i="1"/>
  <c r="AA47" i="1"/>
  <c r="T47" i="1"/>
  <c r="U47" i="1"/>
  <c r="V47" i="1"/>
  <c r="W47" i="1"/>
  <c r="X47" i="1"/>
  <c r="Y47" i="1"/>
  <c r="X39" i="1"/>
  <c r="T52" i="1"/>
  <c r="W36" i="1"/>
  <c r="V48" i="1"/>
  <c r="Y51" i="1"/>
  <c r="Z37" i="1"/>
  <c r="V38" i="1"/>
  <c r="T34" i="1"/>
  <c r="U55" i="1"/>
  <c r="X42" i="1"/>
  <c r="Z41" i="1"/>
  <c r="U42" i="1"/>
  <c r="X41" i="1"/>
  <c r="T33" i="1"/>
  <c r="W48" i="1"/>
  <c r="T55" i="1"/>
  <c r="W41" i="1"/>
  <c r="Z51" i="1"/>
  <c r="U38" i="1"/>
  <c r="T35" i="1"/>
  <c r="AA33" i="1"/>
  <c r="Z34" i="1"/>
  <c r="Y41" i="1"/>
  <c r="Y34" i="1"/>
  <c r="X44" i="1"/>
  <c r="T43" i="1"/>
  <c r="W51" i="1"/>
  <c r="W44" i="1"/>
  <c r="T38" i="1"/>
  <c r="V34" i="1"/>
  <c r="W39" i="1"/>
  <c r="T49" i="1"/>
  <c r="V44" i="1"/>
  <c r="AA37" i="1"/>
  <c r="X38" i="1"/>
  <c r="X55" i="1"/>
  <c r="U44" i="1"/>
  <c r="V41" i="1"/>
  <c r="X35" i="1"/>
  <c r="AA42" i="1"/>
  <c r="U41" i="1"/>
  <c r="AA36" i="1"/>
  <c r="Z33" i="1"/>
  <c r="U34" i="1"/>
  <c r="T42" i="1"/>
  <c r="Z42" i="1"/>
  <c r="T41" i="1"/>
  <c r="Z36" i="1"/>
  <c r="Y33" i="1"/>
  <c r="AA41" i="1"/>
  <c r="W55" i="1"/>
  <c r="Y42" i="1"/>
  <c r="AA39" i="1"/>
  <c r="W35" i="1"/>
  <c r="X33" i="1"/>
  <c r="V55" i="1"/>
  <c r="AA48" i="1"/>
  <c r="Z39" i="1"/>
  <c r="V35" i="1"/>
  <c r="W33" i="1"/>
  <c r="Z48" i="1"/>
  <c r="W42" i="1"/>
  <c r="Y39" i="1"/>
  <c r="U35" i="1"/>
  <c r="V33" i="1"/>
  <c r="T48" i="1"/>
  <c r="T37" i="1"/>
  <c r="Y48" i="1"/>
  <c r="V42" i="1"/>
  <c r="U33" i="1"/>
  <c r="T40" i="1"/>
  <c r="AA51" i="1"/>
  <c r="X48" i="1"/>
  <c r="W38" i="1"/>
  <c r="AA34" i="1"/>
  <c r="AA49" i="1"/>
  <c r="Z52" i="1"/>
  <c r="Z49" i="1"/>
  <c r="Z43" i="1"/>
  <c r="Z40" i="1"/>
  <c r="V39" i="1"/>
  <c r="Y52" i="1"/>
  <c r="U51" i="1"/>
  <c r="Y49" i="1"/>
  <c r="U48" i="1"/>
  <c r="Y43" i="1"/>
  <c r="Y40" i="1"/>
  <c r="U39" i="1"/>
  <c r="Y37" i="1"/>
  <c r="U36" i="1"/>
  <c r="X52" i="1"/>
  <c r="T51" i="1"/>
  <c r="X49" i="1"/>
  <c r="X43" i="1"/>
  <c r="X40" i="1"/>
  <c r="T39" i="1"/>
  <c r="X37" i="1"/>
  <c r="T36" i="1"/>
  <c r="X34" i="1"/>
  <c r="AA55" i="1"/>
  <c r="W52" i="1"/>
  <c r="W49" i="1"/>
  <c r="AA44" i="1"/>
  <c r="W43" i="1"/>
  <c r="W40" i="1"/>
  <c r="AA38" i="1"/>
  <c r="W37" i="1"/>
  <c r="AA35" i="1"/>
  <c r="W34" i="1"/>
  <c r="X51" i="1"/>
  <c r="AA52" i="1"/>
  <c r="V51" i="1"/>
  <c r="V36" i="1"/>
  <c r="Z55" i="1"/>
  <c r="V52" i="1"/>
  <c r="V49" i="1"/>
  <c r="Z44" i="1"/>
  <c r="V43" i="1"/>
  <c r="V40" i="1"/>
  <c r="Z38" i="1"/>
  <c r="V37" i="1"/>
  <c r="Z35" i="1"/>
  <c r="Y55" i="1"/>
  <c r="U52" i="1"/>
  <c r="U49" i="1"/>
  <c r="Y44" i="1"/>
  <c r="U43" i="1"/>
  <c r="U40" i="1"/>
  <c r="Y38" i="1"/>
  <c r="U37" i="1"/>
  <c r="Y35" i="1"/>
  <c r="Y36" i="1"/>
  <c r="T44" i="1"/>
  <c r="X36" i="1"/>
  <c r="AA43" i="1"/>
  <c r="AA40" i="1"/>
  <c r="AA4" i="1"/>
  <c r="V4" i="1"/>
  <c r="W4" i="1"/>
  <c r="X4" i="1"/>
  <c r="Y4" i="1"/>
  <c r="Z4" i="1"/>
  <c r="T4" i="1"/>
  <c r="U4" i="1"/>
  <c r="T56" i="1" l="1"/>
  <c r="AF4" i="1" s="1"/>
  <c r="AA56" i="1"/>
  <c r="AF13" i="1" s="1"/>
  <c r="X56" i="1"/>
  <c r="AF8" i="1" s="1"/>
  <c r="V56" i="1"/>
  <c r="AF6" i="1" s="1"/>
  <c r="Z56" i="1"/>
  <c r="AF10" i="1" s="1"/>
  <c r="Y56" i="1"/>
  <c r="AF9" i="1" s="1"/>
  <c r="W56" i="1"/>
  <c r="AF7" i="1" s="1"/>
  <c r="U56" i="1"/>
  <c r="AF5" i="1" s="1"/>
  <c r="AB56" i="1" l="1"/>
</calcChain>
</file>

<file path=xl/sharedStrings.xml><?xml version="1.0" encoding="utf-8"?>
<sst xmlns="http://schemas.openxmlformats.org/spreadsheetml/2006/main" count="474" uniqueCount="61">
  <si>
    <t>Study</t>
  </si>
  <si>
    <t>Work</t>
  </si>
  <si>
    <t>Sleep</t>
  </si>
  <si>
    <t>Travel time</t>
  </si>
  <si>
    <t>Family and friends</t>
  </si>
  <si>
    <t>Hobbies</t>
  </si>
  <si>
    <t>Hours in week</t>
  </si>
  <si>
    <t>Spare</t>
  </si>
  <si>
    <t>STU</t>
  </si>
  <si>
    <t>WOR</t>
  </si>
  <si>
    <t>SLE</t>
  </si>
  <si>
    <t>HOB</t>
  </si>
  <si>
    <t>SPA</t>
  </si>
  <si>
    <t>FAF</t>
  </si>
  <si>
    <t>TRT</t>
  </si>
  <si>
    <t>Monday</t>
  </si>
  <si>
    <t>Cat</t>
  </si>
  <si>
    <t>Tuesday</t>
  </si>
  <si>
    <t>Wednesday</t>
  </si>
  <si>
    <t>Thursday</t>
  </si>
  <si>
    <t>Friday</t>
  </si>
  <si>
    <t>Saturday</t>
  </si>
  <si>
    <t>Sunday</t>
  </si>
  <si>
    <t>End Time</t>
  </si>
  <si>
    <t>Start Time</t>
  </si>
  <si>
    <t>Target</t>
  </si>
  <si>
    <t>Name</t>
  </si>
  <si>
    <t>Scheduled</t>
  </si>
  <si>
    <t>Lunch</t>
  </si>
  <si>
    <t>Wake and fix up</t>
  </si>
  <si>
    <t>Travelling</t>
  </si>
  <si>
    <t>Database</t>
  </si>
  <si>
    <t>Activity</t>
  </si>
  <si>
    <t>PER</t>
  </si>
  <si>
    <t>Dinner</t>
  </si>
  <si>
    <t>Take a bath</t>
  </si>
  <si>
    <t>Study session</t>
  </si>
  <si>
    <t>Wash dishes</t>
  </si>
  <si>
    <t>Baby time</t>
  </si>
  <si>
    <t>1st Sem</t>
  </si>
  <si>
    <t>School [IFN581-LEC01]</t>
  </si>
  <si>
    <t>School [IFN581-TUT01]</t>
  </si>
  <si>
    <t>School [IFN582-TUT01]</t>
  </si>
  <si>
    <t>School [IFN583-LEC01]</t>
  </si>
  <si>
    <t>School [IFN583-TUT01]</t>
  </si>
  <si>
    <t>School [IFN585-TUT01]</t>
  </si>
  <si>
    <t>Break</t>
  </si>
  <si>
    <t>Chill</t>
  </si>
  <si>
    <t>Waiting time</t>
  </si>
  <si>
    <t>Bed time</t>
  </si>
  <si>
    <t>Scene 1</t>
  </si>
  <si>
    <t>Exercise</t>
  </si>
  <si>
    <t>Breakfast</t>
  </si>
  <si>
    <t>Study break</t>
  </si>
  <si>
    <t>Game time</t>
  </si>
  <si>
    <t>Laundry</t>
  </si>
  <si>
    <t>Personal and house essentials</t>
  </si>
  <si>
    <t>Grocery</t>
  </si>
  <si>
    <t>Total</t>
  </si>
  <si>
    <t>Church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</si>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</sst>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19" fontId="0" fillId="0" borderId="1" xfId="0" applyNumberFormat="1" applyBorder="1" applyAlignment="1">
      <alignment horizontal="left" vertical="center"/>
    </xf>
    <xf numFmtId="19" fontId="0" fillId="0" borderId="0" xfId="0" applyNumberFormat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9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BCFA74-BD46-419E-9A60-7514174B459F}" name="Table2" displayName="Table2" ref="B4:C31" totalsRowShown="0">
  <autoFilter ref="B4:C31" xr:uid="{8BBCFA74-BD46-419E-9A60-7514174B459F}"/>
  <tableColumns count="2">
    <tableColumn id="1" xr3:uid="{95CC6EEA-15CA-4B18-8C2C-7BD717046B86}" name="Activity"/>
    <tableColumn id="2" xr3:uid="{79BF9D1C-039E-4979-8BF9-2F0D1027BFAE}" name="C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22B84-2CE2-412E-AD4D-74C666387B18}">
  <dimension ref="B2:AF56"/>
  <sheetViews>
    <sheetView tabSelected="1" topLeftCell="A25" workbookViewId="0">
      <selection activeCell="K44" sqref="K44"/>
    </sheetView>
  </sheetViews>
  <sheetFormatPr defaultRowHeight="15" x14ac:dyDescent="0.25"/>
  <cols>
    <col min="1" max="1" width="9.140625" style="1"/>
    <col min="2" max="3" width="11.28515625" style="4" bestFit="1" customWidth="1"/>
    <col min="4" max="4" width="4.5703125" style="6" bestFit="1" customWidth="1"/>
    <col min="5" max="5" width="15" style="1" bestFit="1" customWidth="1"/>
    <col min="6" max="6" width="5.28515625" style="1" bestFit="1" customWidth="1"/>
    <col min="7" max="7" width="20.85546875" style="1" bestFit="1" customWidth="1"/>
    <col min="8" max="8" width="5.28515625" style="1" bestFit="1" customWidth="1"/>
    <col min="9" max="9" width="20.85546875" style="1" bestFit="1" customWidth="1"/>
    <col min="10" max="10" width="4.28515625" style="1" bestFit="1" customWidth="1"/>
    <col min="11" max="11" width="15" style="1" bestFit="1" customWidth="1"/>
    <col min="12" max="12" width="5.28515625" style="1" bestFit="1" customWidth="1"/>
    <col min="13" max="13" width="15" style="1" bestFit="1" customWidth="1"/>
    <col min="14" max="14" width="4.85546875" style="1" bestFit="1" customWidth="1"/>
    <col min="15" max="15" width="13.140625" style="1" bestFit="1" customWidth="1"/>
    <col min="16" max="16" width="4.85546875" style="1" bestFit="1" customWidth="1"/>
    <col min="17" max="17" width="12.28515625" style="1" bestFit="1" customWidth="1"/>
    <col min="18" max="18" width="4.28515625" style="1" bestFit="1" customWidth="1"/>
    <col min="19" max="27" width="9.140625" style="1"/>
    <col min="28" max="28" width="13.28515625" style="1" customWidth="1"/>
    <col min="29" max="29" width="28.5703125" style="1" bestFit="1" customWidth="1"/>
    <col min="30" max="30" width="9.140625" style="1"/>
    <col min="31" max="31" width="8.85546875" style="1" bestFit="1" customWidth="1"/>
    <col min="32" max="32" width="12.85546875" style="1" bestFit="1" customWidth="1"/>
    <col min="33" max="16384" width="9.140625" style="1"/>
  </cols>
  <sheetData>
    <row r="2" spans="2:32" x14ac:dyDescent="0.25">
      <c r="B2" s="4" t="s">
        <v>50</v>
      </c>
    </row>
    <row r="3" spans="2:32" x14ac:dyDescent="0.25">
      <c r="B3" s="7" t="s">
        <v>24</v>
      </c>
      <c r="C3" s="7" t="s">
        <v>23</v>
      </c>
      <c r="D3" s="8"/>
      <c r="E3" s="9" t="s">
        <v>15</v>
      </c>
      <c r="F3" s="9" t="s">
        <v>16</v>
      </c>
      <c r="G3" s="9" t="s">
        <v>17</v>
      </c>
      <c r="H3" s="9" t="s">
        <v>16</v>
      </c>
      <c r="I3" s="9" t="s">
        <v>18</v>
      </c>
      <c r="J3" s="9" t="s">
        <v>16</v>
      </c>
      <c r="K3" s="9" t="s">
        <v>19</v>
      </c>
      <c r="L3" s="9" t="s">
        <v>16</v>
      </c>
      <c r="M3" s="9" t="s">
        <v>20</v>
      </c>
      <c r="N3" s="9" t="s">
        <v>16</v>
      </c>
      <c r="O3" s="9" t="s">
        <v>21</v>
      </c>
      <c r="P3" s="9" t="s">
        <v>16</v>
      </c>
      <c r="Q3" s="9" t="s">
        <v>22</v>
      </c>
      <c r="R3" s="9" t="s">
        <v>16</v>
      </c>
      <c r="T3" s="1" t="s">
        <v>8</v>
      </c>
      <c r="U3" s="1" t="s">
        <v>9</v>
      </c>
      <c r="V3" s="1" t="s">
        <v>10</v>
      </c>
      <c r="W3" s="1" t="s">
        <v>13</v>
      </c>
      <c r="X3" s="1" t="s">
        <v>14</v>
      </c>
      <c r="Y3" s="1" t="s">
        <v>33</v>
      </c>
      <c r="Z3" s="1" t="s">
        <v>11</v>
      </c>
      <c r="AA3" s="1" t="s">
        <v>12</v>
      </c>
      <c r="AC3" s="15" t="s">
        <v>26</v>
      </c>
      <c r="AD3" s="16" t="s">
        <v>16</v>
      </c>
      <c r="AE3" s="16" t="s">
        <v>25</v>
      </c>
      <c r="AF3" s="17" t="s">
        <v>27</v>
      </c>
    </row>
    <row r="4" spans="2:32" x14ac:dyDescent="0.25">
      <c r="B4" s="3">
        <v>0.30555555555555558</v>
      </c>
      <c r="C4" s="3">
        <v>0.3125</v>
      </c>
      <c r="D4" s="5">
        <f>24*IF(C4-B4&lt;0,C4-B4+1,C4-B4)</f>
        <v>0.16666666666666607</v>
      </c>
      <c r="E4" s="2" t="s">
        <v>29</v>
      </c>
      <c r="F4" s="2" t="str">
        <f>_xlfn.XLOOKUP(E4,Table2[Activity],Table2[Cat], "N/A")</f>
        <v>PER</v>
      </c>
      <c r="G4" s="2" t="s">
        <v>29</v>
      </c>
      <c r="H4" s="2" t="str">
        <f>_xlfn.XLOOKUP(G4,Table2[Activity],Table2[Cat], "N/A")</f>
        <v>PER</v>
      </c>
      <c r="I4" s="2" t="s">
        <v>29</v>
      </c>
      <c r="J4" s="2" t="str">
        <f>_xlfn.XLOOKUP(I4,Table2[Activity],Table2[Cat], "N/A")</f>
        <v>PER</v>
      </c>
      <c r="K4" s="2" t="s">
        <v>29</v>
      </c>
      <c r="L4" s="2" t="str">
        <f>_xlfn.XLOOKUP(K4,Table2[Activity],Table2[Cat], "N/A")</f>
        <v>PER</v>
      </c>
      <c r="M4" s="2" t="s">
        <v>29</v>
      </c>
      <c r="N4" s="2" t="str">
        <f>_xlfn.XLOOKUP(M4,Table2[Activity],Table2[Cat], "N/A")</f>
        <v>PER</v>
      </c>
      <c r="O4" s="2" t="s">
        <v>49</v>
      </c>
      <c r="P4" s="2" t="str">
        <f>_xlfn.XLOOKUP(O4,Table2[Activity],Table2[Cat], "N/A")</f>
        <v>SLE</v>
      </c>
      <c r="Q4" s="2" t="s">
        <v>49</v>
      </c>
      <c r="R4" s="2" t="str">
        <f>_xlfn.XLOOKUP(Q4,Table2[Activity],Table2[Cat], "N/A")</f>
        <v>SLE</v>
      </c>
      <c r="T4" s="1">
        <f>IF($F4=T$3,$D4,0)+IF($H4=T$3,$D4,0)+IF($J4=T$3,$D4,0)+IF($L4=T$3,$D4,0)+IF($N4=T$3,$D4,0)+IF($P4=T$3,$D4,0)+IF($R4=T$3,$D4,0)</f>
        <v>0</v>
      </c>
      <c r="U4" s="1">
        <f>IF($F4=U$3,$D4,0)+IF($H4=U$3,$D4,0)+IF($J4=U$3,$D4,0)+IF($L4=U$3,$D4,0)+IF($N4=U$3,$D4,0)+IF($P4=U$3,$D4,0)+IF($R4=U$3,$D4,0)</f>
        <v>0</v>
      </c>
      <c r="V4" s="1">
        <f>IF($F4=V$3,$D4,0)+IF($H4=V$3,$D4,0)+IF($J4=V$3,$D4,0)+IF($L4=V$3,$D4,0)+IF($N4=V$3,$D4,0)+IF($P4=V$3,$D4,0)+IF($R4=V$3,$D4,0)</f>
        <v>0.33333333333333215</v>
      </c>
      <c r="W4" s="1">
        <f>IF($F4=W$3,$D4,0)+IF($H4=W$3,$D4,0)+IF($J4=W$3,$D4,0)+IF($L4=W$3,$D4,0)+IF($N4=W$3,$D4,0)+IF($P4=W$3,$D4,0)+IF($R4=W$3,$D4,0)</f>
        <v>0</v>
      </c>
      <c r="X4" s="1">
        <f>IF($F4=X$3,$D4,0)+IF($H4=X$3,$D4,0)+IF($J4=X$3,$D4,0)+IF($L4=X$3,$D4,0)+IF($N4=X$3,$D4,0)+IF($P4=X$3,$D4,0)+IF($R4=X$3,$D4,0)</f>
        <v>0</v>
      </c>
      <c r="Y4" s="1">
        <f>IF($F4=Y$3,$D4,0)+IF($H4=Y$3,$D4,0)+IF($J4=Y$3,$D4,0)+IF($L4=Y$3,$D4,0)+IF($N4=Y$3,$D4,0)+IF($P4=Y$3,$D4,0)+IF($R4=Y$3,$D4,0)</f>
        <v>0.83333333333333037</v>
      </c>
      <c r="Z4" s="1">
        <f>IF($F4=Z$3,$D4,0)+IF($H4=Z$3,$D4,0)+IF($J4=Z$3,$D4,0)+IF($L4=Z$3,$D4,0)+IF($N4=Z$3,$D4,0)+IF($P4=Z$3,$D4,0)+IF($R4=Z$3,$D4,0)</f>
        <v>0</v>
      </c>
      <c r="AA4" s="1">
        <f>IF($F4=AA$3,$D4,0)+IF($H4=AA$3,$D4,0)+IF($J4=AA$3,$D4,0)+IF($L4=AA$3,$D4,0)+IF($N4=AA$3,$D4,0)+IF($P4=AA$3,$D4,0)+IF($R4=AA$3,$D4,0)</f>
        <v>0</v>
      </c>
      <c r="AC4" s="18" t="s">
        <v>0</v>
      </c>
      <c r="AD4" s="19" t="s">
        <v>8</v>
      </c>
      <c r="AE4" s="19">
        <v>42</v>
      </c>
      <c r="AF4" s="20">
        <f>T56</f>
        <v>39.416666666666643</v>
      </c>
    </row>
    <row r="5" spans="2:32" x14ac:dyDescent="0.25">
      <c r="B5" s="3">
        <v>0.3125</v>
      </c>
      <c r="C5" s="3">
        <v>0.3263888888888889</v>
      </c>
      <c r="D5" s="5">
        <f>24*IF(C5-B5&lt;0,C5-B5+1,C5-B5)</f>
        <v>0.33333333333333348</v>
      </c>
      <c r="E5" s="2" t="s">
        <v>29</v>
      </c>
      <c r="F5" s="2" t="str">
        <f>_xlfn.XLOOKUP(E5,Table2[Activity],Table2[Cat], "N/A")</f>
        <v>PER</v>
      </c>
      <c r="G5" s="2" t="s">
        <v>29</v>
      </c>
      <c r="H5" s="2" t="str">
        <f>_xlfn.XLOOKUP(G5,Table2[Activity],Table2[Cat], "N/A")</f>
        <v>PER</v>
      </c>
      <c r="I5" s="2" t="s">
        <v>29</v>
      </c>
      <c r="J5" s="2" t="str">
        <f>_xlfn.XLOOKUP(I5,Table2[Activity],Table2[Cat], "N/A")</f>
        <v>PER</v>
      </c>
      <c r="K5" s="2" t="s">
        <v>29</v>
      </c>
      <c r="L5" s="2" t="str">
        <f>_xlfn.XLOOKUP(K5,Table2[Activity],Table2[Cat], "N/A")</f>
        <v>PER</v>
      </c>
      <c r="M5" s="2" t="s">
        <v>51</v>
      </c>
      <c r="N5" s="2" t="str">
        <f>_xlfn.XLOOKUP(M5,Table2[Activity],Table2[Cat], "N/A")</f>
        <v>HOB</v>
      </c>
      <c r="O5" s="2" t="s">
        <v>49</v>
      </c>
      <c r="P5" s="2" t="str">
        <f>_xlfn.XLOOKUP(O5,Table2[Activity],Table2[Cat], "N/A")</f>
        <v>SLE</v>
      </c>
      <c r="Q5" s="2" t="s">
        <v>49</v>
      </c>
      <c r="R5" s="2" t="str">
        <f>_xlfn.XLOOKUP(Q5,Table2[Activity],Table2[Cat], "N/A")</f>
        <v>SLE</v>
      </c>
      <c r="T5" s="1">
        <f t="shared" ref="T5:AA32" si="0">IF($F5=T$3,$D5,0)+IF($H5=T$3,$D5,0)+IF($J5=T$3,$D5,0)+IF($L5=T$3,$D5,0)+IF($N5=T$3,$D5,0)+IF($P5=T$3,$D5,0)+IF($R5=T$3,$D5,0)</f>
        <v>0</v>
      </c>
      <c r="U5" s="1">
        <f t="shared" si="0"/>
        <v>0</v>
      </c>
      <c r="V5" s="1">
        <f t="shared" si="0"/>
        <v>0.66666666666666696</v>
      </c>
      <c r="W5" s="1">
        <f t="shared" si="0"/>
        <v>0</v>
      </c>
      <c r="X5" s="1">
        <f t="shared" si="0"/>
        <v>0</v>
      </c>
      <c r="Y5" s="1">
        <f t="shared" si="0"/>
        <v>1.3333333333333339</v>
      </c>
      <c r="Z5" s="1">
        <f t="shared" si="0"/>
        <v>0.33333333333333348</v>
      </c>
      <c r="AA5" s="1">
        <f t="shared" si="0"/>
        <v>0</v>
      </c>
      <c r="AC5" s="21" t="s">
        <v>1</v>
      </c>
      <c r="AD5" s="22" t="s">
        <v>9</v>
      </c>
      <c r="AE5" s="22">
        <v>24</v>
      </c>
      <c r="AF5" s="23">
        <f t="shared" ref="AF4:AF13" si="1">U56</f>
        <v>23.999999999999964</v>
      </c>
    </row>
    <row r="6" spans="2:32" x14ac:dyDescent="0.25">
      <c r="B6" s="3">
        <v>0.3263888888888889</v>
      </c>
      <c r="C6" s="3">
        <v>0.33333333333333331</v>
      </c>
      <c r="D6" s="5">
        <f t="shared" ref="D6:D55" si="2">24*IF(C6-B6&lt;0,C6-B6+1,C6-B6)</f>
        <v>0.16666666666666607</v>
      </c>
      <c r="E6" s="2" t="s">
        <v>30</v>
      </c>
      <c r="F6" s="2" t="str">
        <f>_xlfn.XLOOKUP(E6,Table2[Activity],Table2[Cat], "N/A")</f>
        <v>TRT</v>
      </c>
      <c r="G6" s="2" t="s">
        <v>30</v>
      </c>
      <c r="H6" s="2" t="str">
        <f>_xlfn.XLOOKUP(G6,Table2[Activity],Table2[Cat], "N/A")</f>
        <v>TRT</v>
      </c>
      <c r="I6" s="2" t="s">
        <v>30</v>
      </c>
      <c r="J6" s="2" t="str">
        <f>_xlfn.XLOOKUP(I6,Table2[Activity],Table2[Cat], "N/A")</f>
        <v>TRT</v>
      </c>
      <c r="K6" s="2" t="s">
        <v>30</v>
      </c>
      <c r="L6" s="2" t="str">
        <f>_xlfn.XLOOKUP(K6,Table2[Activity],Table2[Cat], "N/A")</f>
        <v>TRT</v>
      </c>
      <c r="M6" s="2" t="s">
        <v>51</v>
      </c>
      <c r="N6" s="2" t="str">
        <f>_xlfn.XLOOKUP(M6,Table2[Activity],Table2[Cat], "N/A")</f>
        <v>HOB</v>
      </c>
      <c r="O6" s="2" t="s">
        <v>49</v>
      </c>
      <c r="P6" s="2" t="str">
        <f>_xlfn.XLOOKUP(O6,Table2[Activity],Table2[Cat], "N/A")</f>
        <v>SLE</v>
      </c>
      <c r="Q6" s="2" t="s">
        <v>49</v>
      </c>
      <c r="R6" s="2" t="str">
        <f>_xlfn.XLOOKUP(Q6,Table2[Activity],Table2[Cat], "N/A")</f>
        <v>SLE</v>
      </c>
      <c r="T6" s="1">
        <f t="shared" si="0"/>
        <v>0</v>
      </c>
      <c r="U6" s="1">
        <f t="shared" si="0"/>
        <v>0</v>
      </c>
      <c r="V6" s="1">
        <f t="shared" si="0"/>
        <v>0.33333333333333215</v>
      </c>
      <c r="W6" s="1">
        <f t="shared" si="0"/>
        <v>0</v>
      </c>
      <c r="X6" s="1">
        <f t="shared" si="0"/>
        <v>0.6666666666666643</v>
      </c>
      <c r="Y6" s="1">
        <f t="shared" si="0"/>
        <v>0</v>
      </c>
      <c r="Z6" s="1">
        <f t="shared" si="0"/>
        <v>0.16666666666666607</v>
      </c>
      <c r="AA6" s="1">
        <f t="shared" si="0"/>
        <v>0</v>
      </c>
      <c r="AC6" s="18" t="s">
        <v>2</v>
      </c>
      <c r="AD6" s="19" t="s">
        <v>10</v>
      </c>
      <c r="AE6" s="19">
        <v>56</v>
      </c>
      <c r="AF6" s="20">
        <f>V56</f>
        <v>55.999999999999986</v>
      </c>
    </row>
    <row r="7" spans="2:32" x14ac:dyDescent="0.25">
      <c r="B7" s="3">
        <v>0.33333333333333331</v>
      </c>
      <c r="C7" s="3">
        <v>0.35416666666666669</v>
      </c>
      <c r="D7" s="5">
        <f t="shared" si="2"/>
        <v>0.50000000000000089</v>
      </c>
      <c r="E7" s="2" t="s">
        <v>30</v>
      </c>
      <c r="F7" s="2" t="str">
        <f>_xlfn.XLOOKUP(E7,Table2[Activity],Table2[Cat], "N/A")</f>
        <v>TRT</v>
      </c>
      <c r="G7" s="2" t="s">
        <v>30</v>
      </c>
      <c r="H7" s="2" t="str">
        <f>_xlfn.XLOOKUP(G7,Table2[Activity],Table2[Cat], "N/A")</f>
        <v>TRT</v>
      </c>
      <c r="I7" s="2" t="s">
        <v>30</v>
      </c>
      <c r="J7" s="2" t="str">
        <f>_xlfn.XLOOKUP(I7,Table2[Activity],Table2[Cat], "N/A")</f>
        <v>TRT</v>
      </c>
      <c r="K7" s="2" t="s">
        <v>30</v>
      </c>
      <c r="L7" s="2" t="str">
        <f>_xlfn.XLOOKUP(K7,Table2[Activity],Table2[Cat], "N/A")</f>
        <v>TRT</v>
      </c>
      <c r="M7" s="2" t="s">
        <v>52</v>
      </c>
      <c r="N7" s="2" t="str">
        <f>_xlfn.XLOOKUP(M7,Table2[Activity],Table2[Cat], "N/A")</f>
        <v>PER</v>
      </c>
      <c r="O7" s="2" t="s">
        <v>49</v>
      </c>
      <c r="P7" s="2" t="str">
        <f>_xlfn.XLOOKUP(O7,Table2[Activity],Table2[Cat], "N/A")</f>
        <v>SLE</v>
      </c>
      <c r="Q7" s="2" t="s">
        <v>49</v>
      </c>
      <c r="R7" s="2" t="str">
        <f>_xlfn.XLOOKUP(Q7,Table2[Activity],Table2[Cat], "N/A")</f>
        <v>SLE</v>
      </c>
      <c r="T7" s="1">
        <f t="shared" si="0"/>
        <v>0</v>
      </c>
      <c r="U7" s="1">
        <f t="shared" si="0"/>
        <v>0</v>
      </c>
      <c r="V7" s="1">
        <f t="shared" si="0"/>
        <v>1.0000000000000018</v>
      </c>
      <c r="W7" s="1">
        <f t="shared" si="0"/>
        <v>0</v>
      </c>
      <c r="X7" s="1">
        <f t="shared" si="0"/>
        <v>2.0000000000000036</v>
      </c>
      <c r="Y7" s="1">
        <f t="shared" si="0"/>
        <v>0.50000000000000089</v>
      </c>
      <c r="Z7" s="1">
        <f t="shared" si="0"/>
        <v>0</v>
      </c>
      <c r="AA7" s="1">
        <f t="shared" si="0"/>
        <v>0</v>
      </c>
      <c r="AC7" s="21" t="s">
        <v>4</v>
      </c>
      <c r="AD7" s="22" t="s">
        <v>13</v>
      </c>
      <c r="AE7" s="22">
        <v>4</v>
      </c>
      <c r="AF7" s="23">
        <f>W56</f>
        <v>7.8333333333333393</v>
      </c>
    </row>
    <row r="8" spans="2:32" x14ac:dyDescent="0.25">
      <c r="B8" s="3">
        <v>0.35416666666666702</v>
      </c>
      <c r="C8" s="3">
        <v>0.36458333333333331</v>
      </c>
      <c r="D8" s="5">
        <f t="shared" si="2"/>
        <v>0.24999999999999112</v>
      </c>
      <c r="E8" s="2" t="s">
        <v>30</v>
      </c>
      <c r="F8" s="2" t="str">
        <f>_xlfn.XLOOKUP(E8,Table2[Activity],Table2[Cat], "N/A")</f>
        <v>TRT</v>
      </c>
      <c r="G8" s="2" t="s">
        <v>30</v>
      </c>
      <c r="H8" s="2" t="str">
        <f>_xlfn.XLOOKUP(G8,Table2[Activity],Table2[Cat], "N/A")</f>
        <v>TRT</v>
      </c>
      <c r="I8" s="2" t="s">
        <v>30</v>
      </c>
      <c r="J8" s="2" t="str">
        <f>_xlfn.XLOOKUP(I8,Table2[Activity],Table2[Cat], "N/A")</f>
        <v>TRT</v>
      </c>
      <c r="K8" s="2" t="s">
        <v>30</v>
      </c>
      <c r="L8" s="2" t="str">
        <f>_xlfn.XLOOKUP(K8,Table2[Activity],Table2[Cat], "N/A")</f>
        <v>TRT</v>
      </c>
      <c r="M8" s="2" t="s">
        <v>55</v>
      </c>
      <c r="N8" s="2" t="str">
        <f>_xlfn.XLOOKUP(M8,Table2[Activity],Table2[Cat], "N/A")</f>
        <v>PER</v>
      </c>
      <c r="O8" s="2" t="s">
        <v>49</v>
      </c>
      <c r="P8" s="2" t="str">
        <f>_xlfn.XLOOKUP(O8,Table2[Activity],Table2[Cat], "N/A")</f>
        <v>SLE</v>
      </c>
      <c r="Q8" s="2" t="s">
        <v>49</v>
      </c>
      <c r="R8" s="2" t="str">
        <f>_xlfn.XLOOKUP(Q8,Table2[Activity],Table2[Cat], "N/A")</f>
        <v>SLE</v>
      </c>
      <c r="T8" s="1">
        <f t="shared" si="0"/>
        <v>0</v>
      </c>
      <c r="U8" s="1">
        <f t="shared" si="0"/>
        <v>0</v>
      </c>
      <c r="V8" s="1">
        <f t="shared" si="0"/>
        <v>0.49999999999998224</v>
      </c>
      <c r="W8" s="1">
        <f t="shared" si="0"/>
        <v>0</v>
      </c>
      <c r="X8" s="1">
        <f t="shared" si="0"/>
        <v>0.99999999999996447</v>
      </c>
      <c r="Y8" s="1">
        <f t="shared" si="0"/>
        <v>0.24999999999999112</v>
      </c>
      <c r="Z8" s="1">
        <f t="shared" si="0"/>
        <v>0</v>
      </c>
      <c r="AA8" s="1">
        <f t="shared" si="0"/>
        <v>0</v>
      </c>
      <c r="AC8" s="18" t="s">
        <v>3</v>
      </c>
      <c r="AD8" s="19" t="s">
        <v>14</v>
      </c>
      <c r="AE8" s="19">
        <v>8</v>
      </c>
      <c r="AF8" s="20">
        <f>X56</f>
        <v>7.6666666666666528</v>
      </c>
    </row>
    <row r="9" spans="2:32" x14ac:dyDescent="0.25">
      <c r="B9" s="3">
        <v>0.36458333333333331</v>
      </c>
      <c r="C9" s="3">
        <v>0.375</v>
      </c>
      <c r="D9" s="5">
        <f t="shared" si="2"/>
        <v>0.25000000000000044</v>
      </c>
      <c r="E9" s="2" t="s">
        <v>1</v>
      </c>
      <c r="F9" s="2" t="str">
        <f>_xlfn.XLOOKUP(E9,Table2[Activity],Table2[Cat], "N/A")</f>
        <v>WOR</v>
      </c>
      <c r="G9" s="2" t="s">
        <v>1</v>
      </c>
      <c r="H9" s="2" t="str">
        <f>_xlfn.XLOOKUP(G9,Table2[Activity],Table2[Cat], "N/A")</f>
        <v>WOR</v>
      </c>
      <c r="I9" s="2" t="s">
        <v>46</v>
      </c>
      <c r="J9" s="2" t="str">
        <f>_xlfn.XLOOKUP(I9,Table2[Activity],Table2[Cat], "N/A")</f>
        <v>SPA</v>
      </c>
      <c r="K9" s="2" t="s">
        <v>1</v>
      </c>
      <c r="L9" s="2" t="str">
        <f>_xlfn.XLOOKUP(K9,Table2[Activity],Table2[Cat], "N/A")</f>
        <v>WOR</v>
      </c>
      <c r="M9" s="2" t="s">
        <v>35</v>
      </c>
      <c r="N9" s="2" t="str">
        <f>_xlfn.XLOOKUP(M9,Table2[Activity],Table2[Cat], "N/A")</f>
        <v>PER</v>
      </c>
      <c r="O9" s="2" t="s">
        <v>49</v>
      </c>
      <c r="P9" s="2" t="str">
        <f>_xlfn.XLOOKUP(O9,Table2[Activity],Table2[Cat], "N/A")</f>
        <v>SLE</v>
      </c>
      <c r="Q9" s="2" t="s">
        <v>49</v>
      </c>
      <c r="R9" s="2" t="str">
        <f>_xlfn.XLOOKUP(Q9,Table2[Activity],Table2[Cat], "N/A")</f>
        <v>SLE</v>
      </c>
      <c r="T9" s="1">
        <f t="shared" si="0"/>
        <v>0</v>
      </c>
      <c r="U9" s="1">
        <f t="shared" si="0"/>
        <v>0.75000000000000133</v>
      </c>
      <c r="V9" s="1">
        <f t="shared" si="0"/>
        <v>0.50000000000000089</v>
      </c>
      <c r="W9" s="1">
        <f t="shared" si="0"/>
        <v>0</v>
      </c>
      <c r="X9" s="1">
        <f t="shared" si="0"/>
        <v>0</v>
      </c>
      <c r="Y9" s="1">
        <f t="shared" si="0"/>
        <v>0.25000000000000044</v>
      </c>
      <c r="Z9" s="1">
        <f t="shared" si="0"/>
        <v>0</v>
      </c>
      <c r="AA9" s="1">
        <f t="shared" si="0"/>
        <v>0.25000000000000044</v>
      </c>
      <c r="AC9" s="21" t="s">
        <v>56</v>
      </c>
      <c r="AD9" s="22" t="s">
        <v>33</v>
      </c>
      <c r="AE9" s="22">
        <v>18</v>
      </c>
      <c r="AF9" s="23">
        <f>Y56</f>
        <v>18.41666666666665</v>
      </c>
    </row>
    <row r="10" spans="2:32" x14ac:dyDescent="0.25">
      <c r="B10" s="3">
        <v>0.375</v>
      </c>
      <c r="C10" s="3">
        <v>0.39583333333333331</v>
      </c>
      <c r="D10" s="5">
        <f t="shared" si="2"/>
        <v>0.49999999999999956</v>
      </c>
      <c r="E10" s="2" t="s">
        <v>1</v>
      </c>
      <c r="F10" s="2" t="str">
        <f>_xlfn.XLOOKUP(E10,Table2[Activity],Table2[Cat], "N/A")</f>
        <v>WOR</v>
      </c>
      <c r="G10" s="2" t="s">
        <v>1</v>
      </c>
      <c r="H10" s="2" t="str">
        <f>_xlfn.XLOOKUP(G10,Table2[Activity],Table2[Cat], "N/A")</f>
        <v>WOR</v>
      </c>
      <c r="I10" s="2" t="s">
        <v>40</v>
      </c>
      <c r="J10" s="2" t="str">
        <f>_xlfn.XLOOKUP(I10,Table2[Activity],Table2[Cat], "N/A")</f>
        <v>STU</v>
      </c>
      <c r="K10" s="2" t="s">
        <v>1</v>
      </c>
      <c r="L10" s="2" t="str">
        <f>_xlfn.XLOOKUP(K10,Table2[Activity],Table2[Cat], "N/A")</f>
        <v>WOR</v>
      </c>
      <c r="M10" s="2" t="s">
        <v>36</v>
      </c>
      <c r="N10" s="2" t="str">
        <f>_xlfn.XLOOKUP(M10,Table2[Activity],Table2[Cat], "N/A")</f>
        <v>STU</v>
      </c>
      <c r="O10" s="2" t="s">
        <v>52</v>
      </c>
      <c r="P10" s="2" t="str">
        <f>_xlfn.XLOOKUP(O10,Table2[Activity],Table2[Cat], "N/A")</f>
        <v>PER</v>
      </c>
      <c r="Q10" s="2" t="s">
        <v>52</v>
      </c>
      <c r="R10" s="2" t="str">
        <f>_xlfn.XLOOKUP(Q10,Table2[Activity],Table2[Cat], "N/A")</f>
        <v>PER</v>
      </c>
      <c r="T10" s="1">
        <f t="shared" si="0"/>
        <v>0.99999999999999911</v>
      </c>
      <c r="U10" s="1">
        <f t="shared" si="0"/>
        <v>1.4999999999999987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0.99999999999999911</v>
      </c>
      <c r="Z10" s="1">
        <f t="shared" si="0"/>
        <v>0</v>
      </c>
      <c r="AA10" s="1">
        <f t="shared" si="0"/>
        <v>0</v>
      </c>
      <c r="AC10" s="18" t="s">
        <v>5</v>
      </c>
      <c r="AD10" s="19" t="s">
        <v>11</v>
      </c>
      <c r="AE10" s="19">
        <v>10</v>
      </c>
      <c r="AF10" s="20">
        <f>Z56</f>
        <v>9.333333333333341</v>
      </c>
    </row>
    <row r="11" spans="2:32" x14ac:dyDescent="0.25">
      <c r="B11" s="3">
        <v>0.39583333333333331</v>
      </c>
      <c r="C11" s="3">
        <v>0.40625</v>
      </c>
      <c r="D11" s="5">
        <f t="shared" si="2"/>
        <v>0.25000000000000044</v>
      </c>
      <c r="E11" s="2" t="s">
        <v>1</v>
      </c>
      <c r="F11" s="2" t="str">
        <f>_xlfn.XLOOKUP(E11,Table2[Activity],Table2[Cat], "N/A")</f>
        <v>WOR</v>
      </c>
      <c r="G11" s="2" t="s">
        <v>1</v>
      </c>
      <c r="H11" s="2" t="str">
        <f>_xlfn.XLOOKUP(G11,Table2[Activity],Table2[Cat], "N/A")</f>
        <v>WOR</v>
      </c>
      <c r="I11" s="2" t="s">
        <v>40</v>
      </c>
      <c r="J11" s="2" t="str">
        <f>_xlfn.XLOOKUP(I11,Table2[Activity],Table2[Cat], "N/A")</f>
        <v>STU</v>
      </c>
      <c r="K11" s="2" t="s">
        <v>1</v>
      </c>
      <c r="L11" s="2" t="str">
        <f>_xlfn.XLOOKUP(K11,Table2[Activity],Table2[Cat], "N/A")</f>
        <v>WOR</v>
      </c>
      <c r="M11" s="2" t="s">
        <v>36</v>
      </c>
      <c r="N11" s="2" t="str">
        <f>_xlfn.XLOOKUP(M11,Table2[Activity],Table2[Cat], "N/A")</f>
        <v>STU</v>
      </c>
      <c r="O11" s="2" t="s">
        <v>52</v>
      </c>
      <c r="P11" s="2" t="str">
        <f>_xlfn.XLOOKUP(O11,Table2[Activity],Table2[Cat], "N/A")</f>
        <v>PER</v>
      </c>
      <c r="Q11" s="2" t="s">
        <v>52</v>
      </c>
      <c r="R11" s="2" t="str">
        <f>_xlfn.XLOOKUP(Q11,Table2[Activity],Table2[Cat], "N/A")</f>
        <v>PER</v>
      </c>
      <c r="T11" s="1">
        <f t="shared" si="0"/>
        <v>0.50000000000000089</v>
      </c>
      <c r="U11" s="1">
        <f t="shared" si="0"/>
        <v>0.75000000000000133</v>
      </c>
      <c r="V11" s="1">
        <f t="shared" si="0"/>
        <v>0</v>
      </c>
      <c r="W11" s="1">
        <f t="shared" si="0"/>
        <v>0</v>
      </c>
      <c r="X11" s="1">
        <f t="shared" si="0"/>
        <v>0</v>
      </c>
      <c r="Y11" s="1">
        <f t="shared" si="0"/>
        <v>0.50000000000000089</v>
      </c>
      <c r="Z11" s="1">
        <f t="shared" si="0"/>
        <v>0</v>
      </c>
      <c r="AA11" s="1">
        <f t="shared" si="0"/>
        <v>0</v>
      </c>
      <c r="AC11" s="24" t="s">
        <v>58</v>
      </c>
      <c r="AD11" s="22"/>
      <c r="AE11" s="25">
        <f>SUM(AE4:AE10)</f>
        <v>162</v>
      </c>
      <c r="AF11" s="23">
        <f t="shared" si="1"/>
        <v>0</v>
      </c>
    </row>
    <row r="12" spans="2:32" x14ac:dyDescent="0.25">
      <c r="B12" s="3">
        <v>0.40625</v>
      </c>
      <c r="C12" s="3">
        <v>0.41666666666666669</v>
      </c>
      <c r="D12" s="5">
        <f t="shared" si="2"/>
        <v>0.25000000000000044</v>
      </c>
      <c r="E12" s="2" t="s">
        <v>1</v>
      </c>
      <c r="F12" s="2" t="str">
        <f>_xlfn.XLOOKUP(E12,Table2[Activity],Table2[Cat], "N/A")</f>
        <v>WOR</v>
      </c>
      <c r="G12" s="2" t="s">
        <v>1</v>
      </c>
      <c r="H12" s="2" t="str">
        <f>_xlfn.XLOOKUP(G12,Table2[Activity],Table2[Cat], "N/A")</f>
        <v>WOR</v>
      </c>
      <c r="I12" s="2" t="s">
        <v>40</v>
      </c>
      <c r="J12" s="2" t="str">
        <f>_xlfn.XLOOKUP(I12,Table2[Activity],Table2[Cat], "N/A")</f>
        <v>STU</v>
      </c>
      <c r="K12" s="2" t="s">
        <v>1</v>
      </c>
      <c r="L12" s="2" t="str">
        <f>_xlfn.XLOOKUP(K12,Table2[Activity],Table2[Cat], "N/A")</f>
        <v>WOR</v>
      </c>
      <c r="M12" s="2" t="s">
        <v>36</v>
      </c>
      <c r="N12" s="2" t="str">
        <f>_xlfn.XLOOKUP(M12,Table2[Activity],Table2[Cat], "N/A")</f>
        <v>STU</v>
      </c>
      <c r="O12" s="2" t="s">
        <v>37</v>
      </c>
      <c r="P12" s="2" t="str">
        <f>_xlfn.XLOOKUP(O12,Table2[Activity],Table2[Cat], "N/A")</f>
        <v>PER</v>
      </c>
      <c r="Q12" s="2" t="s">
        <v>37</v>
      </c>
      <c r="R12" s="2" t="str">
        <f>_xlfn.XLOOKUP(Q12,Table2[Activity],Table2[Cat], "N/A")</f>
        <v>PER</v>
      </c>
      <c r="T12" s="1">
        <f t="shared" si="0"/>
        <v>0.50000000000000089</v>
      </c>
      <c r="U12" s="1">
        <f t="shared" si="0"/>
        <v>0.75000000000000133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0.50000000000000089</v>
      </c>
      <c r="Z12" s="1">
        <f t="shared" si="0"/>
        <v>0</v>
      </c>
      <c r="AA12" s="1">
        <f t="shared" si="0"/>
        <v>0</v>
      </c>
      <c r="AC12" s="26" t="s">
        <v>6</v>
      </c>
      <c r="AD12" s="19"/>
      <c r="AE12" s="27">
        <f>24*7</f>
        <v>168</v>
      </c>
      <c r="AF12" s="20">
        <f t="shared" si="1"/>
        <v>0</v>
      </c>
    </row>
    <row r="13" spans="2:32" x14ac:dyDescent="0.25">
      <c r="B13" s="3">
        <v>0.41666666666666702</v>
      </c>
      <c r="C13" s="3">
        <v>0.4375</v>
      </c>
      <c r="D13" s="5">
        <f t="shared" si="2"/>
        <v>0.49999999999999156</v>
      </c>
      <c r="E13" s="2" t="s">
        <v>1</v>
      </c>
      <c r="F13" s="2" t="str">
        <f>_xlfn.XLOOKUP(E13,Table2[Activity],Table2[Cat], "N/A")</f>
        <v>WOR</v>
      </c>
      <c r="G13" s="2" t="s">
        <v>1</v>
      </c>
      <c r="H13" s="2" t="str">
        <f>_xlfn.XLOOKUP(G13,Table2[Activity],Table2[Cat], "N/A")</f>
        <v>WOR</v>
      </c>
      <c r="I13" s="2" t="s">
        <v>40</v>
      </c>
      <c r="J13" s="2" t="str">
        <f>_xlfn.XLOOKUP(I13,Table2[Activity],Table2[Cat], "N/A")</f>
        <v>STU</v>
      </c>
      <c r="K13" s="2" t="s">
        <v>1</v>
      </c>
      <c r="L13" s="2" t="str">
        <f>_xlfn.XLOOKUP(K13,Table2[Activity],Table2[Cat], "N/A")</f>
        <v>WOR</v>
      </c>
      <c r="M13" s="2" t="s">
        <v>36</v>
      </c>
      <c r="N13" s="2" t="str">
        <f>_xlfn.XLOOKUP(M13,Table2[Activity],Table2[Cat], "N/A")</f>
        <v>STU</v>
      </c>
      <c r="O13" s="2" t="s">
        <v>57</v>
      </c>
      <c r="P13" s="2" t="str">
        <f>_xlfn.XLOOKUP(O13,Table2[Activity],Table2[Cat], "N/A")</f>
        <v>PER</v>
      </c>
      <c r="Q13" s="2" t="s">
        <v>59</v>
      </c>
      <c r="R13" s="2" t="str">
        <f>_xlfn.XLOOKUP(Q13,Table2[Activity],Table2[Cat], "N/A")</f>
        <v>FAF</v>
      </c>
      <c r="T13" s="1">
        <f t="shared" si="0"/>
        <v>0.99999999999998312</v>
      </c>
      <c r="U13" s="1">
        <f t="shared" si="0"/>
        <v>1.4999999999999747</v>
      </c>
      <c r="V13" s="1">
        <f t="shared" si="0"/>
        <v>0</v>
      </c>
      <c r="W13" s="1">
        <f t="shared" si="0"/>
        <v>0.49999999999999156</v>
      </c>
      <c r="X13" s="1">
        <f t="shared" si="0"/>
        <v>0</v>
      </c>
      <c r="Y13" s="1">
        <f t="shared" si="0"/>
        <v>0.49999999999999156</v>
      </c>
      <c r="Z13" s="1">
        <f t="shared" si="0"/>
        <v>0</v>
      </c>
      <c r="AA13" s="1">
        <f t="shared" si="0"/>
        <v>0</v>
      </c>
      <c r="AC13" s="10" t="s">
        <v>7</v>
      </c>
      <c r="AD13" s="11" t="s">
        <v>12</v>
      </c>
      <c r="AE13" s="11">
        <f>AE12-AE11</f>
        <v>6</v>
      </c>
      <c r="AF13" s="12">
        <f>AA56</f>
        <v>9.9999999999999254</v>
      </c>
    </row>
    <row r="14" spans="2:32" x14ac:dyDescent="0.25">
      <c r="B14" s="3">
        <v>0.4375</v>
      </c>
      <c r="C14" s="3">
        <v>0.44791666666666669</v>
      </c>
      <c r="D14" s="5">
        <f t="shared" si="2"/>
        <v>0.25000000000000044</v>
      </c>
      <c r="E14" s="2" t="s">
        <v>1</v>
      </c>
      <c r="F14" s="2" t="str">
        <f>_xlfn.XLOOKUP(E14,Table2[Activity],Table2[Cat], "N/A")</f>
        <v>WOR</v>
      </c>
      <c r="G14" s="2" t="s">
        <v>1</v>
      </c>
      <c r="H14" s="2" t="str">
        <f>_xlfn.XLOOKUP(G14,Table2[Activity],Table2[Cat], "N/A")</f>
        <v>WOR</v>
      </c>
      <c r="I14" s="2" t="s">
        <v>40</v>
      </c>
      <c r="J14" s="2" t="str">
        <f>_xlfn.XLOOKUP(I14,Table2[Activity],Table2[Cat], "N/A")</f>
        <v>STU</v>
      </c>
      <c r="K14" s="2" t="s">
        <v>1</v>
      </c>
      <c r="L14" s="2" t="str">
        <f>_xlfn.XLOOKUP(K14,Table2[Activity],Table2[Cat], "N/A")</f>
        <v>WOR</v>
      </c>
      <c r="M14" s="2" t="s">
        <v>55</v>
      </c>
      <c r="N14" s="2" t="str">
        <f>_xlfn.XLOOKUP(M14,Table2[Activity],Table2[Cat], "N/A")</f>
        <v>PER</v>
      </c>
      <c r="O14" s="2" t="s">
        <v>57</v>
      </c>
      <c r="P14" s="2" t="str">
        <f>_xlfn.XLOOKUP(O14,Table2[Activity],Table2[Cat], "N/A")</f>
        <v>PER</v>
      </c>
      <c r="Q14" s="2" t="s">
        <v>59</v>
      </c>
      <c r="R14" s="2" t="str">
        <f>_xlfn.XLOOKUP(Q14,Table2[Activity],Table2[Cat], "N/A")</f>
        <v>FAF</v>
      </c>
      <c r="T14" s="1">
        <f t="shared" si="0"/>
        <v>0.25000000000000044</v>
      </c>
      <c r="U14" s="1">
        <f t="shared" si="0"/>
        <v>0.75000000000000133</v>
      </c>
      <c r="V14" s="1">
        <f t="shared" si="0"/>
        <v>0</v>
      </c>
      <c r="W14" s="1">
        <f t="shared" si="0"/>
        <v>0.25000000000000044</v>
      </c>
      <c r="X14" s="1">
        <f t="shared" si="0"/>
        <v>0</v>
      </c>
      <c r="Y14" s="1">
        <f t="shared" si="0"/>
        <v>0.50000000000000089</v>
      </c>
      <c r="Z14" s="1">
        <f t="shared" si="0"/>
        <v>0</v>
      </c>
      <c r="AA14" s="1">
        <f t="shared" si="0"/>
        <v>0</v>
      </c>
      <c r="AC14" s="13"/>
      <c r="AD14" s="13"/>
      <c r="AE14" s="13"/>
      <c r="AF14" s="14"/>
    </row>
    <row r="15" spans="2:32" x14ac:dyDescent="0.25">
      <c r="B15" s="3">
        <v>0.44791666666666669</v>
      </c>
      <c r="C15" s="3">
        <v>0.45833333333333331</v>
      </c>
      <c r="D15" s="5">
        <f t="shared" si="2"/>
        <v>0.24999999999999911</v>
      </c>
      <c r="E15" s="2" t="s">
        <v>1</v>
      </c>
      <c r="F15" s="2" t="str">
        <f>_xlfn.XLOOKUP(E15,Table2[Activity],Table2[Cat], "N/A")</f>
        <v>WOR</v>
      </c>
      <c r="G15" s="2" t="s">
        <v>1</v>
      </c>
      <c r="H15" s="2" t="str">
        <f>_xlfn.XLOOKUP(G15,Table2[Activity],Table2[Cat], "N/A")</f>
        <v>WOR</v>
      </c>
      <c r="I15" s="2" t="s">
        <v>40</v>
      </c>
      <c r="J15" s="2" t="str">
        <f>_xlfn.XLOOKUP(I15,Table2[Activity],Table2[Cat], "N/A")</f>
        <v>STU</v>
      </c>
      <c r="K15" s="2" t="s">
        <v>1</v>
      </c>
      <c r="L15" s="2" t="str">
        <f>_xlfn.XLOOKUP(K15,Table2[Activity],Table2[Cat], "N/A")</f>
        <v>WOR</v>
      </c>
      <c r="M15" s="2" t="s">
        <v>53</v>
      </c>
      <c r="N15" s="2" t="str">
        <f>_xlfn.XLOOKUP(M15,Table2[Activity],Table2[Cat], "N/A")</f>
        <v>SPA</v>
      </c>
      <c r="O15" s="2" t="s">
        <v>57</v>
      </c>
      <c r="P15" s="2" t="str">
        <f>_xlfn.XLOOKUP(O15,Table2[Activity],Table2[Cat], "N/A")</f>
        <v>PER</v>
      </c>
      <c r="Q15" s="2" t="s">
        <v>59</v>
      </c>
      <c r="R15" s="2" t="str">
        <f>_xlfn.XLOOKUP(Q15,Table2[Activity],Table2[Cat], "N/A")</f>
        <v>FAF</v>
      </c>
      <c r="T15" s="1">
        <f t="shared" si="0"/>
        <v>0.24999999999999911</v>
      </c>
      <c r="U15" s="1">
        <f t="shared" si="0"/>
        <v>0.74999999999999734</v>
      </c>
      <c r="V15" s="1">
        <f t="shared" si="0"/>
        <v>0</v>
      </c>
      <c r="W15" s="1">
        <f t="shared" si="0"/>
        <v>0.24999999999999911</v>
      </c>
      <c r="X15" s="1">
        <f t="shared" si="0"/>
        <v>0</v>
      </c>
      <c r="Y15" s="1">
        <f t="shared" si="0"/>
        <v>0.24999999999999911</v>
      </c>
      <c r="Z15" s="1">
        <f t="shared" si="0"/>
        <v>0</v>
      </c>
      <c r="AA15" s="1">
        <f t="shared" si="0"/>
        <v>0.24999999999999911</v>
      </c>
    </row>
    <row r="16" spans="2:32" x14ac:dyDescent="0.25">
      <c r="B16" s="3">
        <v>0.45833333333333298</v>
      </c>
      <c r="C16" s="3">
        <v>0.47916666666666669</v>
      </c>
      <c r="D16" s="5">
        <f t="shared" si="2"/>
        <v>0.50000000000000888</v>
      </c>
      <c r="E16" s="2" t="s">
        <v>1</v>
      </c>
      <c r="F16" s="2" t="str">
        <f>_xlfn.XLOOKUP(E16,Table2[Activity],Table2[Cat], "N/A")</f>
        <v>WOR</v>
      </c>
      <c r="G16" s="2" t="s">
        <v>1</v>
      </c>
      <c r="H16" s="2" t="str">
        <f>_xlfn.XLOOKUP(G16,Table2[Activity],Table2[Cat], "N/A")</f>
        <v>WOR</v>
      </c>
      <c r="I16" s="2" t="s">
        <v>28</v>
      </c>
      <c r="J16" s="2" t="str">
        <f>_xlfn.XLOOKUP(I16,Table2[Activity],Table2[Cat], "N/A")</f>
        <v>PER</v>
      </c>
      <c r="K16" s="2" t="s">
        <v>1</v>
      </c>
      <c r="L16" s="2" t="str">
        <f>_xlfn.XLOOKUP(K16,Table2[Activity],Table2[Cat], "N/A")</f>
        <v>WOR</v>
      </c>
      <c r="M16" s="2" t="s">
        <v>36</v>
      </c>
      <c r="N16" s="2" t="str">
        <f>_xlfn.XLOOKUP(M16,Table2[Activity],Table2[Cat], "N/A")</f>
        <v>STU</v>
      </c>
      <c r="O16" s="2" t="s">
        <v>54</v>
      </c>
      <c r="P16" s="2" t="str">
        <f>_xlfn.XLOOKUP(O16,Table2[Activity],Table2[Cat], "N/A")</f>
        <v>HOB</v>
      </c>
      <c r="Q16" s="2" t="s">
        <v>59</v>
      </c>
      <c r="R16" s="2" t="str">
        <f>_xlfn.XLOOKUP(Q16,Table2[Activity],Table2[Cat], "N/A")</f>
        <v>FAF</v>
      </c>
      <c r="T16" s="1">
        <f t="shared" si="0"/>
        <v>0.50000000000000888</v>
      </c>
      <c r="U16" s="1">
        <f t="shared" si="0"/>
        <v>1.5000000000000266</v>
      </c>
      <c r="V16" s="1">
        <f t="shared" si="0"/>
        <v>0</v>
      </c>
      <c r="W16" s="1">
        <f t="shared" si="0"/>
        <v>0.50000000000000888</v>
      </c>
      <c r="X16" s="1">
        <f t="shared" si="0"/>
        <v>0</v>
      </c>
      <c r="Y16" s="1">
        <f t="shared" si="0"/>
        <v>0.50000000000000888</v>
      </c>
      <c r="Z16" s="1">
        <f t="shared" si="0"/>
        <v>0.50000000000000888</v>
      </c>
      <c r="AA16" s="1">
        <f t="shared" si="0"/>
        <v>0</v>
      </c>
    </row>
    <row r="17" spans="2:27" x14ac:dyDescent="0.25">
      <c r="B17" s="3">
        <v>0.47916666666666702</v>
      </c>
      <c r="C17" s="3">
        <v>0.5</v>
      </c>
      <c r="D17" s="5">
        <f t="shared" si="2"/>
        <v>0.49999999999999156</v>
      </c>
      <c r="E17" s="2" t="s">
        <v>1</v>
      </c>
      <c r="F17" s="2" t="str">
        <f>_xlfn.XLOOKUP(E17,Table2[Activity],Table2[Cat], "N/A")</f>
        <v>WOR</v>
      </c>
      <c r="G17" s="2" t="s">
        <v>1</v>
      </c>
      <c r="H17" s="2" t="str">
        <f>_xlfn.XLOOKUP(G17,Table2[Activity],Table2[Cat], "N/A")</f>
        <v>WOR</v>
      </c>
      <c r="I17" s="2" t="s">
        <v>45</v>
      </c>
      <c r="J17" s="2" t="str">
        <f>_xlfn.XLOOKUP(I17,Table2[Activity],Table2[Cat], "N/A")</f>
        <v>STU</v>
      </c>
      <c r="K17" s="2" t="s">
        <v>1</v>
      </c>
      <c r="L17" s="2" t="str">
        <f>_xlfn.XLOOKUP(K17,Table2[Activity],Table2[Cat], "N/A")</f>
        <v>WOR</v>
      </c>
      <c r="M17" s="2" t="s">
        <v>36</v>
      </c>
      <c r="N17" s="2" t="str">
        <f>_xlfn.XLOOKUP(M17,Table2[Activity],Table2[Cat], "N/A")</f>
        <v>STU</v>
      </c>
      <c r="O17" s="2" t="s">
        <v>54</v>
      </c>
      <c r="P17" s="2" t="str">
        <f>_xlfn.XLOOKUP(O17,Table2[Activity],Table2[Cat], "N/A")</f>
        <v>HOB</v>
      </c>
      <c r="Q17" s="2" t="s">
        <v>59</v>
      </c>
      <c r="R17" s="2" t="str">
        <f>_xlfn.XLOOKUP(Q17,Table2[Activity],Table2[Cat], "N/A")</f>
        <v>FAF</v>
      </c>
      <c r="T17" s="1">
        <f t="shared" si="0"/>
        <v>0.99999999999998312</v>
      </c>
      <c r="U17" s="1">
        <f t="shared" si="0"/>
        <v>1.4999999999999747</v>
      </c>
      <c r="V17" s="1">
        <f t="shared" si="0"/>
        <v>0</v>
      </c>
      <c r="W17" s="1">
        <f t="shared" si="0"/>
        <v>0.49999999999999156</v>
      </c>
      <c r="X17" s="1">
        <f t="shared" si="0"/>
        <v>0</v>
      </c>
      <c r="Y17" s="1">
        <f t="shared" si="0"/>
        <v>0</v>
      </c>
      <c r="Z17" s="1">
        <f t="shared" si="0"/>
        <v>0.49999999999999156</v>
      </c>
      <c r="AA17" s="1">
        <f t="shared" si="0"/>
        <v>0</v>
      </c>
    </row>
    <row r="18" spans="2:27" x14ac:dyDescent="0.25">
      <c r="B18" s="3">
        <v>0.5</v>
      </c>
      <c r="C18" s="3">
        <v>0.52083333333333337</v>
      </c>
      <c r="D18" s="5">
        <f t="shared" si="2"/>
        <v>0.50000000000000089</v>
      </c>
      <c r="E18" s="2" t="s">
        <v>28</v>
      </c>
      <c r="F18" s="2" t="str">
        <f>_xlfn.XLOOKUP(E18,Table2[Activity],Table2[Cat], "N/A")</f>
        <v>PER</v>
      </c>
      <c r="G18" s="2" t="s">
        <v>28</v>
      </c>
      <c r="H18" s="2" t="str">
        <f>_xlfn.XLOOKUP(G18,Table2[Activity],Table2[Cat], "N/A")</f>
        <v>PER</v>
      </c>
      <c r="I18" s="2" t="s">
        <v>45</v>
      </c>
      <c r="J18" s="2" t="str">
        <f>_xlfn.XLOOKUP(I18,Table2[Activity],Table2[Cat], "N/A")</f>
        <v>STU</v>
      </c>
      <c r="K18" s="2" t="s">
        <v>28</v>
      </c>
      <c r="L18" s="2" t="str">
        <f>_xlfn.XLOOKUP(K18,Table2[Activity],Table2[Cat], "N/A")</f>
        <v>PER</v>
      </c>
      <c r="M18" s="2" t="s">
        <v>36</v>
      </c>
      <c r="N18" s="2" t="str">
        <f>_xlfn.XLOOKUP(M18,Table2[Activity],Table2[Cat], "N/A")</f>
        <v>STU</v>
      </c>
      <c r="O18" s="2" t="s">
        <v>28</v>
      </c>
      <c r="P18" s="2" t="str">
        <f>_xlfn.XLOOKUP(O18,Table2[Activity],Table2[Cat], "N/A")</f>
        <v>PER</v>
      </c>
      <c r="Q18" s="2" t="s">
        <v>28</v>
      </c>
      <c r="R18" s="2" t="str">
        <f>_xlfn.XLOOKUP(Q18,Table2[Activity],Table2[Cat], "N/A")</f>
        <v>PER</v>
      </c>
      <c r="T18" s="1">
        <f t="shared" si="0"/>
        <v>1.0000000000000018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2.5000000000000044</v>
      </c>
      <c r="Z18" s="1">
        <f t="shared" si="0"/>
        <v>0</v>
      </c>
      <c r="AA18" s="1">
        <f t="shared" si="0"/>
        <v>0</v>
      </c>
    </row>
    <row r="19" spans="2:27" x14ac:dyDescent="0.25">
      <c r="B19" s="3">
        <v>0.52083333333333337</v>
      </c>
      <c r="C19" s="3">
        <v>0.53125</v>
      </c>
      <c r="D19" s="5">
        <f t="shared" si="2"/>
        <v>0.24999999999999911</v>
      </c>
      <c r="E19" s="2" t="s">
        <v>1</v>
      </c>
      <c r="F19" s="2" t="str">
        <f>_xlfn.XLOOKUP(E19,Table2[Activity],Table2[Cat], "N/A")</f>
        <v>WOR</v>
      </c>
      <c r="G19" s="2" t="s">
        <v>1</v>
      </c>
      <c r="H19" s="2" t="str">
        <f>_xlfn.XLOOKUP(G19,Table2[Activity],Table2[Cat], "N/A")</f>
        <v>WOR</v>
      </c>
      <c r="I19" s="2" t="s">
        <v>45</v>
      </c>
      <c r="J19" s="2" t="str">
        <f>_xlfn.XLOOKUP(I19,Table2[Activity],Table2[Cat], "N/A")</f>
        <v>STU</v>
      </c>
      <c r="K19" s="2" t="s">
        <v>28</v>
      </c>
      <c r="L19" s="2" t="str">
        <f>_xlfn.XLOOKUP(K19,Table2[Activity],Table2[Cat], "N/A")</f>
        <v>PER</v>
      </c>
      <c r="M19" s="2" t="s">
        <v>28</v>
      </c>
      <c r="N19" s="2" t="str">
        <f>_xlfn.XLOOKUP(M19,Table2[Activity],Table2[Cat], "N/A")</f>
        <v>PER</v>
      </c>
      <c r="O19" s="2" t="s">
        <v>37</v>
      </c>
      <c r="P19" s="2" t="str">
        <f>_xlfn.XLOOKUP(O19,Table2[Activity],Table2[Cat], "N/A")</f>
        <v>PER</v>
      </c>
      <c r="Q19" s="2" t="s">
        <v>28</v>
      </c>
      <c r="R19" s="2" t="str">
        <f>_xlfn.XLOOKUP(Q19,Table2[Activity],Table2[Cat], "N/A")</f>
        <v>PER</v>
      </c>
      <c r="T19" s="1">
        <f t="shared" si="0"/>
        <v>0.24999999999999911</v>
      </c>
      <c r="U19" s="1">
        <f t="shared" si="0"/>
        <v>0.49999999999999822</v>
      </c>
      <c r="V19" s="1">
        <f t="shared" si="0"/>
        <v>0</v>
      </c>
      <c r="W19" s="1">
        <f t="shared" si="0"/>
        <v>0</v>
      </c>
      <c r="X19" s="1">
        <f t="shared" si="0"/>
        <v>0</v>
      </c>
      <c r="Y19" s="1">
        <f t="shared" si="0"/>
        <v>0.99999999999999645</v>
      </c>
      <c r="Z19" s="1">
        <f t="shared" si="0"/>
        <v>0</v>
      </c>
      <c r="AA19" s="1">
        <f t="shared" si="0"/>
        <v>0</v>
      </c>
    </row>
    <row r="20" spans="2:27" x14ac:dyDescent="0.25">
      <c r="B20" s="3">
        <v>0.53125</v>
      </c>
      <c r="C20" s="3">
        <v>0.54166666666666596</v>
      </c>
      <c r="D20" s="5">
        <f t="shared" si="2"/>
        <v>0.24999999999998312</v>
      </c>
      <c r="E20" s="2" t="s">
        <v>1</v>
      </c>
      <c r="F20" s="2" t="str">
        <f>_xlfn.XLOOKUP(E20,Table2[Activity],Table2[Cat], "N/A")</f>
        <v>WOR</v>
      </c>
      <c r="G20" s="2" t="s">
        <v>1</v>
      </c>
      <c r="H20" s="2" t="str">
        <f>_xlfn.XLOOKUP(G20,Table2[Activity],Table2[Cat], "N/A")</f>
        <v>WOR</v>
      </c>
      <c r="I20" s="2" t="s">
        <v>45</v>
      </c>
      <c r="J20" s="2" t="str">
        <f>_xlfn.XLOOKUP(I20,Table2[Activity],Table2[Cat], "N/A")</f>
        <v>STU</v>
      </c>
      <c r="K20" s="2" t="s">
        <v>1</v>
      </c>
      <c r="L20" s="2" t="str">
        <f>_xlfn.XLOOKUP(K20,Table2[Activity],Table2[Cat], "N/A")</f>
        <v>WOR</v>
      </c>
      <c r="M20" s="2" t="s">
        <v>28</v>
      </c>
      <c r="N20" s="2" t="str">
        <f>_xlfn.XLOOKUP(M20,Table2[Activity],Table2[Cat], "N/A")</f>
        <v>PER</v>
      </c>
      <c r="O20" s="2" t="s">
        <v>47</v>
      </c>
      <c r="P20" s="2" t="str">
        <f>_xlfn.XLOOKUP(O20,Table2[Activity],Table2[Cat], "N/A")</f>
        <v>SPA</v>
      </c>
      <c r="Q20" s="2" t="s">
        <v>37</v>
      </c>
      <c r="R20" s="2" t="str">
        <f>_xlfn.XLOOKUP(Q20,Table2[Activity],Table2[Cat], "N/A")</f>
        <v>PER</v>
      </c>
      <c r="T20" s="1">
        <f t="shared" si="0"/>
        <v>0.24999999999998312</v>
      </c>
      <c r="U20" s="1">
        <f t="shared" si="0"/>
        <v>0.74999999999994937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0.49999999999996625</v>
      </c>
      <c r="Z20" s="1">
        <f t="shared" si="0"/>
        <v>0</v>
      </c>
      <c r="AA20" s="1">
        <f t="shared" si="0"/>
        <v>0.24999999999998312</v>
      </c>
    </row>
    <row r="21" spans="2:27" x14ac:dyDescent="0.25">
      <c r="B21" s="3">
        <v>0.54166666666666596</v>
      </c>
      <c r="C21" s="3">
        <v>0.55208333333333337</v>
      </c>
      <c r="D21" s="5">
        <f t="shared" si="2"/>
        <v>0.25000000000001776</v>
      </c>
      <c r="E21" s="2" t="s">
        <v>1</v>
      </c>
      <c r="F21" s="2" t="str">
        <f>_xlfn.XLOOKUP(E21,Table2[Activity],Table2[Cat], "N/A")</f>
        <v>WOR</v>
      </c>
      <c r="G21" s="2" t="s">
        <v>1</v>
      </c>
      <c r="H21" s="2" t="str">
        <f>_xlfn.XLOOKUP(G21,Table2[Activity],Table2[Cat], "N/A")</f>
        <v>WOR</v>
      </c>
      <c r="I21" s="2" t="s">
        <v>45</v>
      </c>
      <c r="J21" s="2" t="str">
        <f>_xlfn.XLOOKUP(I21,Table2[Activity],Table2[Cat], "N/A")</f>
        <v>STU</v>
      </c>
      <c r="K21" s="2" t="s">
        <v>1</v>
      </c>
      <c r="L21" s="2" t="str">
        <f>_xlfn.XLOOKUP(K21,Table2[Activity],Table2[Cat], "N/A")</f>
        <v>WOR</v>
      </c>
      <c r="M21" s="2" t="s">
        <v>37</v>
      </c>
      <c r="N21" s="2" t="str">
        <f>_xlfn.XLOOKUP(M21,Table2[Activity],Table2[Cat], "N/A")</f>
        <v>PER</v>
      </c>
      <c r="O21" s="2" t="s">
        <v>54</v>
      </c>
      <c r="P21" s="2" t="str">
        <f>_xlfn.XLOOKUP(O21,Table2[Activity],Table2[Cat], "N/A")</f>
        <v>HOB</v>
      </c>
      <c r="Q21" s="2" t="s">
        <v>38</v>
      </c>
      <c r="R21" s="2" t="str">
        <f>_xlfn.XLOOKUP(Q21,Table2[Activity],Table2[Cat], "N/A")</f>
        <v>FAF</v>
      </c>
      <c r="T21" s="1">
        <f t="shared" si="0"/>
        <v>0.25000000000001776</v>
      </c>
      <c r="U21" s="1">
        <f t="shared" si="0"/>
        <v>0.75000000000005329</v>
      </c>
      <c r="V21" s="1">
        <f t="shared" si="0"/>
        <v>0</v>
      </c>
      <c r="W21" s="1">
        <f t="shared" si="0"/>
        <v>0.25000000000001776</v>
      </c>
      <c r="X21" s="1">
        <f t="shared" si="0"/>
        <v>0</v>
      </c>
      <c r="Y21" s="1">
        <f t="shared" si="0"/>
        <v>0.25000000000001776</v>
      </c>
      <c r="Z21" s="1">
        <f t="shared" si="0"/>
        <v>0.25000000000001776</v>
      </c>
      <c r="AA21" s="1">
        <f t="shared" si="0"/>
        <v>0</v>
      </c>
    </row>
    <row r="22" spans="2:27" x14ac:dyDescent="0.25">
      <c r="B22" s="3">
        <v>0.55208333333333337</v>
      </c>
      <c r="C22" s="3">
        <v>0.5625</v>
      </c>
      <c r="D22" s="5">
        <f t="shared" si="2"/>
        <v>0.24999999999999911</v>
      </c>
      <c r="E22" s="2" t="s">
        <v>1</v>
      </c>
      <c r="F22" s="2" t="str">
        <f>_xlfn.XLOOKUP(E22,Table2[Activity],Table2[Cat], "N/A")</f>
        <v>WOR</v>
      </c>
      <c r="G22" s="2" t="s">
        <v>1</v>
      </c>
      <c r="H22" s="2" t="str">
        <f>_xlfn.XLOOKUP(G22,Table2[Activity],Table2[Cat], "N/A")</f>
        <v>WOR</v>
      </c>
      <c r="I22" s="2" t="s">
        <v>45</v>
      </c>
      <c r="J22" s="2" t="str">
        <f>_xlfn.XLOOKUP(I22,Table2[Activity],Table2[Cat], "N/A")</f>
        <v>STU</v>
      </c>
      <c r="K22" s="2" t="s">
        <v>1</v>
      </c>
      <c r="L22" s="2" t="str">
        <f>_xlfn.XLOOKUP(K22,Table2[Activity],Table2[Cat], "N/A")</f>
        <v>WOR</v>
      </c>
      <c r="M22" s="2" t="s">
        <v>55</v>
      </c>
      <c r="N22" s="2" t="str">
        <f>_xlfn.XLOOKUP(M22,Table2[Activity],Table2[Cat], "N/A")</f>
        <v>PER</v>
      </c>
      <c r="O22" s="2" t="s">
        <v>54</v>
      </c>
      <c r="P22" s="2" t="str">
        <f>_xlfn.XLOOKUP(O22,Table2[Activity],Table2[Cat], "N/A")</f>
        <v>HOB</v>
      </c>
      <c r="Q22" s="2" t="s">
        <v>38</v>
      </c>
      <c r="R22" s="2" t="str">
        <f>_xlfn.XLOOKUP(Q22,Table2[Activity],Table2[Cat], "N/A")</f>
        <v>FAF</v>
      </c>
      <c r="T22" s="1">
        <f t="shared" si="0"/>
        <v>0.24999999999999911</v>
      </c>
      <c r="U22" s="1">
        <f t="shared" si="0"/>
        <v>0.74999999999999734</v>
      </c>
      <c r="V22" s="1">
        <f t="shared" si="0"/>
        <v>0</v>
      </c>
      <c r="W22" s="1">
        <f t="shared" si="0"/>
        <v>0.24999999999999911</v>
      </c>
      <c r="X22" s="1">
        <f t="shared" si="0"/>
        <v>0</v>
      </c>
      <c r="Y22" s="1">
        <f t="shared" si="0"/>
        <v>0.24999999999999911</v>
      </c>
      <c r="Z22" s="1">
        <f t="shared" si="0"/>
        <v>0.24999999999999911</v>
      </c>
      <c r="AA22" s="1">
        <f t="shared" si="0"/>
        <v>0</v>
      </c>
    </row>
    <row r="23" spans="2:27" x14ac:dyDescent="0.25">
      <c r="B23" s="3">
        <v>0.5625</v>
      </c>
      <c r="C23" s="3">
        <v>0.58333333333333304</v>
      </c>
      <c r="D23" s="5">
        <f t="shared" si="2"/>
        <v>0.49999999999999289</v>
      </c>
      <c r="E23" s="2" t="s">
        <v>1</v>
      </c>
      <c r="F23" s="2" t="str">
        <f>_xlfn.XLOOKUP(E23,Table2[Activity],Table2[Cat], "N/A")</f>
        <v>WOR</v>
      </c>
      <c r="G23" s="2" t="s">
        <v>1</v>
      </c>
      <c r="H23" s="2" t="str">
        <f>_xlfn.XLOOKUP(G23,Table2[Activity],Table2[Cat], "N/A")</f>
        <v>WOR</v>
      </c>
      <c r="I23" s="2" t="s">
        <v>46</v>
      </c>
      <c r="J23" s="2" t="str">
        <f>_xlfn.XLOOKUP(I23,Table2[Activity],Table2[Cat], "N/A")</f>
        <v>SPA</v>
      </c>
      <c r="K23" s="2" t="s">
        <v>1</v>
      </c>
      <c r="L23" s="2" t="str">
        <f>_xlfn.XLOOKUP(K23,Table2[Activity],Table2[Cat], "N/A")</f>
        <v>WOR</v>
      </c>
      <c r="M23" s="2" t="s">
        <v>36</v>
      </c>
      <c r="N23" s="2" t="str">
        <f>_xlfn.XLOOKUP(M23,Table2[Activity],Table2[Cat], "N/A")</f>
        <v>STU</v>
      </c>
      <c r="O23" s="2" t="s">
        <v>54</v>
      </c>
      <c r="P23" s="2" t="str">
        <f>_xlfn.XLOOKUP(O23,Table2[Activity],Table2[Cat], "N/A")</f>
        <v>HOB</v>
      </c>
      <c r="Q23" s="2" t="s">
        <v>38</v>
      </c>
      <c r="R23" s="2" t="str">
        <f>_xlfn.XLOOKUP(Q23,Table2[Activity],Table2[Cat], "N/A")</f>
        <v>FAF</v>
      </c>
      <c r="T23" s="1">
        <f t="shared" si="0"/>
        <v>0.49999999999999289</v>
      </c>
      <c r="U23" s="1">
        <f t="shared" si="0"/>
        <v>1.4999999999999787</v>
      </c>
      <c r="V23" s="1">
        <f t="shared" si="0"/>
        <v>0</v>
      </c>
      <c r="W23" s="1">
        <f t="shared" si="0"/>
        <v>0.49999999999999289</v>
      </c>
      <c r="X23" s="1">
        <f t="shared" si="0"/>
        <v>0</v>
      </c>
      <c r="Y23" s="1">
        <f t="shared" si="0"/>
        <v>0</v>
      </c>
      <c r="Z23" s="1">
        <f t="shared" si="0"/>
        <v>0.49999999999999289</v>
      </c>
      <c r="AA23" s="1">
        <f t="shared" si="0"/>
        <v>0.49999999999999289</v>
      </c>
    </row>
    <row r="24" spans="2:27" x14ac:dyDescent="0.25">
      <c r="B24" s="3">
        <v>0.58333333333333304</v>
      </c>
      <c r="C24" s="3">
        <v>0.60416666666666596</v>
      </c>
      <c r="D24" s="5">
        <f t="shared" si="2"/>
        <v>0.49999999999999023</v>
      </c>
      <c r="E24" s="2" t="s">
        <v>1</v>
      </c>
      <c r="F24" s="2" t="str">
        <f>_xlfn.XLOOKUP(E24,Table2[Activity],Table2[Cat], "N/A")</f>
        <v>WOR</v>
      </c>
      <c r="G24" s="2" t="s">
        <v>1</v>
      </c>
      <c r="H24" s="2" t="str">
        <f>_xlfn.XLOOKUP(G24,Table2[Activity],Table2[Cat], "N/A")</f>
        <v>WOR</v>
      </c>
      <c r="I24" s="2" t="s">
        <v>42</v>
      </c>
      <c r="J24" s="2" t="str">
        <f>_xlfn.XLOOKUP(I24,Table2[Activity],Table2[Cat], "N/A")</f>
        <v>STU</v>
      </c>
      <c r="K24" s="2" t="s">
        <v>1</v>
      </c>
      <c r="L24" s="2" t="str">
        <f>_xlfn.XLOOKUP(K24,Table2[Activity],Table2[Cat], "N/A")</f>
        <v>WOR</v>
      </c>
      <c r="M24" s="2" t="s">
        <v>36</v>
      </c>
      <c r="N24" s="2" t="str">
        <f>_xlfn.XLOOKUP(M24,Table2[Activity],Table2[Cat], "N/A")</f>
        <v>STU</v>
      </c>
      <c r="O24" s="2" t="s">
        <v>54</v>
      </c>
      <c r="P24" s="2" t="str">
        <f>_xlfn.XLOOKUP(O24,Table2[Activity],Table2[Cat], "N/A")</f>
        <v>HOB</v>
      </c>
      <c r="Q24" s="2" t="s">
        <v>38</v>
      </c>
      <c r="R24" s="2" t="str">
        <f>_xlfn.XLOOKUP(Q24,Table2[Activity],Table2[Cat], "N/A")</f>
        <v>FAF</v>
      </c>
      <c r="T24" s="1">
        <f t="shared" si="0"/>
        <v>0.99999999999998046</v>
      </c>
      <c r="U24" s="1">
        <f t="shared" si="0"/>
        <v>1.4999999999999707</v>
      </c>
      <c r="V24" s="1">
        <f t="shared" si="0"/>
        <v>0</v>
      </c>
      <c r="W24" s="1">
        <f t="shared" si="0"/>
        <v>0.49999999999999023</v>
      </c>
      <c r="X24" s="1">
        <f t="shared" si="0"/>
        <v>0</v>
      </c>
      <c r="Y24" s="1">
        <f t="shared" si="0"/>
        <v>0</v>
      </c>
      <c r="Z24" s="1">
        <f t="shared" si="0"/>
        <v>0.49999999999999023</v>
      </c>
      <c r="AA24" s="1">
        <f t="shared" si="0"/>
        <v>0</v>
      </c>
    </row>
    <row r="25" spans="2:27" x14ac:dyDescent="0.25">
      <c r="B25" s="3">
        <v>0.60416666666666596</v>
      </c>
      <c r="C25" s="3">
        <v>0.625</v>
      </c>
      <c r="D25" s="5">
        <f t="shared" si="2"/>
        <v>0.50000000000001688</v>
      </c>
      <c r="E25" s="2" t="s">
        <v>1</v>
      </c>
      <c r="F25" s="2" t="str">
        <f>_xlfn.XLOOKUP(E25,Table2[Activity],Table2[Cat], "N/A")</f>
        <v>WOR</v>
      </c>
      <c r="G25" s="2" t="s">
        <v>1</v>
      </c>
      <c r="H25" s="2" t="str">
        <f>_xlfn.XLOOKUP(G25,Table2[Activity],Table2[Cat], "N/A")</f>
        <v>WOR</v>
      </c>
      <c r="I25" s="2" t="s">
        <v>42</v>
      </c>
      <c r="J25" s="2" t="str">
        <f>_xlfn.XLOOKUP(I25,Table2[Activity],Table2[Cat], "N/A")</f>
        <v>STU</v>
      </c>
      <c r="K25" s="2" t="s">
        <v>1</v>
      </c>
      <c r="L25" s="2" t="str">
        <f>_xlfn.XLOOKUP(K25,Table2[Activity],Table2[Cat], "N/A")</f>
        <v>WOR</v>
      </c>
      <c r="M25" s="2" t="s">
        <v>36</v>
      </c>
      <c r="N25" s="2" t="str">
        <f>_xlfn.XLOOKUP(M25,Table2[Activity],Table2[Cat], "N/A")</f>
        <v>STU</v>
      </c>
      <c r="O25" s="2" t="s">
        <v>54</v>
      </c>
      <c r="P25" s="2" t="str">
        <f>_xlfn.XLOOKUP(O25,Table2[Activity],Table2[Cat], "N/A")</f>
        <v>HOB</v>
      </c>
      <c r="Q25" s="2" t="s">
        <v>38</v>
      </c>
      <c r="R25" s="2" t="str">
        <f>_xlfn.XLOOKUP(Q25,Table2[Activity],Table2[Cat], "N/A")</f>
        <v>FAF</v>
      </c>
      <c r="T25" s="1">
        <f t="shared" si="0"/>
        <v>1.0000000000000338</v>
      </c>
      <c r="U25" s="1">
        <f t="shared" si="0"/>
        <v>1.5000000000000506</v>
      </c>
      <c r="V25" s="1">
        <f t="shared" si="0"/>
        <v>0</v>
      </c>
      <c r="W25" s="1">
        <f t="shared" si="0"/>
        <v>0.50000000000001688</v>
      </c>
      <c r="X25" s="1">
        <f t="shared" si="0"/>
        <v>0</v>
      </c>
      <c r="Y25" s="1">
        <f t="shared" si="0"/>
        <v>0</v>
      </c>
      <c r="Z25" s="1">
        <f t="shared" si="0"/>
        <v>0.50000000000001688</v>
      </c>
      <c r="AA25" s="1">
        <f t="shared" si="0"/>
        <v>0</v>
      </c>
    </row>
    <row r="26" spans="2:27" x14ac:dyDescent="0.25">
      <c r="B26" s="3">
        <v>0.625</v>
      </c>
      <c r="C26" s="3">
        <v>0.64583333333333304</v>
      </c>
      <c r="D26" s="5">
        <f t="shared" si="2"/>
        <v>0.49999999999999289</v>
      </c>
      <c r="E26" s="2" t="s">
        <v>1</v>
      </c>
      <c r="F26" s="2" t="str">
        <f>_xlfn.XLOOKUP(E26,Table2[Activity],Table2[Cat], "N/A")</f>
        <v>WOR</v>
      </c>
      <c r="G26" s="2" t="s">
        <v>1</v>
      </c>
      <c r="H26" s="2" t="str">
        <f>_xlfn.XLOOKUP(G26,Table2[Activity],Table2[Cat], "N/A")</f>
        <v>WOR</v>
      </c>
      <c r="I26" s="2" t="s">
        <v>42</v>
      </c>
      <c r="J26" s="2" t="str">
        <f>_xlfn.XLOOKUP(I26,Table2[Activity],Table2[Cat], "N/A")</f>
        <v>STU</v>
      </c>
      <c r="K26" s="2" t="s">
        <v>1</v>
      </c>
      <c r="L26" s="2" t="str">
        <f>_xlfn.XLOOKUP(K26,Table2[Activity],Table2[Cat], "N/A")</f>
        <v>WOR</v>
      </c>
      <c r="M26" s="2" t="s">
        <v>53</v>
      </c>
      <c r="N26" s="2" t="str">
        <f>_xlfn.XLOOKUP(M26,Table2[Activity],Table2[Cat], "N/A")</f>
        <v>SPA</v>
      </c>
      <c r="O26" s="2" t="s">
        <v>54</v>
      </c>
      <c r="P26" s="2" t="str">
        <f>_xlfn.XLOOKUP(O26,Table2[Activity],Table2[Cat], "N/A")</f>
        <v>HOB</v>
      </c>
      <c r="Q26" s="2" t="s">
        <v>36</v>
      </c>
      <c r="R26" s="2" t="str">
        <f>_xlfn.XLOOKUP(Q26,Table2[Activity],Table2[Cat], "N/A")</f>
        <v>STU</v>
      </c>
      <c r="T26" s="1">
        <f t="shared" si="0"/>
        <v>0.99999999999998579</v>
      </c>
      <c r="U26" s="1">
        <f t="shared" si="0"/>
        <v>1.4999999999999787</v>
      </c>
      <c r="V26" s="1">
        <f t="shared" si="0"/>
        <v>0</v>
      </c>
      <c r="W26" s="1">
        <f t="shared" si="0"/>
        <v>0</v>
      </c>
      <c r="X26" s="1">
        <f t="shared" si="0"/>
        <v>0</v>
      </c>
      <c r="Y26" s="1">
        <f t="shared" si="0"/>
        <v>0</v>
      </c>
      <c r="Z26" s="1">
        <f t="shared" si="0"/>
        <v>0.49999999999999289</v>
      </c>
      <c r="AA26" s="1">
        <f t="shared" si="0"/>
        <v>0.49999999999999289</v>
      </c>
    </row>
    <row r="27" spans="2:27" x14ac:dyDescent="0.25">
      <c r="B27" s="3">
        <v>0.64583333333333304</v>
      </c>
      <c r="C27" s="3">
        <v>0.66666666666666596</v>
      </c>
      <c r="D27" s="5">
        <f t="shared" si="2"/>
        <v>0.49999999999999023</v>
      </c>
      <c r="E27" s="2" t="s">
        <v>1</v>
      </c>
      <c r="F27" s="2" t="str">
        <f>_xlfn.XLOOKUP(E27,Table2[Activity],Table2[Cat], "N/A")</f>
        <v>WOR</v>
      </c>
      <c r="G27" s="2" t="s">
        <v>1</v>
      </c>
      <c r="H27" s="2" t="str">
        <f>_xlfn.XLOOKUP(G27,Table2[Activity],Table2[Cat], "N/A")</f>
        <v>WOR</v>
      </c>
      <c r="I27" s="2" t="s">
        <v>42</v>
      </c>
      <c r="J27" s="2" t="str">
        <f>_xlfn.XLOOKUP(I27,Table2[Activity],Table2[Cat], "N/A")</f>
        <v>STU</v>
      </c>
      <c r="K27" s="2" t="s">
        <v>1</v>
      </c>
      <c r="L27" s="2" t="str">
        <f>_xlfn.XLOOKUP(K27,Table2[Activity],Table2[Cat], "N/A")</f>
        <v>WOR</v>
      </c>
      <c r="M27" s="2" t="s">
        <v>36</v>
      </c>
      <c r="N27" s="2" t="str">
        <f>_xlfn.XLOOKUP(M27,Table2[Activity],Table2[Cat], "N/A")</f>
        <v>STU</v>
      </c>
      <c r="O27" s="2" t="s">
        <v>36</v>
      </c>
      <c r="P27" s="2" t="str">
        <f>_xlfn.XLOOKUP(O27,Table2[Activity],Table2[Cat], "N/A")</f>
        <v>STU</v>
      </c>
      <c r="Q27" s="2" t="s">
        <v>36</v>
      </c>
      <c r="R27" s="2" t="str">
        <f>_xlfn.XLOOKUP(Q27,Table2[Activity],Table2[Cat], "N/A")</f>
        <v>STU</v>
      </c>
      <c r="T27" s="1">
        <f t="shared" si="0"/>
        <v>1.9999999999999609</v>
      </c>
      <c r="U27" s="1">
        <f t="shared" si="0"/>
        <v>1.4999999999999707</v>
      </c>
      <c r="V27" s="1">
        <f t="shared" si="0"/>
        <v>0</v>
      </c>
      <c r="W27" s="1">
        <f t="shared" si="0"/>
        <v>0</v>
      </c>
      <c r="X27" s="1">
        <f t="shared" si="0"/>
        <v>0</v>
      </c>
      <c r="Y27" s="1">
        <f t="shared" si="0"/>
        <v>0</v>
      </c>
      <c r="Z27" s="1">
        <f t="shared" si="0"/>
        <v>0</v>
      </c>
      <c r="AA27" s="1">
        <f t="shared" si="0"/>
        <v>0</v>
      </c>
    </row>
    <row r="28" spans="2:27" x14ac:dyDescent="0.25">
      <c r="B28" s="3">
        <v>0.66666666666666596</v>
      </c>
      <c r="C28" s="3">
        <v>0.6875</v>
      </c>
      <c r="D28" s="5">
        <f t="shared" si="2"/>
        <v>0.50000000000001688</v>
      </c>
      <c r="E28" s="2" t="s">
        <v>1</v>
      </c>
      <c r="F28" s="2" t="str">
        <f>_xlfn.XLOOKUP(E28,Table2[Activity],Table2[Cat], "N/A")</f>
        <v>WOR</v>
      </c>
      <c r="G28" s="2" t="s">
        <v>1</v>
      </c>
      <c r="H28" s="2" t="str">
        <f>_xlfn.XLOOKUP(G28,Table2[Activity],Table2[Cat], "N/A")</f>
        <v>WOR</v>
      </c>
      <c r="I28" s="2" t="s">
        <v>44</v>
      </c>
      <c r="J28" s="2" t="str">
        <f>_xlfn.XLOOKUP(I28,Table2[Activity],Table2[Cat], "N/A")</f>
        <v>STU</v>
      </c>
      <c r="K28" s="2" t="s">
        <v>1</v>
      </c>
      <c r="L28" s="2" t="str">
        <f>_xlfn.XLOOKUP(K28,Table2[Activity],Table2[Cat], "N/A")</f>
        <v>WOR</v>
      </c>
      <c r="M28" s="2" t="s">
        <v>36</v>
      </c>
      <c r="N28" s="2" t="str">
        <f>_xlfn.XLOOKUP(M28,Table2[Activity],Table2[Cat], "N/A")</f>
        <v>STU</v>
      </c>
      <c r="O28" s="2" t="s">
        <v>36</v>
      </c>
      <c r="P28" s="2" t="str">
        <f>_xlfn.XLOOKUP(O28,Table2[Activity],Table2[Cat], "N/A")</f>
        <v>STU</v>
      </c>
      <c r="Q28" s="2" t="s">
        <v>36</v>
      </c>
      <c r="R28" s="2" t="str">
        <f>_xlfn.XLOOKUP(Q28,Table2[Activity],Table2[Cat], "N/A")</f>
        <v>STU</v>
      </c>
      <c r="T28" s="1">
        <f t="shared" si="0"/>
        <v>2.0000000000000675</v>
      </c>
      <c r="U28" s="1">
        <f t="shared" si="0"/>
        <v>1.5000000000000506</v>
      </c>
      <c r="V28" s="1">
        <f t="shared" si="0"/>
        <v>0</v>
      </c>
      <c r="W28" s="1">
        <f t="shared" si="0"/>
        <v>0</v>
      </c>
      <c r="X28" s="1">
        <f t="shared" si="0"/>
        <v>0</v>
      </c>
      <c r="Y28" s="1">
        <f t="shared" si="0"/>
        <v>0</v>
      </c>
      <c r="Z28" s="1">
        <f t="shared" si="0"/>
        <v>0</v>
      </c>
      <c r="AA28" s="1">
        <f t="shared" si="0"/>
        <v>0</v>
      </c>
    </row>
    <row r="29" spans="2:27" x14ac:dyDescent="0.25">
      <c r="B29" s="3">
        <v>0.6875</v>
      </c>
      <c r="C29" s="3">
        <v>0.70833333333333304</v>
      </c>
      <c r="D29" s="5">
        <f t="shared" si="2"/>
        <v>0.49999999999999289</v>
      </c>
      <c r="E29" s="2" t="s">
        <v>1</v>
      </c>
      <c r="F29" s="2" t="str">
        <f>_xlfn.XLOOKUP(E29,Table2[Activity],Table2[Cat], "N/A")</f>
        <v>WOR</v>
      </c>
      <c r="G29" s="2" t="s">
        <v>1</v>
      </c>
      <c r="H29" s="2" t="str">
        <f>_xlfn.XLOOKUP(G29,Table2[Activity],Table2[Cat], "N/A")</f>
        <v>WOR</v>
      </c>
      <c r="I29" s="2" t="s">
        <v>44</v>
      </c>
      <c r="J29" s="2" t="str">
        <f>_xlfn.XLOOKUP(I29,Table2[Activity],Table2[Cat], "N/A")</f>
        <v>STU</v>
      </c>
      <c r="K29" s="2" t="s">
        <v>1</v>
      </c>
      <c r="L29" s="2" t="str">
        <f>_xlfn.XLOOKUP(K29,Table2[Activity],Table2[Cat], "N/A")</f>
        <v>WOR</v>
      </c>
      <c r="M29" s="2" t="s">
        <v>36</v>
      </c>
      <c r="N29" s="2" t="str">
        <f>_xlfn.XLOOKUP(M29,Table2[Activity],Table2[Cat], "N/A")</f>
        <v>STU</v>
      </c>
      <c r="O29" s="2" t="s">
        <v>36</v>
      </c>
      <c r="P29" s="2" t="str">
        <f>_xlfn.XLOOKUP(O29,Table2[Activity],Table2[Cat], "N/A")</f>
        <v>STU</v>
      </c>
      <c r="Q29" s="2" t="s">
        <v>53</v>
      </c>
      <c r="R29" s="2" t="str">
        <f>_xlfn.XLOOKUP(Q29,Table2[Activity],Table2[Cat], "N/A")</f>
        <v>SPA</v>
      </c>
      <c r="T29" s="1">
        <f t="shared" si="0"/>
        <v>1.4999999999999787</v>
      </c>
      <c r="U29" s="1">
        <f t="shared" si="0"/>
        <v>1.4999999999999787</v>
      </c>
      <c r="V29" s="1">
        <f t="shared" si="0"/>
        <v>0</v>
      </c>
      <c r="W29" s="1">
        <f t="shared" si="0"/>
        <v>0</v>
      </c>
      <c r="X29" s="1">
        <f t="shared" si="0"/>
        <v>0</v>
      </c>
      <c r="Y29" s="1">
        <f t="shared" si="0"/>
        <v>0</v>
      </c>
      <c r="Z29" s="1">
        <f t="shared" si="0"/>
        <v>0</v>
      </c>
      <c r="AA29" s="1">
        <f t="shared" si="0"/>
        <v>0.49999999999999289</v>
      </c>
    </row>
    <row r="30" spans="2:27" x14ac:dyDescent="0.25">
      <c r="B30" s="3">
        <v>0.70833333333333304</v>
      </c>
      <c r="C30" s="3">
        <v>0.71875</v>
      </c>
      <c r="D30" s="5">
        <f t="shared" si="2"/>
        <v>0.25000000000000711</v>
      </c>
      <c r="E30" s="2" t="s">
        <v>1</v>
      </c>
      <c r="F30" s="2" t="str">
        <f>_xlfn.XLOOKUP(E30,Table2[Activity],Table2[Cat], "N/A")</f>
        <v>WOR</v>
      </c>
      <c r="G30" s="2" t="s">
        <v>30</v>
      </c>
      <c r="H30" s="2" t="str">
        <f>_xlfn.XLOOKUP(G30,Table2[Activity],Table2[Cat], "N/A")</f>
        <v>TRT</v>
      </c>
      <c r="I30" s="2" t="s">
        <v>44</v>
      </c>
      <c r="J30" s="2" t="str">
        <f>_xlfn.XLOOKUP(I30,Table2[Activity],Table2[Cat], "N/A")</f>
        <v>STU</v>
      </c>
      <c r="K30" s="2" t="s">
        <v>1</v>
      </c>
      <c r="L30" s="2" t="str">
        <f>_xlfn.XLOOKUP(K30,Table2[Activity],Table2[Cat], "N/A")</f>
        <v>WOR</v>
      </c>
      <c r="M30" s="2" t="s">
        <v>53</v>
      </c>
      <c r="N30" s="2" t="str">
        <f>_xlfn.XLOOKUP(M30,Table2[Activity],Table2[Cat], "N/A")</f>
        <v>SPA</v>
      </c>
      <c r="O30" s="2" t="s">
        <v>53</v>
      </c>
      <c r="P30" s="2" t="str">
        <f>_xlfn.XLOOKUP(O30,Table2[Activity],Table2[Cat], "N/A")</f>
        <v>SPA</v>
      </c>
      <c r="Q30" s="2" t="s">
        <v>36</v>
      </c>
      <c r="R30" s="2" t="str">
        <f>_xlfn.XLOOKUP(Q30,Table2[Activity],Table2[Cat], "N/A")</f>
        <v>STU</v>
      </c>
      <c r="T30" s="1">
        <f t="shared" si="0"/>
        <v>0.50000000000001421</v>
      </c>
      <c r="U30" s="1">
        <f t="shared" si="0"/>
        <v>0.50000000000001421</v>
      </c>
      <c r="V30" s="1">
        <f t="shared" si="0"/>
        <v>0</v>
      </c>
      <c r="W30" s="1">
        <f t="shared" si="0"/>
        <v>0</v>
      </c>
      <c r="X30" s="1">
        <f t="shared" si="0"/>
        <v>0.25000000000000711</v>
      </c>
      <c r="Y30" s="1">
        <f t="shared" si="0"/>
        <v>0</v>
      </c>
      <c r="Z30" s="1">
        <f t="shared" si="0"/>
        <v>0</v>
      </c>
      <c r="AA30" s="1">
        <f t="shared" si="0"/>
        <v>0.50000000000001421</v>
      </c>
    </row>
    <row r="31" spans="2:27" x14ac:dyDescent="0.25">
      <c r="B31" s="3">
        <v>0.71875</v>
      </c>
      <c r="C31" s="3">
        <v>0.72916666666666663</v>
      </c>
      <c r="D31" s="5">
        <f t="shared" si="2"/>
        <v>0.24999999999999911</v>
      </c>
      <c r="E31" s="2" t="s">
        <v>1</v>
      </c>
      <c r="F31" s="2" t="s">
        <v>9</v>
      </c>
      <c r="G31" s="2" t="s">
        <v>30</v>
      </c>
      <c r="H31" s="2" t="str">
        <f>_xlfn.XLOOKUP(G31,Table2[Activity],Table2[Cat], "N/A")</f>
        <v>TRT</v>
      </c>
      <c r="I31" s="2" t="s">
        <v>44</v>
      </c>
      <c r="J31" s="2" t="str">
        <f>_xlfn.XLOOKUP(I31,Table2[Activity],Table2[Cat], "N/A")</f>
        <v>STU</v>
      </c>
      <c r="K31" s="2" t="s">
        <v>1</v>
      </c>
      <c r="L31" s="2" t="str">
        <f>_xlfn.XLOOKUP(K31,Table2[Activity],Table2[Cat], "N/A")</f>
        <v>WOR</v>
      </c>
      <c r="M31" s="2" t="s">
        <v>53</v>
      </c>
      <c r="N31" s="2" t="str">
        <f>_xlfn.XLOOKUP(M31,Table2[Activity],Table2[Cat], "N/A")</f>
        <v>SPA</v>
      </c>
      <c r="O31" s="2" t="s">
        <v>53</v>
      </c>
      <c r="P31" s="2" t="str">
        <f>_xlfn.XLOOKUP(O31,Table2[Activity],Table2[Cat], "N/A")</f>
        <v>SPA</v>
      </c>
      <c r="Q31" s="2" t="s">
        <v>36</v>
      </c>
      <c r="R31" s="2" t="str">
        <f>_xlfn.XLOOKUP(Q31,Table2[Activity],Table2[Cat], "N/A")</f>
        <v>STU</v>
      </c>
      <c r="T31" s="1">
        <f t="shared" si="0"/>
        <v>0.49999999999999822</v>
      </c>
      <c r="U31" s="1">
        <f t="shared" si="0"/>
        <v>0.49999999999999822</v>
      </c>
      <c r="V31" s="1">
        <f t="shared" si="0"/>
        <v>0</v>
      </c>
      <c r="W31" s="1">
        <f t="shared" si="0"/>
        <v>0</v>
      </c>
      <c r="X31" s="1">
        <f t="shared" si="0"/>
        <v>0.24999999999999911</v>
      </c>
      <c r="Y31" s="1">
        <f t="shared" si="0"/>
        <v>0</v>
      </c>
      <c r="Z31" s="1">
        <f t="shared" si="0"/>
        <v>0</v>
      </c>
      <c r="AA31" s="1">
        <f t="shared" si="0"/>
        <v>0.49999999999999822</v>
      </c>
    </row>
    <row r="32" spans="2:27" x14ac:dyDescent="0.25">
      <c r="B32" s="3">
        <v>0.72916666666666663</v>
      </c>
      <c r="C32" s="3">
        <v>0.73958333333333337</v>
      </c>
      <c r="D32" s="5">
        <f t="shared" si="2"/>
        <v>0.25000000000000178</v>
      </c>
      <c r="E32" s="2" t="s">
        <v>30</v>
      </c>
      <c r="F32" s="2" t="str">
        <f>_xlfn.XLOOKUP(E32,Table2[Activity],Table2[Cat], "N/A")</f>
        <v>TRT</v>
      </c>
      <c r="G32" s="2" t="s">
        <v>30</v>
      </c>
      <c r="H32" s="2" t="str">
        <f>_xlfn.XLOOKUP(G32,Table2[Activity],Table2[Cat], "N/A")</f>
        <v>TRT</v>
      </c>
      <c r="I32" s="2" t="s">
        <v>44</v>
      </c>
      <c r="J32" s="2" t="str">
        <f>_xlfn.XLOOKUP(I32,Table2[Activity],Table2[Cat], "N/A")</f>
        <v>STU</v>
      </c>
      <c r="K32" s="2" t="s">
        <v>30</v>
      </c>
      <c r="L32" s="2" t="str">
        <f>_xlfn.XLOOKUP(K32,Table2[Activity],Table2[Cat], "N/A")</f>
        <v>TRT</v>
      </c>
      <c r="M32" s="2" t="s">
        <v>36</v>
      </c>
      <c r="N32" s="2" t="str">
        <f>_xlfn.XLOOKUP(M32,Table2[Activity],Table2[Cat], "N/A")</f>
        <v>STU</v>
      </c>
      <c r="O32" s="2" t="s">
        <v>36</v>
      </c>
      <c r="P32" s="2" t="str">
        <f>_xlfn.XLOOKUP(O32,Table2[Activity],Table2[Cat], "N/A")</f>
        <v>STU</v>
      </c>
      <c r="Q32" s="2" t="s">
        <v>36</v>
      </c>
      <c r="R32" s="2" t="str">
        <f>_xlfn.XLOOKUP(Q32,Table2[Activity],Table2[Cat], "N/A")</f>
        <v>STU</v>
      </c>
      <c r="T32" s="1">
        <f t="shared" si="0"/>
        <v>1.0000000000000071</v>
      </c>
      <c r="U32" s="1">
        <f t="shared" si="0"/>
        <v>0</v>
      </c>
      <c r="V32" s="1">
        <f t="shared" si="0"/>
        <v>0</v>
      </c>
      <c r="W32" s="1">
        <f t="shared" si="0"/>
        <v>0</v>
      </c>
      <c r="X32" s="1">
        <f t="shared" si="0"/>
        <v>0.75000000000000533</v>
      </c>
      <c r="Y32" s="1">
        <f t="shared" si="0"/>
        <v>0</v>
      </c>
      <c r="Z32" s="1">
        <f t="shared" si="0"/>
        <v>0</v>
      </c>
      <c r="AA32" s="1">
        <f t="shared" si="0"/>
        <v>0</v>
      </c>
    </row>
    <row r="33" spans="2:27" x14ac:dyDescent="0.25">
      <c r="B33" s="3">
        <v>0.73958333333333337</v>
      </c>
      <c r="C33" s="3">
        <v>0.75</v>
      </c>
      <c r="D33" s="5">
        <f t="shared" si="2"/>
        <v>0.24999999999999911</v>
      </c>
      <c r="E33" s="2" t="s">
        <v>60</v>
      </c>
      <c r="F33" s="2" t="str">
        <f>_xlfn.XLOOKUP(E33,Table2[Activity],Table2[Cat], "N/A")</f>
        <v>STU</v>
      </c>
      <c r="G33" s="2" t="s">
        <v>60</v>
      </c>
      <c r="H33" s="2" t="str">
        <f>_xlfn.XLOOKUP(G33,Table2[Activity],Table2[Cat], "N/A")</f>
        <v>STU</v>
      </c>
      <c r="I33" s="2" t="s">
        <v>44</v>
      </c>
      <c r="J33" s="2" t="str">
        <f>_xlfn.XLOOKUP(I33,Table2[Activity],Table2[Cat], "N/A")</f>
        <v>STU</v>
      </c>
      <c r="K33" s="2" t="s">
        <v>48</v>
      </c>
      <c r="L33" s="2" t="str">
        <f>_xlfn.XLOOKUP(K33,Table2[Activity],Table2[Cat], "N/A")</f>
        <v>SPA</v>
      </c>
      <c r="M33" s="2" t="s">
        <v>36</v>
      </c>
      <c r="N33" s="2" t="str">
        <f>_xlfn.XLOOKUP(M33,Table2[Activity],Table2[Cat], "N/A")</f>
        <v>STU</v>
      </c>
      <c r="O33" s="2" t="s">
        <v>36</v>
      </c>
      <c r="P33" s="2" t="str">
        <f>_xlfn.XLOOKUP(O33,Table2[Activity],Table2[Cat], "N/A")</f>
        <v>STU</v>
      </c>
      <c r="Q33" s="2" t="s">
        <v>36</v>
      </c>
      <c r="R33" s="2" t="str">
        <f>_xlfn.XLOOKUP(Q33,Table2[Activity],Table2[Cat], "N/A")</f>
        <v>STU</v>
      </c>
      <c r="T33" s="1">
        <f t="shared" ref="T25:AA48" si="3">IF($F33=T$3,$D33,0)+IF($H33=T$3,$D33,0)+IF($J33=T$3,$D33,0)+IF($L33=T$3,$D33,0)+IF($N33=T$3,$D33,0)+IF($P33=T$3,$D33,0)+IF($R33=T$3,$D33,0)</f>
        <v>1.4999999999999947</v>
      </c>
      <c r="U33" s="1">
        <f t="shared" si="3"/>
        <v>0</v>
      </c>
      <c r="V33" s="1">
        <f t="shared" si="3"/>
        <v>0</v>
      </c>
      <c r="W33" s="1">
        <f t="shared" si="3"/>
        <v>0</v>
      </c>
      <c r="X33" s="1">
        <f t="shared" si="3"/>
        <v>0</v>
      </c>
      <c r="Y33" s="1">
        <f t="shared" si="3"/>
        <v>0</v>
      </c>
      <c r="Z33" s="1">
        <f t="shared" si="3"/>
        <v>0</v>
      </c>
      <c r="AA33" s="1">
        <f t="shared" si="3"/>
        <v>0.24999999999999911</v>
      </c>
    </row>
    <row r="34" spans="2:27" x14ac:dyDescent="0.25">
      <c r="B34" s="3">
        <v>0.75</v>
      </c>
      <c r="C34" s="3">
        <v>0.77083333333333337</v>
      </c>
      <c r="D34" s="5">
        <f t="shared" si="2"/>
        <v>0.50000000000000089</v>
      </c>
      <c r="E34" s="2" t="s">
        <v>30</v>
      </c>
      <c r="F34" s="2" t="str">
        <f>_xlfn.XLOOKUP(E34,Table2[Activity],Table2[Cat], "N/A")</f>
        <v>TRT</v>
      </c>
      <c r="G34" s="2" t="s">
        <v>41</v>
      </c>
      <c r="H34" s="2" t="str">
        <f>_xlfn.XLOOKUP(G34,Table2[Activity],Table2[Cat], "N/A")</f>
        <v>STU</v>
      </c>
      <c r="I34" s="2" t="s">
        <v>30</v>
      </c>
      <c r="J34" s="2" t="str">
        <f>_xlfn.XLOOKUP(I34,Table2[Activity],Table2[Cat], "N/A")</f>
        <v>TRT</v>
      </c>
      <c r="K34" s="2" t="s">
        <v>30</v>
      </c>
      <c r="L34" s="2" t="str">
        <f>_xlfn.XLOOKUP(K34,Table2[Activity],Table2[Cat], "N/A")</f>
        <v>TRT</v>
      </c>
      <c r="M34" s="2" t="s">
        <v>36</v>
      </c>
      <c r="N34" s="2" t="str">
        <f>_xlfn.XLOOKUP(M34,Table2[Activity],Table2[Cat], "N/A")</f>
        <v>STU</v>
      </c>
      <c r="O34" s="2" t="s">
        <v>36</v>
      </c>
      <c r="P34" s="2" t="str">
        <f>_xlfn.XLOOKUP(O34,Table2[Activity],Table2[Cat], "N/A")</f>
        <v>STU</v>
      </c>
      <c r="Q34" s="2" t="s">
        <v>36</v>
      </c>
      <c r="R34" s="2" t="str">
        <f>_xlfn.XLOOKUP(Q34,Table2[Activity],Table2[Cat], "N/A")</f>
        <v>STU</v>
      </c>
      <c r="T34" s="1">
        <f t="shared" si="3"/>
        <v>2.0000000000000036</v>
      </c>
      <c r="U34" s="1">
        <f t="shared" si="3"/>
        <v>0</v>
      </c>
      <c r="V34" s="1">
        <f t="shared" si="3"/>
        <v>0</v>
      </c>
      <c r="W34" s="1">
        <f t="shared" si="3"/>
        <v>0</v>
      </c>
      <c r="X34" s="1">
        <f t="shared" si="3"/>
        <v>1.5000000000000027</v>
      </c>
      <c r="Y34" s="1">
        <f t="shared" si="3"/>
        <v>0</v>
      </c>
      <c r="Z34" s="1">
        <f t="shared" si="3"/>
        <v>0</v>
      </c>
      <c r="AA34" s="1">
        <f t="shared" si="3"/>
        <v>0</v>
      </c>
    </row>
    <row r="35" spans="2:27" x14ac:dyDescent="0.25">
      <c r="B35" s="3">
        <v>0.77083333333333304</v>
      </c>
      <c r="C35" s="3">
        <v>0.78125</v>
      </c>
      <c r="D35" s="5">
        <f t="shared" si="2"/>
        <v>0.25000000000000711</v>
      </c>
      <c r="E35" s="2" t="s">
        <v>30</v>
      </c>
      <c r="F35" s="2" t="str">
        <f>_xlfn.XLOOKUP(E35,Table2[Activity],Table2[Cat], "N/A")</f>
        <v>TRT</v>
      </c>
      <c r="G35" s="2" t="s">
        <v>41</v>
      </c>
      <c r="H35" s="2" t="str">
        <f>_xlfn.XLOOKUP(G35,Table2[Activity],Table2[Cat], "N/A")</f>
        <v>STU</v>
      </c>
      <c r="I35" s="2" t="s">
        <v>30</v>
      </c>
      <c r="J35" s="2" t="str">
        <f>_xlfn.XLOOKUP(I35,Table2[Activity],Table2[Cat], "N/A")</f>
        <v>TRT</v>
      </c>
      <c r="K35" s="2" t="s">
        <v>30</v>
      </c>
      <c r="L35" s="2" t="str">
        <f>_xlfn.XLOOKUP(K35,Table2[Activity],Table2[Cat], "N/A")</f>
        <v>TRT</v>
      </c>
      <c r="M35" s="2" t="s">
        <v>36</v>
      </c>
      <c r="N35" s="2" t="str">
        <f>_xlfn.XLOOKUP(M35,Table2[Activity],Table2[Cat], "N/A")</f>
        <v>STU</v>
      </c>
      <c r="O35" s="2" t="s">
        <v>36</v>
      </c>
      <c r="P35" s="2" t="str">
        <f>_xlfn.XLOOKUP(O35,Table2[Activity],Table2[Cat], "N/A")</f>
        <v>STU</v>
      </c>
      <c r="Q35" s="2" t="s">
        <v>47</v>
      </c>
      <c r="R35" s="2" t="str">
        <f>_xlfn.XLOOKUP(Q35,Table2[Activity],Table2[Cat], "N/A")</f>
        <v>SPA</v>
      </c>
      <c r="T35" s="1">
        <f t="shared" si="3"/>
        <v>0.75000000000002132</v>
      </c>
      <c r="U35" s="1">
        <f t="shared" si="3"/>
        <v>0</v>
      </c>
      <c r="V35" s="1">
        <f t="shared" si="3"/>
        <v>0</v>
      </c>
      <c r="W35" s="1">
        <f t="shared" si="3"/>
        <v>0</v>
      </c>
      <c r="X35" s="1">
        <f t="shared" si="3"/>
        <v>0.75000000000002132</v>
      </c>
      <c r="Y35" s="1">
        <f t="shared" si="3"/>
        <v>0</v>
      </c>
      <c r="Z35" s="1">
        <f t="shared" si="3"/>
        <v>0</v>
      </c>
      <c r="AA35" s="1">
        <f t="shared" si="3"/>
        <v>0.25000000000000711</v>
      </c>
    </row>
    <row r="36" spans="2:27" x14ac:dyDescent="0.25">
      <c r="B36" s="3">
        <v>0.78125</v>
      </c>
      <c r="C36" s="3">
        <v>0.79166666666666596</v>
      </c>
      <c r="D36" s="5">
        <f t="shared" si="2"/>
        <v>0.24999999999998312</v>
      </c>
      <c r="E36" s="2" t="s">
        <v>47</v>
      </c>
      <c r="F36" s="2" t="str">
        <f>_xlfn.XLOOKUP(E36,Table2[Activity],Table2[Cat], "N/A")</f>
        <v>SPA</v>
      </c>
      <c r="G36" s="2" t="s">
        <v>41</v>
      </c>
      <c r="H36" s="2" t="str">
        <f>_xlfn.XLOOKUP(G36,Table2[Activity],Table2[Cat], "N/A")</f>
        <v>STU</v>
      </c>
      <c r="I36" s="2" t="s">
        <v>30</v>
      </c>
      <c r="J36" s="2" t="str">
        <f>_xlfn.XLOOKUP(I36,Table2[Activity],Table2[Cat], "N/A")</f>
        <v>TRT</v>
      </c>
      <c r="K36" s="2" t="s">
        <v>47</v>
      </c>
      <c r="L36" s="2" t="str">
        <f>_xlfn.XLOOKUP(K36,Table2[Activity],Table2[Cat], "N/A")</f>
        <v>SPA</v>
      </c>
      <c r="M36" s="2" t="s">
        <v>36</v>
      </c>
      <c r="N36" s="2" t="str">
        <f>_xlfn.XLOOKUP(M36,Table2[Activity],Table2[Cat], "N/A")</f>
        <v>STU</v>
      </c>
      <c r="O36" s="2" t="s">
        <v>36</v>
      </c>
      <c r="P36" s="2" t="str">
        <f>_xlfn.XLOOKUP(O36,Table2[Activity],Table2[Cat], "N/A")</f>
        <v>STU</v>
      </c>
      <c r="Q36" s="2" t="s">
        <v>47</v>
      </c>
      <c r="R36" s="2" t="str">
        <f>_xlfn.XLOOKUP(Q36,Table2[Activity],Table2[Cat], "N/A")</f>
        <v>SPA</v>
      </c>
      <c r="T36" s="1">
        <f t="shared" si="3"/>
        <v>0.74999999999994937</v>
      </c>
      <c r="U36" s="1">
        <f t="shared" si="3"/>
        <v>0</v>
      </c>
      <c r="V36" s="1">
        <f t="shared" si="3"/>
        <v>0</v>
      </c>
      <c r="W36" s="1">
        <f t="shared" si="3"/>
        <v>0</v>
      </c>
      <c r="X36" s="1">
        <f t="shared" si="3"/>
        <v>0.24999999999998312</v>
      </c>
      <c r="Y36" s="1">
        <f t="shared" si="3"/>
        <v>0</v>
      </c>
      <c r="Z36" s="1">
        <f t="shared" si="3"/>
        <v>0</v>
      </c>
      <c r="AA36" s="1">
        <f t="shared" si="3"/>
        <v>0.74999999999994937</v>
      </c>
    </row>
    <row r="37" spans="2:27" x14ac:dyDescent="0.25">
      <c r="B37" s="3">
        <v>0.79166666666666663</v>
      </c>
      <c r="C37" s="3">
        <v>0.80208333333333337</v>
      </c>
      <c r="D37" s="5">
        <f t="shared" si="2"/>
        <v>0.25000000000000178</v>
      </c>
      <c r="E37" s="2" t="s">
        <v>34</v>
      </c>
      <c r="F37" s="2" t="str">
        <f>_xlfn.XLOOKUP(E37,Table2[Activity],Table2[Cat], "N/A")</f>
        <v>PER</v>
      </c>
      <c r="G37" s="2" t="s">
        <v>41</v>
      </c>
      <c r="H37" s="2" t="str">
        <f>_xlfn.XLOOKUP(G37,Table2[Activity],Table2[Cat], "N/A")</f>
        <v>STU</v>
      </c>
      <c r="I37" s="2" t="s">
        <v>30</v>
      </c>
      <c r="J37" s="2" t="str">
        <f>_xlfn.XLOOKUP(I37,Table2[Activity],Table2[Cat], "N/A")</f>
        <v>TRT</v>
      </c>
      <c r="K37" s="2" t="s">
        <v>34</v>
      </c>
      <c r="L37" s="2" t="str">
        <f>_xlfn.XLOOKUP(K37,Table2[Activity],Table2[Cat], "N/A")</f>
        <v>PER</v>
      </c>
      <c r="M37" s="2" t="s">
        <v>34</v>
      </c>
      <c r="N37" s="2" t="str">
        <f>_xlfn.XLOOKUP(M37,Table2[Activity],Table2[Cat], "N/A")</f>
        <v>PER</v>
      </c>
      <c r="O37" s="2" t="s">
        <v>34</v>
      </c>
      <c r="P37" s="2" t="str">
        <f>_xlfn.XLOOKUP(O37,Table2[Activity],Table2[Cat], "N/A")</f>
        <v>PER</v>
      </c>
      <c r="Q37" s="2" t="s">
        <v>34</v>
      </c>
      <c r="R37" s="2" t="str">
        <f>_xlfn.XLOOKUP(Q37,Table2[Activity],Table2[Cat], "N/A")</f>
        <v>PER</v>
      </c>
      <c r="T37" s="1">
        <f t="shared" si="3"/>
        <v>0.25000000000000178</v>
      </c>
      <c r="U37" s="1">
        <f t="shared" si="3"/>
        <v>0</v>
      </c>
      <c r="V37" s="1">
        <f t="shared" si="3"/>
        <v>0</v>
      </c>
      <c r="W37" s="1">
        <f t="shared" si="3"/>
        <v>0</v>
      </c>
      <c r="X37" s="1">
        <f t="shared" si="3"/>
        <v>0.25000000000000178</v>
      </c>
      <c r="Y37" s="1">
        <f t="shared" si="3"/>
        <v>1.2500000000000089</v>
      </c>
      <c r="Z37" s="1">
        <f t="shared" si="3"/>
        <v>0</v>
      </c>
      <c r="AA37" s="1">
        <f t="shared" si="3"/>
        <v>0</v>
      </c>
    </row>
    <row r="38" spans="2:27" x14ac:dyDescent="0.25">
      <c r="B38" s="3">
        <v>0.80208333333333337</v>
      </c>
      <c r="C38" s="3">
        <v>0.8125</v>
      </c>
      <c r="D38" s="5">
        <f t="shared" si="2"/>
        <v>0.24999999999999911</v>
      </c>
      <c r="E38" s="2" t="s">
        <v>34</v>
      </c>
      <c r="F38" s="2" t="str">
        <f>_xlfn.XLOOKUP(E38,Table2[Activity],Table2[Cat], "N/A")</f>
        <v>PER</v>
      </c>
      <c r="G38" s="2" t="s">
        <v>41</v>
      </c>
      <c r="H38" s="2" t="str">
        <f>_xlfn.XLOOKUP(G38,Table2[Activity],Table2[Cat], "N/A")</f>
        <v>STU</v>
      </c>
      <c r="I38" s="2" t="s">
        <v>34</v>
      </c>
      <c r="J38" s="2" t="str">
        <f>_xlfn.XLOOKUP(I38,Table2[Activity],Table2[Cat], "N/A")</f>
        <v>PER</v>
      </c>
      <c r="K38" s="2" t="s">
        <v>34</v>
      </c>
      <c r="L38" s="2" t="str">
        <f>_xlfn.XLOOKUP(K38,Table2[Activity],Table2[Cat], "N/A")</f>
        <v>PER</v>
      </c>
      <c r="M38" s="2" t="s">
        <v>34</v>
      </c>
      <c r="N38" s="2" t="str">
        <f>_xlfn.XLOOKUP(M38,Table2[Activity],Table2[Cat], "N/A")</f>
        <v>PER</v>
      </c>
      <c r="O38" s="2" t="s">
        <v>34</v>
      </c>
      <c r="P38" s="2" t="str">
        <f>_xlfn.XLOOKUP(O38,Table2[Activity],Table2[Cat], "N/A")</f>
        <v>PER</v>
      </c>
      <c r="Q38" s="2" t="s">
        <v>34</v>
      </c>
      <c r="R38" s="2" t="str">
        <f>_xlfn.XLOOKUP(Q38,Table2[Activity],Table2[Cat], "N/A")</f>
        <v>PER</v>
      </c>
      <c r="T38" s="1">
        <f t="shared" si="3"/>
        <v>0.24999999999999911</v>
      </c>
      <c r="U38" s="1">
        <f t="shared" si="3"/>
        <v>0</v>
      </c>
      <c r="V38" s="1">
        <f t="shared" si="3"/>
        <v>0</v>
      </c>
      <c r="W38" s="1">
        <f t="shared" si="3"/>
        <v>0</v>
      </c>
      <c r="X38" s="1">
        <f t="shared" si="3"/>
        <v>0</v>
      </c>
      <c r="Y38" s="1">
        <f t="shared" si="3"/>
        <v>1.4999999999999947</v>
      </c>
      <c r="Z38" s="1">
        <f t="shared" si="3"/>
        <v>0</v>
      </c>
      <c r="AA38" s="1">
        <f t="shared" si="3"/>
        <v>0</v>
      </c>
    </row>
    <row r="39" spans="2:27" x14ac:dyDescent="0.25">
      <c r="B39" s="3">
        <v>0.8125</v>
      </c>
      <c r="C39" s="3">
        <v>0.82291666666666663</v>
      </c>
      <c r="D39" s="5">
        <f t="shared" si="2"/>
        <v>0.24999999999999911</v>
      </c>
      <c r="E39" s="2" t="s">
        <v>37</v>
      </c>
      <c r="F39" s="2" t="str">
        <f>_xlfn.XLOOKUP(E39,Table2[Activity],Table2[Cat], "N/A")</f>
        <v>PER</v>
      </c>
      <c r="G39" s="2" t="s">
        <v>41</v>
      </c>
      <c r="H39" s="2" t="str">
        <f>_xlfn.XLOOKUP(G39,Table2[Activity],Table2[Cat], "N/A")</f>
        <v>STU</v>
      </c>
      <c r="I39" s="2" t="s">
        <v>34</v>
      </c>
      <c r="J39" s="2" t="str">
        <f>_xlfn.XLOOKUP(I39,Table2[Activity],Table2[Cat], "N/A")</f>
        <v>PER</v>
      </c>
      <c r="K39" s="2" t="s">
        <v>37</v>
      </c>
      <c r="L39" s="2" t="str">
        <f>_xlfn.XLOOKUP(K39,Table2[Activity],Table2[Cat], "N/A")</f>
        <v>PER</v>
      </c>
      <c r="M39" s="2" t="s">
        <v>37</v>
      </c>
      <c r="N39" s="2" t="str">
        <f>_xlfn.XLOOKUP(M39,Table2[Activity],Table2[Cat], "N/A")</f>
        <v>PER</v>
      </c>
      <c r="O39" s="2" t="s">
        <v>34</v>
      </c>
      <c r="P39" s="2" t="str">
        <f>_xlfn.XLOOKUP(O39,Table2[Activity],Table2[Cat], "N/A")</f>
        <v>PER</v>
      </c>
      <c r="Q39" s="2" t="s">
        <v>37</v>
      </c>
      <c r="R39" s="2" t="str">
        <f>_xlfn.XLOOKUP(Q39,Table2[Activity],Table2[Cat], "N/A")</f>
        <v>PER</v>
      </c>
      <c r="T39" s="1">
        <f t="shared" si="3"/>
        <v>0.24999999999999911</v>
      </c>
      <c r="U39" s="1">
        <f t="shared" si="3"/>
        <v>0</v>
      </c>
      <c r="V39" s="1">
        <f t="shared" si="3"/>
        <v>0</v>
      </c>
      <c r="W39" s="1">
        <f t="shared" si="3"/>
        <v>0</v>
      </c>
      <c r="X39" s="1">
        <f t="shared" si="3"/>
        <v>0</v>
      </c>
      <c r="Y39" s="1">
        <f t="shared" si="3"/>
        <v>1.4999999999999947</v>
      </c>
      <c r="Z39" s="1">
        <f t="shared" si="3"/>
        <v>0</v>
      </c>
      <c r="AA39" s="1">
        <f t="shared" si="3"/>
        <v>0</v>
      </c>
    </row>
    <row r="40" spans="2:27" x14ac:dyDescent="0.25">
      <c r="B40" s="3">
        <v>0.82291666666666663</v>
      </c>
      <c r="C40" s="3">
        <v>0.83333333333333337</v>
      </c>
      <c r="D40" s="5">
        <f t="shared" si="2"/>
        <v>0.25000000000000178</v>
      </c>
      <c r="E40" s="2" t="s">
        <v>35</v>
      </c>
      <c r="F40" s="2" t="str">
        <f>_xlfn.XLOOKUP(E40,Table2[Activity],Table2[Cat], "N/A")</f>
        <v>PER</v>
      </c>
      <c r="G40" s="2" t="s">
        <v>41</v>
      </c>
      <c r="H40" s="2" t="str">
        <f>_xlfn.XLOOKUP(G40,Table2[Activity],Table2[Cat], "N/A")</f>
        <v>STU</v>
      </c>
      <c r="I40" s="2" t="s">
        <v>37</v>
      </c>
      <c r="J40" s="2" t="str">
        <f>_xlfn.XLOOKUP(I40,Table2[Activity],Table2[Cat], "N/A")</f>
        <v>PER</v>
      </c>
      <c r="K40" s="2" t="s">
        <v>35</v>
      </c>
      <c r="L40" s="2" t="str">
        <f>_xlfn.XLOOKUP(K40,Table2[Activity],Table2[Cat], "N/A")</f>
        <v>PER</v>
      </c>
      <c r="M40" s="2" t="s">
        <v>35</v>
      </c>
      <c r="N40" s="2" t="str">
        <f>_xlfn.XLOOKUP(M40,Table2[Activity],Table2[Cat], "N/A")</f>
        <v>PER</v>
      </c>
      <c r="O40" s="2" t="s">
        <v>35</v>
      </c>
      <c r="P40" s="2" t="str">
        <f>_xlfn.XLOOKUP(O40,Table2[Activity],Table2[Cat], "N/A")</f>
        <v>PER</v>
      </c>
      <c r="Q40" s="2" t="s">
        <v>35</v>
      </c>
      <c r="R40" s="2" t="str">
        <f>_xlfn.XLOOKUP(Q40,Table2[Activity],Table2[Cat], "N/A")</f>
        <v>PER</v>
      </c>
      <c r="T40" s="1">
        <f t="shared" si="3"/>
        <v>0.25000000000000178</v>
      </c>
      <c r="U40" s="1">
        <f t="shared" si="3"/>
        <v>0</v>
      </c>
      <c r="V40" s="1">
        <f t="shared" si="3"/>
        <v>0</v>
      </c>
      <c r="W40" s="1">
        <f t="shared" si="3"/>
        <v>0</v>
      </c>
      <c r="X40" s="1">
        <f t="shared" si="3"/>
        <v>0</v>
      </c>
      <c r="Y40" s="1">
        <f t="shared" si="3"/>
        <v>1.5000000000000107</v>
      </c>
      <c r="Z40" s="1">
        <f t="shared" si="3"/>
        <v>0</v>
      </c>
      <c r="AA40" s="1">
        <f t="shared" si="3"/>
        <v>0</v>
      </c>
    </row>
    <row r="41" spans="2:27" x14ac:dyDescent="0.25">
      <c r="B41" s="3">
        <v>0.83333333333333337</v>
      </c>
      <c r="C41" s="3">
        <v>0.84375</v>
      </c>
      <c r="D41" s="5">
        <f t="shared" si="2"/>
        <v>0.24999999999999911</v>
      </c>
      <c r="E41" s="2" t="s">
        <v>36</v>
      </c>
      <c r="F41" s="2" t="str">
        <f>_xlfn.XLOOKUP(E41,Table2[Activity],Table2[Cat], "N/A")</f>
        <v>STU</v>
      </c>
      <c r="G41" s="2" t="s">
        <v>34</v>
      </c>
      <c r="H41" s="2" t="str">
        <f>_xlfn.XLOOKUP(G41,Table2[Activity],Table2[Cat], "N/A")</f>
        <v>PER</v>
      </c>
      <c r="I41" s="2" t="s">
        <v>35</v>
      </c>
      <c r="J41" s="2" t="str">
        <f>_xlfn.XLOOKUP(I41,Table2[Activity],Table2[Cat], "N/A")</f>
        <v>PER</v>
      </c>
      <c r="K41" s="2" t="s">
        <v>36</v>
      </c>
      <c r="L41" s="2" t="str">
        <f>_xlfn.XLOOKUP(K41,Table2[Activity],Table2[Cat], "N/A")</f>
        <v>STU</v>
      </c>
      <c r="M41" s="2" t="s">
        <v>36</v>
      </c>
      <c r="N41" s="2" t="str">
        <f>_xlfn.XLOOKUP(M41,Table2[Activity],Table2[Cat], "N/A")</f>
        <v>STU</v>
      </c>
      <c r="O41" s="2" t="s">
        <v>36</v>
      </c>
      <c r="P41" s="2" t="str">
        <f>_xlfn.XLOOKUP(O41,Table2[Activity],Table2[Cat], "N/A")</f>
        <v>STU</v>
      </c>
      <c r="Q41" s="2" t="s">
        <v>36</v>
      </c>
      <c r="R41" s="2" t="str">
        <f>_xlfn.XLOOKUP(Q41,Table2[Activity],Table2[Cat], "N/A")</f>
        <v>STU</v>
      </c>
      <c r="T41" s="1">
        <f t="shared" si="3"/>
        <v>1.2499999999999956</v>
      </c>
      <c r="U41" s="1">
        <f t="shared" si="3"/>
        <v>0</v>
      </c>
      <c r="V41" s="1">
        <f t="shared" si="3"/>
        <v>0</v>
      </c>
      <c r="W41" s="1">
        <f t="shared" si="3"/>
        <v>0</v>
      </c>
      <c r="X41" s="1">
        <f t="shared" si="3"/>
        <v>0</v>
      </c>
      <c r="Y41" s="1">
        <f t="shared" si="3"/>
        <v>0.49999999999999822</v>
      </c>
      <c r="Z41" s="1">
        <f t="shared" si="3"/>
        <v>0</v>
      </c>
      <c r="AA41" s="1">
        <f t="shared" si="3"/>
        <v>0</v>
      </c>
    </row>
    <row r="42" spans="2:27" x14ac:dyDescent="0.25">
      <c r="B42" s="3">
        <v>0.84375</v>
      </c>
      <c r="C42" s="3">
        <v>0.85416666666666663</v>
      </c>
      <c r="D42" s="5">
        <f t="shared" si="2"/>
        <v>0.24999999999999911</v>
      </c>
      <c r="E42" s="2" t="s">
        <v>36</v>
      </c>
      <c r="F42" s="2" t="str">
        <f>_xlfn.XLOOKUP(E42,Table2[Activity],Table2[Cat], "N/A")</f>
        <v>STU</v>
      </c>
      <c r="G42" s="2" t="s">
        <v>34</v>
      </c>
      <c r="H42" s="2" t="str">
        <f>_xlfn.XLOOKUP(G42,Table2[Activity],Table2[Cat], "N/A")</f>
        <v>PER</v>
      </c>
      <c r="I42" s="2" t="s">
        <v>36</v>
      </c>
      <c r="J42" s="2" t="str">
        <f>_xlfn.XLOOKUP(I42,Table2[Activity],Table2[Cat], "N/A")</f>
        <v>STU</v>
      </c>
      <c r="K42" s="2" t="s">
        <v>36</v>
      </c>
      <c r="L42" s="2" t="str">
        <f>_xlfn.XLOOKUP(K42,Table2[Activity],Table2[Cat], "N/A")</f>
        <v>STU</v>
      </c>
      <c r="M42" s="2" t="s">
        <v>36</v>
      </c>
      <c r="N42" s="2" t="str">
        <f>_xlfn.XLOOKUP(M42,Table2[Activity],Table2[Cat], "N/A")</f>
        <v>STU</v>
      </c>
      <c r="O42" s="2" t="s">
        <v>36</v>
      </c>
      <c r="P42" s="2" t="str">
        <f>_xlfn.XLOOKUP(O42,Table2[Activity],Table2[Cat], "N/A")</f>
        <v>STU</v>
      </c>
      <c r="Q42" s="2" t="s">
        <v>36</v>
      </c>
      <c r="R42" s="2" t="str">
        <f>_xlfn.XLOOKUP(Q42,Table2[Activity],Table2[Cat], "N/A")</f>
        <v>STU</v>
      </c>
      <c r="T42" s="1">
        <f t="shared" si="3"/>
        <v>1.4999999999999947</v>
      </c>
      <c r="U42" s="1">
        <f t="shared" si="3"/>
        <v>0</v>
      </c>
      <c r="V42" s="1">
        <f t="shared" si="3"/>
        <v>0</v>
      </c>
      <c r="W42" s="1">
        <f t="shared" si="3"/>
        <v>0</v>
      </c>
      <c r="X42" s="1">
        <f t="shared" si="3"/>
        <v>0</v>
      </c>
      <c r="Y42" s="1">
        <f t="shared" si="3"/>
        <v>0.24999999999999911</v>
      </c>
      <c r="Z42" s="1">
        <f t="shared" si="3"/>
        <v>0</v>
      </c>
      <c r="AA42" s="1">
        <f t="shared" si="3"/>
        <v>0</v>
      </c>
    </row>
    <row r="43" spans="2:27" x14ac:dyDescent="0.25">
      <c r="B43" s="3">
        <v>0.85416666666666663</v>
      </c>
      <c r="C43" s="3">
        <v>0.86458333333333337</v>
      </c>
      <c r="D43" s="5">
        <f t="shared" si="2"/>
        <v>0.25000000000000178</v>
      </c>
      <c r="E43" s="2" t="s">
        <v>36</v>
      </c>
      <c r="F43" s="2" t="str">
        <f>_xlfn.XLOOKUP(E43,Table2[Activity],Table2[Cat], "N/A")</f>
        <v>STU</v>
      </c>
      <c r="G43" s="2" t="s">
        <v>37</v>
      </c>
      <c r="H43" s="2" t="str">
        <f>_xlfn.XLOOKUP(G43,Table2[Activity],Table2[Cat], "N/A")</f>
        <v>PER</v>
      </c>
      <c r="I43" s="2" t="s">
        <v>36</v>
      </c>
      <c r="J43" s="2" t="str">
        <f>_xlfn.XLOOKUP(I43,Table2[Activity],Table2[Cat], "N/A")</f>
        <v>STU</v>
      </c>
      <c r="K43" s="2" t="s">
        <v>36</v>
      </c>
      <c r="L43" s="2" t="str">
        <f>_xlfn.XLOOKUP(K43,Table2[Activity],Table2[Cat], "N/A")</f>
        <v>STU</v>
      </c>
      <c r="M43" s="2" t="s">
        <v>36</v>
      </c>
      <c r="N43" s="2" t="str">
        <f>_xlfn.XLOOKUP(M43,Table2[Activity],Table2[Cat], "N/A")</f>
        <v>STU</v>
      </c>
      <c r="O43" s="2" t="s">
        <v>36</v>
      </c>
      <c r="P43" s="2" t="str">
        <f>_xlfn.XLOOKUP(O43,Table2[Activity],Table2[Cat], "N/A")</f>
        <v>STU</v>
      </c>
      <c r="Q43" s="2" t="s">
        <v>36</v>
      </c>
      <c r="R43" s="2" t="str">
        <f>_xlfn.XLOOKUP(Q43,Table2[Activity],Table2[Cat], "N/A")</f>
        <v>STU</v>
      </c>
      <c r="T43" s="1">
        <f t="shared" si="3"/>
        <v>1.5000000000000107</v>
      </c>
      <c r="U43" s="1">
        <f t="shared" si="3"/>
        <v>0</v>
      </c>
      <c r="V43" s="1">
        <f t="shared" si="3"/>
        <v>0</v>
      </c>
      <c r="W43" s="1">
        <f t="shared" si="3"/>
        <v>0</v>
      </c>
      <c r="X43" s="1">
        <f t="shared" si="3"/>
        <v>0</v>
      </c>
      <c r="Y43" s="1">
        <f t="shared" si="3"/>
        <v>0.25000000000000178</v>
      </c>
      <c r="Z43" s="1">
        <f t="shared" si="3"/>
        <v>0</v>
      </c>
      <c r="AA43" s="1">
        <f t="shared" si="3"/>
        <v>0</v>
      </c>
    </row>
    <row r="44" spans="2:27" x14ac:dyDescent="0.25">
      <c r="B44" s="3">
        <v>0.86458333333333337</v>
      </c>
      <c r="C44" s="3">
        <v>0.875</v>
      </c>
      <c r="D44" s="5">
        <f t="shared" si="2"/>
        <v>0.24999999999999911</v>
      </c>
      <c r="E44" s="2" t="s">
        <v>36</v>
      </c>
      <c r="F44" s="2" t="str">
        <f>_xlfn.XLOOKUP(E44,Table2[Activity],Table2[Cat], "N/A")</f>
        <v>STU</v>
      </c>
      <c r="G44" s="2" t="s">
        <v>35</v>
      </c>
      <c r="H44" s="2" t="str">
        <f>_xlfn.XLOOKUP(G44,Table2[Activity],Table2[Cat], "N/A")</f>
        <v>PER</v>
      </c>
      <c r="I44" s="2" t="s">
        <v>36</v>
      </c>
      <c r="J44" s="2" t="str">
        <f>_xlfn.XLOOKUP(I44,Table2[Activity],Table2[Cat], "N/A")</f>
        <v>STU</v>
      </c>
      <c r="K44" s="2" t="s">
        <v>36</v>
      </c>
      <c r="L44" s="2" t="str">
        <f>_xlfn.XLOOKUP(K44,Table2[Activity],Table2[Cat], "N/A")</f>
        <v>STU</v>
      </c>
      <c r="M44" s="2" t="s">
        <v>36</v>
      </c>
      <c r="N44" s="2" t="str">
        <f>_xlfn.XLOOKUP(M44,Table2[Activity],Table2[Cat], "N/A")</f>
        <v>STU</v>
      </c>
      <c r="O44" s="2" t="s">
        <v>36</v>
      </c>
      <c r="P44" s="2" t="str">
        <f>_xlfn.XLOOKUP(O44,Table2[Activity],Table2[Cat], "N/A")</f>
        <v>STU</v>
      </c>
      <c r="Q44" s="2" t="s">
        <v>36</v>
      </c>
      <c r="R44" s="2" t="str">
        <f>_xlfn.XLOOKUP(Q44,Table2[Activity],Table2[Cat], "N/A")</f>
        <v>STU</v>
      </c>
      <c r="T44" s="1">
        <f t="shared" si="3"/>
        <v>1.4999999999999947</v>
      </c>
      <c r="U44" s="1">
        <f t="shared" si="3"/>
        <v>0</v>
      </c>
      <c r="V44" s="1">
        <f t="shared" si="3"/>
        <v>0</v>
      </c>
      <c r="W44" s="1">
        <f t="shared" si="3"/>
        <v>0</v>
      </c>
      <c r="X44" s="1">
        <f t="shared" si="3"/>
        <v>0</v>
      </c>
      <c r="Y44" s="1">
        <f t="shared" si="3"/>
        <v>0.24999999999999911</v>
      </c>
      <c r="Z44" s="1">
        <f t="shared" si="3"/>
        <v>0</v>
      </c>
      <c r="AA44" s="1">
        <f t="shared" si="3"/>
        <v>0</v>
      </c>
    </row>
    <row r="45" spans="2:27" x14ac:dyDescent="0.25">
      <c r="B45" s="3">
        <v>0.875</v>
      </c>
      <c r="C45" s="3">
        <v>0.89583333333333337</v>
      </c>
      <c r="D45" s="5">
        <f t="shared" si="2"/>
        <v>0.50000000000000089</v>
      </c>
      <c r="E45" s="2" t="s">
        <v>36</v>
      </c>
      <c r="F45" s="2" t="str">
        <f>_xlfn.XLOOKUP(E45,Table2[Activity],Table2[Cat], "N/A")</f>
        <v>STU</v>
      </c>
      <c r="G45" s="2" t="s">
        <v>43</v>
      </c>
      <c r="H45" s="2" t="s">
        <v>8</v>
      </c>
      <c r="I45" s="2" t="s">
        <v>36</v>
      </c>
      <c r="J45" s="2" t="str">
        <f>_xlfn.XLOOKUP(I45,Table2[Activity],Table2[Cat], "N/A")</f>
        <v>STU</v>
      </c>
      <c r="K45" s="2" t="s">
        <v>53</v>
      </c>
      <c r="L45" s="2" t="str">
        <f>_xlfn.XLOOKUP(K45,Table2[Activity],Table2[Cat], "N/A")</f>
        <v>SPA</v>
      </c>
      <c r="M45" s="2" t="s">
        <v>53</v>
      </c>
      <c r="N45" s="2" t="str">
        <f>_xlfn.XLOOKUP(M45,Table2[Activity],Table2[Cat], "N/A")</f>
        <v>SPA</v>
      </c>
      <c r="O45" s="2" t="s">
        <v>53</v>
      </c>
      <c r="P45" s="2" t="str">
        <f>_xlfn.XLOOKUP(O45,Table2[Activity],Table2[Cat], "N/A")</f>
        <v>SPA</v>
      </c>
      <c r="Q45" s="2" t="s">
        <v>53</v>
      </c>
      <c r="R45" s="2" t="str">
        <f>_xlfn.XLOOKUP(Q45,Table2[Activity],Table2[Cat], "N/A")</f>
        <v>SPA</v>
      </c>
      <c r="T45" s="1">
        <f t="shared" ref="T45:AA46" si="4">IF($F45=T$3,$D45,0)+IF($H45=T$3,$D45,0)+IF($J45=T$3,$D45,0)+IF($L45=T$3,$D45,0)+IF($N45=T$3,$D45,0)+IF($P45=T$3,$D45,0)+IF($R45=T$3,$D45,0)</f>
        <v>1.5000000000000027</v>
      </c>
      <c r="U45" s="1">
        <f t="shared" si="4"/>
        <v>0</v>
      </c>
      <c r="V45" s="1">
        <f t="shared" si="4"/>
        <v>0</v>
      </c>
      <c r="W45" s="1">
        <f t="shared" si="4"/>
        <v>0</v>
      </c>
      <c r="X45" s="1">
        <f t="shared" si="4"/>
        <v>0</v>
      </c>
      <c r="Y45" s="1">
        <f t="shared" si="4"/>
        <v>0</v>
      </c>
      <c r="Z45" s="1">
        <f t="shared" si="4"/>
        <v>0</v>
      </c>
      <c r="AA45" s="1">
        <f t="shared" si="4"/>
        <v>2.0000000000000036</v>
      </c>
    </row>
    <row r="46" spans="2:27" x14ac:dyDescent="0.25">
      <c r="B46" s="3">
        <v>0.89583333333333337</v>
      </c>
      <c r="C46" s="3">
        <v>0.91666666666666663</v>
      </c>
      <c r="D46" s="5">
        <f t="shared" si="2"/>
        <v>0.49999999999999822</v>
      </c>
      <c r="E46" s="2" t="s">
        <v>53</v>
      </c>
      <c r="F46" s="2" t="str">
        <f>_xlfn.XLOOKUP(E46,Table2[Activity],Table2[Cat], "N/A")</f>
        <v>SPA</v>
      </c>
      <c r="G46" s="2" t="s">
        <v>43</v>
      </c>
      <c r="H46" s="2" t="s">
        <v>8</v>
      </c>
      <c r="I46" s="2" t="s">
        <v>53</v>
      </c>
      <c r="J46" s="2" t="str">
        <f>_xlfn.XLOOKUP(I46,Table2[Activity],Table2[Cat], "N/A")</f>
        <v>SPA</v>
      </c>
      <c r="K46" s="2" t="s">
        <v>53</v>
      </c>
      <c r="L46" s="2" t="str">
        <f>_xlfn.XLOOKUP(K46,Table2[Activity],Table2[Cat], "N/A")</f>
        <v>SPA</v>
      </c>
      <c r="M46" s="2" t="s">
        <v>53</v>
      </c>
      <c r="N46" s="2" t="str">
        <f>_xlfn.XLOOKUP(M46,Table2[Activity],Table2[Cat], "N/A")</f>
        <v>SPA</v>
      </c>
      <c r="O46" s="2" t="s">
        <v>53</v>
      </c>
      <c r="P46" s="2" t="str">
        <f>_xlfn.XLOOKUP(O46,Table2[Activity],Table2[Cat], "N/A")</f>
        <v>SPA</v>
      </c>
      <c r="Q46" s="2" t="s">
        <v>53</v>
      </c>
      <c r="R46" s="2" t="str">
        <f>_xlfn.XLOOKUP(Q46,Table2[Activity],Table2[Cat], "N/A")</f>
        <v>SPA</v>
      </c>
      <c r="T46" s="1">
        <f t="shared" si="4"/>
        <v>0.49999999999999822</v>
      </c>
      <c r="U46" s="1">
        <f t="shared" si="4"/>
        <v>0</v>
      </c>
      <c r="V46" s="1">
        <f t="shared" si="4"/>
        <v>0</v>
      </c>
      <c r="W46" s="1">
        <f t="shared" si="4"/>
        <v>0</v>
      </c>
      <c r="X46" s="1">
        <f t="shared" si="4"/>
        <v>0</v>
      </c>
      <c r="Y46" s="1">
        <f t="shared" si="4"/>
        <v>0</v>
      </c>
      <c r="Z46" s="1">
        <f t="shared" si="4"/>
        <v>0</v>
      </c>
      <c r="AA46" s="1">
        <f t="shared" si="4"/>
        <v>2.9999999999999893</v>
      </c>
    </row>
    <row r="47" spans="2:27" x14ac:dyDescent="0.25">
      <c r="B47" s="3">
        <v>0.88888888888888884</v>
      </c>
      <c r="C47" s="3">
        <v>0.89930555555555558</v>
      </c>
      <c r="D47" s="5">
        <f t="shared" si="2"/>
        <v>0.25000000000000178</v>
      </c>
      <c r="E47" s="2" t="s">
        <v>53</v>
      </c>
      <c r="F47" s="2" t="s">
        <v>12</v>
      </c>
      <c r="G47" s="2" t="s">
        <v>43</v>
      </c>
      <c r="H47" s="2" t="s">
        <v>8</v>
      </c>
      <c r="I47" s="2" t="s">
        <v>53</v>
      </c>
      <c r="J47" s="2" t="str">
        <f>_xlfn.XLOOKUP(I47,Table2[Activity],Table2[Cat], "N/A")</f>
        <v>SPA</v>
      </c>
      <c r="K47" s="2" t="s">
        <v>36</v>
      </c>
      <c r="L47" s="2" t="str">
        <f>_xlfn.XLOOKUP(K47,Table2[Activity],Table2[Cat], "N/A")</f>
        <v>STU</v>
      </c>
      <c r="M47" s="2" t="s">
        <v>36</v>
      </c>
      <c r="N47" s="2" t="str">
        <f>_xlfn.XLOOKUP(M47,Table2[Activity],Table2[Cat], "N/A")</f>
        <v>STU</v>
      </c>
      <c r="O47" s="2" t="s">
        <v>36</v>
      </c>
      <c r="P47" s="2" t="str">
        <f>_xlfn.XLOOKUP(O47,Table2[Activity],Table2[Cat], "N/A")</f>
        <v>STU</v>
      </c>
      <c r="Q47" s="2" t="s">
        <v>36</v>
      </c>
      <c r="R47" s="2" t="str">
        <f>_xlfn.XLOOKUP(Q47,Table2[Activity],Table2[Cat], "N/A")</f>
        <v>STU</v>
      </c>
      <c r="T47" s="1">
        <f t="shared" ref="T47:AA47" si="5">IF($F47=T$3,$D47,0)+IF($H47=T$3,$D47,0)+IF($J47=T$3,$D47,0)+IF($L47=T$3,$D47,0)+IF($N47=T$3,$D47,0)+IF($P47=T$3,$D47,0)+IF($R47=T$3,$D47,0)</f>
        <v>1.2500000000000089</v>
      </c>
      <c r="U47" s="1">
        <f t="shared" si="5"/>
        <v>0</v>
      </c>
      <c r="V47" s="1">
        <f t="shared" si="5"/>
        <v>0</v>
      </c>
      <c r="W47" s="1">
        <f t="shared" si="5"/>
        <v>0</v>
      </c>
      <c r="X47" s="1">
        <f t="shared" si="5"/>
        <v>0</v>
      </c>
      <c r="Y47" s="1">
        <f t="shared" si="5"/>
        <v>0</v>
      </c>
      <c r="Z47" s="1">
        <f t="shared" si="5"/>
        <v>0</v>
      </c>
      <c r="AA47" s="1">
        <f t="shared" si="5"/>
        <v>0.50000000000000355</v>
      </c>
    </row>
    <row r="48" spans="2:27" x14ac:dyDescent="0.25">
      <c r="B48" s="3">
        <v>0.89930555555555558</v>
      </c>
      <c r="C48" s="3">
        <v>0.91666666666666663</v>
      </c>
      <c r="D48" s="5">
        <f t="shared" si="2"/>
        <v>0.41666666666666519</v>
      </c>
      <c r="E48" s="2" t="s">
        <v>36</v>
      </c>
      <c r="F48" s="2" t="str">
        <f>_xlfn.XLOOKUP(E48,Table2[Activity],Table2[Cat], "N/A")</f>
        <v>STU</v>
      </c>
      <c r="G48" s="2" t="s">
        <v>43</v>
      </c>
      <c r="H48" s="2" t="str">
        <f>_xlfn.XLOOKUP(G48,Table2[Activity],Table2[Cat], "N/A")</f>
        <v>STU</v>
      </c>
      <c r="I48" s="2" t="s">
        <v>36</v>
      </c>
      <c r="J48" s="2" t="str">
        <f>_xlfn.XLOOKUP(I48,Table2[Activity],Table2[Cat], "N/A")</f>
        <v>STU</v>
      </c>
      <c r="K48" s="2" t="s">
        <v>36</v>
      </c>
      <c r="L48" s="2" t="str">
        <f>_xlfn.XLOOKUP(K48,Table2[Activity],Table2[Cat], "N/A")</f>
        <v>STU</v>
      </c>
      <c r="M48" s="2" t="s">
        <v>36</v>
      </c>
      <c r="N48" s="2" t="str">
        <f>_xlfn.XLOOKUP(M48,Table2[Activity],Table2[Cat], "N/A")</f>
        <v>STU</v>
      </c>
      <c r="O48" s="2" t="s">
        <v>36</v>
      </c>
      <c r="P48" s="2" t="str">
        <f>_xlfn.XLOOKUP(O48,Table2[Activity],Table2[Cat], "N/A")</f>
        <v>STU</v>
      </c>
      <c r="Q48" s="2" t="s">
        <v>36</v>
      </c>
      <c r="R48" s="2" t="str">
        <f>_xlfn.XLOOKUP(Q48,Table2[Activity],Table2[Cat], "N/A")</f>
        <v>STU</v>
      </c>
      <c r="T48" s="1">
        <f t="shared" si="3"/>
        <v>2.9166666666666563</v>
      </c>
      <c r="U48" s="1">
        <f t="shared" si="3"/>
        <v>0</v>
      </c>
      <c r="V48" s="1">
        <f t="shared" si="3"/>
        <v>0</v>
      </c>
      <c r="W48" s="1">
        <f t="shared" si="3"/>
        <v>0</v>
      </c>
      <c r="X48" s="1">
        <f t="shared" si="3"/>
        <v>0</v>
      </c>
      <c r="Y48" s="1">
        <f t="shared" si="3"/>
        <v>0</v>
      </c>
      <c r="Z48" s="1">
        <f t="shared" si="3"/>
        <v>0</v>
      </c>
      <c r="AA48" s="1">
        <f t="shared" ref="T48:AA55" si="6">IF($F48=AA$3,$D48,0)+IF($H48=AA$3,$D48,0)+IF($J48=AA$3,$D48,0)+IF($L48=AA$3,$D48,0)+IF($N48=AA$3,$D48,0)+IF($P48=AA$3,$D48,0)+IF($R48=AA$3,$D48,0)</f>
        <v>0</v>
      </c>
    </row>
    <row r="49" spans="2:28" x14ac:dyDescent="0.25">
      <c r="B49" s="3">
        <v>0.91666666666666663</v>
      </c>
      <c r="C49" s="3">
        <v>0.93055555555555558</v>
      </c>
      <c r="D49" s="5">
        <f t="shared" si="2"/>
        <v>0.33333333333333481</v>
      </c>
      <c r="E49" s="2" t="s">
        <v>36</v>
      </c>
      <c r="F49" s="2" t="str">
        <f>_xlfn.XLOOKUP(E49,Table2[Activity],Table2[Cat], "N/A")</f>
        <v>STU</v>
      </c>
      <c r="G49" s="2" t="s">
        <v>43</v>
      </c>
      <c r="H49" s="2" t="str">
        <f>_xlfn.XLOOKUP(G49,Table2[Activity],Table2[Cat], "N/A")</f>
        <v>STU</v>
      </c>
      <c r="I49" s="2" t="s">
        <v>36</v>
      </c>
      <c r="J49" s="2" t="str">
        <f>_xlfn.XLOOKUP(I49,Table2[Activity],Table2[Cat], "N/A")</f>
        <v>STU</v>
      </c>
      <c r="K49" s="2" t="s">
        <v>36</v>
      </c>
      <c r="L49" s="2" t="str">
        <f>_xlfn.XLOOKUP(K49,Table2[Activity],Table2[Cat], "N/A")</f>
        <v>STU</v>
      </c>
      <c r="M49" s="2" t="s">
        <v>36</v>
      </c>
      <c r="N49" s="2" t="str">
        <f>_xlfn.XLOOKUP(M49,Table2[Activity],Table2[Cat], "N/A")</f>
        <v>STU</v>
      </c>
      <c r="O49" s="2" t="s">
        <v>36</v>
      </c>
      <c r="P49" s="2" t="str">
        <f>_xlfn.XLOOKUP(O49,Table2[Activity],Table2[Cat], "N/A")</f>
        <v>STU</v>
      </c>
      <c r="Q49" s="2" t="s">
        <v>36</v>
      </c>
      <c r="R49" s="2" t="str">
        <f>_xlfn.XLOOKUP(Q49,Table2[Activity],Table2[Cat], "N/A")</f>
        <v>STU</v>
      </c>
      <c r="T49" s="1">
        <f t="shared" si="6"/>
        <v>2.3333333333333437</v>
      </c>
      <c r="U49" s="1">
        <f t="shared" si="6"/>
        <v>0</v>
      </c>
      <c r="V49" s="1">
        <f t="shared" si="6"/>
        <v>0</v>
      </c>
      <c r="W49" s="1">
        <f t="shared" si="6"/>
        <v>0</v>
      </c>
      <c r="X49" s="1">
        <f t="shared" si="6"/>
        <v>0</v>
      </c>
      <c r="Y49" s="1">
        <f t="shared" si="6"/>
        <v>0</v>
      </c>
      <c r="Z49" s="1">
        <f t="shared" si="6"/>
        <v>0</v>
      </c>
      <c r="AA49" s="1">
        <f t="shared" si="6"/>
        <v>0</v>
      </c>
    </row>
    <row r="50" spans="2:28" x14ac:dyDescent="0.25">
      <c r="B50" s="3">
        <v>0.93055555555555558</v>
      </c>
      <c r="C50" s="3">
        <v>0.94097222222222221</v>
      </c>
      <c r="D50" s="5">
        <f t="shared" si="2"/>
        <v>0.24999999999999911</v>
      </c>
      <c r="E50" s="2" t="s">
        <v>38</v>
      </c>
      <c r="F50" s="2" t="str">
        <f>_xlfn.XLOOKUP(E50,Table2[Activity],Table2[Cat], "N/A")</f>
        <v>FAF</v>
      </c>
      <c r="G50" s="2" t="s">
        <v>43</v>
      </c>
      <c r="H50" s="2" t="str">
        <f>_xlfn.XLOOKUP(G50,Table2[Activity],Table2[Cat], "N/A")</f>
        <v>STU</v>
      </c>
      <c r="I50" s="2" t="s">
        <v>36</v>
      </c>
      <c r="J50" s="2" t="str">
        <f>_xlfn.XLOOKUP(I50,Table2[Activity],Table2[Cat], "N/A")</f>
        <v>STU</v>
      </c>
      <c r="K50" s="2" t="s">
        <v>38</v>
      </c>
      <c r="L50" s="2" t="str">
        <f>_xlfn.XLOOKUP(K50,Table2[Activity],Table2[Cat], "N/A")</f>
        <v>FAF</v>
      </c>
      <c r="M50" s="2" t="s">
        <v>54</v>
      </c>
      <c r="N50" s="2" t="str">
        <f>_xlfn.XLOOKUP(M50,Table2[Activity],Table2[Cat], "N/A")</f>
        <v>HOB</v>
      </c>
      <c r="O50" s="2" t="s">
        <v>54</v>
      </c>
      <c r="P50" s="2" t="str">
        <f>_xlfn.XLOOKUP(O50,Table2[Activity],Table2[Cat], "N/A")</f>
        <v>HOB</v>
      </c>
      <c r="Q50" s="2" t="s">
        <v>36</v>
      </c>
      <c r="R50" s="2" t="str">
        <f>_xlfn.XLOOKUP(Q50,Table2[Activity],Table2[Cat], "N/A")</f>
        <v>STU</v>
      </c>
      <c r="T50" s="1">
        <f t="shared" si="6"/>
        <v>0.74999999999999734</v>
      </c>
      <c r="U50" s="1">
        <f t="shared" si="6"/>
        <v>0</v>
      </c>
      <c r="V50" s="1">
        <f t="shared" si="6"/>
        <v>0</v>
      </c>
      <c r="W50" s="1">
        <f t="shared" si="6"/>
        <v>0.49999999999999822</v>
      </c>
      <c r="X50" s="1">
        <f t="shared" si="6"/>
        <v>0</v>
      </c>
      <c r="Y50" s="1">
        <f t="shared" si="6"/>
        <v>0</v>
      </c>
      <c r="Z50" s="1">
        <f t="shared" si="6"/>
        <v>0.49999999999999822</v>
      </c>
      <c r="AA50" s="1">
        <f t="shared" si="6"/>
        <v>0</v>
      </c>
    </row>
    <row r="51" spans="2:28" x14ac:dyDescent="0.25">
      <c r="B51" s="3">
        <v>0.94097222222222221</v>
      </c>
      <c r="C51" s="3">
        <v>0.95833333333333337</v>
      </c>
      <c r="D51" s="5">
        <f t="shared" si="2"/>
        <v>0.41666666666666785</v>
      </c>
      <c r="E51" s="2" t="s">
        <v>38</v>
      </c>
      <c r="F51" s="2" t="str">
        <f>_xlfn.XLOOKUP(E51,Table2[Activity],Table2[Cat], "N/A")</f>
        <v>FAF</v>
      </c>
      <c r="G51" s="2" t="s">
        <v>43</v>
      </c>
      <c r="H51" s="2" t="str">
        <f>_xlfn.XLOOKUP(G51,Table2[Activity],Table2[Cat], "N/A")</f>
        <v>STU</v>
      </c>
      <c r="I51" s="2" t="s">
        <v>38</v>
      </c>
      <c r="J51" s="2" t="str">
        <f>_xlfn.XLOOKUP(I51,Table2[Activity],Table2[Cat], "N/A")</f>
        <v>FAF</v>
      </c>
      <c r="K51" s="2" t="s">
        <v>38</v>
      </c>
      <c r="L51" s="2" t="str">
        <f>_xlfn.XLOOKUP(K51,Table2[Activity],Table2[Cat], "N/A")</f>
        <v>FAF</v>
      </c>
      <c r="M51" s="2" t="s">
        <v>54</v>
      </c>
      <c r="N51" s="2" t="str">
        <f>_xlfn.XLOOKUP(M51,Table2[Activity],Table2[Cat], "N/A")</f>
        <v>HOB</v>
      </c>
      <c r="O51" s="2" t="s">
        <v>54</v>
      </c>
      <c r="P51" s="2" t="str">
        <f>_xlfn.XLOOKUP(O51,Table2[Activity],Table2[Cat], "N/A")</f>
        <v>HOB</v>
      </c>
      <c r="Q51" s="2" t="s">
        <v>38</v>
      </c>
      <c r="R51" s="2" t="str">
        <f>_xlfn.XLOOKUP(Q51,Table2[Activity],Table2[Cat], "N/A")</f>
        <v>FAF</v>
      </c>
      <c r="T51" s="1">
        <f t="shared" si="6"/>
        <v>0.41666666666666785</v>
      </c>
      <c r="U51" s="1">
        <f t="shared" si="6"/>
        <v>0</v>
      </c>
      <c r="V51" s="1">
        <f t="shared" si="6"/>
        <v>0</v>
      </c>
      <c r="W51" s="1">
        <f t="shared" si="6"/>
        <v>1.6666666666666714</v>
      </c>
      <c r="X51" s="1">
        <f t="shared" si="6"/>
        <v>0</v>
      </c>
      <c r="Y51" s="1">
        <f t="shared" si="6"/>
        <v>0</v>
      </c>
      <c r="Z51" s="1">
        <f t="shared" si="6"/>
        <v>0.8333333333333357</v>
      </c>
      <c r="AA51" s="1">
        <f t="shared" si="6"/>
        <v>0</v>
      </c>
    </row>
    <row r="52" spans="2:28" x14ac:dyDescent="0.25">
      <c r="B52" s="3">
        <v>0.95833333333333337</v>
      </c>
      <c r="C52" s="3">
        <v>0.97222222222222221</v>
      </c>
      <c r="D52" s="5">
        <f t="shared" si="2"/>
        <v>0.33333333333333215</v>
      </c>
      <c r="E52" s="2" t="s">
        <v>38</v>
      </c>
      <c r="F52" s="2" t="str">
        <f>_xlfn.XLOOKUP(E52,Table2[Activity],Table2[Cat], "N/A")</f>
        <v>FAF</v>
      </c>
      <c r="G52" s="2" t="s">
        <v>38</v>
      </c>
      <c r="H52" s="2" t="str">
        <f>_xlfn.XLOOKUP(G52,Table2[Activity],Table2[Cat], "N/A")</f>
        <v>FAF</v>
      </c>
      <c r="I52" s="2" t="s">
        <v>38</v>
      </c>
      <c r="J52" s="2" t="str">
        <f>_xlfn.XLOOKUP(I52,Table2[Activity],Table2[Cat], "N/A")</f>
        <v>FAF</v>
      </c>
      <c r="K52" s="2" t="s">
        <v>38</v>
      </c>
      <c r="L52" s="2" t="str">
        <f>_xlfn.XLOOKUP(K52,Table2[Activity],Table2[Cat], "N/A")</f>
        <v>FAF</v>
      </c>
      <c r="M52" s="2" t="s">
        <v>54</v>
      </c>
      <c r="N52" s="2" t="str">
        <f>_xlfn.XLOOKUP(M52,Table2[Activity],Table2[Cat], "N/A")</f>
        <v>HOB</v>
      </c>
      <c r="O52" s="2" t="s">
        <v>54</v>
      </c>
      <c r="P52" s="2" t="str">
        <f>_xlfn.XLOOKUP(O52,Table2[Activity],Table2[Cat], "N/A")</f>
        <v>HOB</v>
      </c>
      <c r="Q52" s="2" t="s">
        <v>38</v>
      </c>
      <c r="R52" s="2" t="str">
        <f>_xlfn.XLOOKUP(Q52,Table2[Activity],Table2[Cat], "N/A")</f>
        <v>FAF</v>
      </c>
      <c r="T52" s="1">
        <f t="shared" si="6"/>
        <v>0</v>
      </c>
      <c r="U52" s="1">
        <f t="shared" si="6"/>
        <v>0</v>
      </c>
      <c r="V52" s="1">
        <f t="shared" si="6"/>
        <v>0</v>
      </c>
      <c r="W52" s="1">
        <f t="shared" si="6"/>
        <v>1.6666666666666607</v>
      </c>
      <c r="X52" s="1">
        <f t="shared" si="6"/>
        <v>0</v>
      </c>
      <c r="Y52" s="1">
        <f t="shared" si="6"/>
        <v>0</v>
      </c>
      <c r="Z52" s="1">
        <f t="shared" si="6"/>
        <v>0.6666666666666643</v>
      </c>
      <c r="AA52" s="1">
        <f t="shared" si="6"/>
        <v>0</v>
      </c>
    </row>
    <row r="53" spans="2:28" x14ac:dyDescent="0.25">
      <c r="B53" s="3">
        <v>0.97222222222222221</v>
      </c>
      <c r="C53" s="3">
        <v>1.3888888888888888E-2</v>
      </c>
      <c r="D53" s="5">
        <f t="shared" si="2"/>
        <v>0.99999999999999911</v>
      </c>
      <c r="E53" s="2" t="s">
        <v>49</v>
      </c>
      <c r="F53" s="2" t="str">
        <f>_xlfn.XLOOKUP(E53,Table2[Activity],Table2[Cat], "N/A")</f>
        <v>SLE</v>
      </c>
      <c r="G53" s="2" t="s">
        <v>49</v>
      </c>
      <c r="H53" s="2" t="str">
        <f>_xlfn.XLOOKUP(G53,Table2[Activity],Table2[Cat], "N/A")</f>
        <v>SLE</v>
      </c>
      <c r="I53" s="2" t="s">
        <v>49</v>
      </c>
      <c r="J53" s="2" t="str">
        <f>_xlfn.XLOOKUP(I53,Table2[Activity],Table2[Cat], "N/A")</f>
        <v>SLE</v>
      </c>
      <c r="K53" s="2" t="s">
        <v>49</v>
      </c>
      <c r="L53" s="2" t="str">
        <f>_xlfn.XLOOKUP(K53,Table2[Activity],Table2[Cat], "N/A")</f>
        <v>SLE</v>
      </c>
      <c r="M53" s="2" t="s">
        <v>54</v>
      </c>
      <c r="N53" s="2" t="str">
        <f>_xlfn.XLOOKUP(M53,Table2[Activity],Table2[Cat], "N/A")</f>
        <v>HOB</v>
      </c>
      <c r="O53" s="2" t="s">
        <v>54</v>
      </c>
      <c r="P53" s="2" t="str">
        <f>_xlfn.XLOOKUP(O53,Table2[Activity],Table2[Cat], "N/A")</f>
        <v>HOB</v>
      </c>
      <c r="Q53" s="2" t="s">
        <v>49</v>
      </c>
      <c r="R53" s="2" t="str">
        <f>_xlfn.XLOOKUP(Q53,Table2[Activity],Table2[Cat], "N/A")</f>
        <v>SLE</v>
      </c>
      <c r="T53" s="1">
        <f t="shared" si="6"/>
        <v>0</v>
      </c>
      <c r="U53" s="1">
        <f t="shared" si="6"/>
        <v>0</v>
      </c>
      <c r="V53" s="1">
        <f t="shared" si="6"/>
        <v>4.9999999999999956</v>
      </c>
      <c r="W53" s="1">
        <f t="shared" si="6"/>
        <v>0</v>
      </c>
      <c r="X53" s="1">
        <f t="shared" si="6"/>
        <v>0</v>
      </c>
      <c r="Y53" s="1">
        <f t="shared" si="6"/>
        <v>0</v>
      </c>
      <c r="Z53" s="1">
        <f t="shared" si="6"/>
        <v>1.9999999999999982</v>
      </c>
      <c r="AA53" s="1">
        <f t="shared" si="6"/>
        <v>0</v>
      </c>
    </row>
    <row r="54" spans="2:28" x14ac:dyDescent="0.25">
      <c r="B54" s="3">
        <v>1.3888888888888888E-2</v>
      </c>
      <c r="C54" s="3">
        <v>4.1666666666666664E-2</v>
      </c>
      <c r="D54" s="5">
        <f t="shared" si="2"/>
        <v>0.66666666666666663</v>
      </c>
      <c r="E54" s="2" t="s">
        <v>49</v>
      </c>
      <c r="F54" s="2" t="str">
        <f>_xlfn.XLOOKUP(E54,Table2[Activity],Table2[Cat], "N/A")</f>
        <v>SLE</v>
      </c>
      <c r="G54" s="2" t="s">
        <v>49</v>
      </c>
      <c r="H54" s="2" t="str">
        <f>_xlfn.XLOOKUP(G54,Table2[Activity],Table2[Cat], "N/A")</f>
        <v>SLE</v>
      </c>
      <c r="I54" s="2" t="s">
        <v>49</v>
      </c>
      <c r="J54" s="2" t="str">
        <f>_xlfn.XLOOKUP(I54,Table2[Activity],Table2[Cat], "N/A")</f>
        <v>SLE</v>
      </c>
      <c r="K54" s="2" t="s">
        <v>49</v>
      </c>
      <c r="L54" s="2" t="str">
        <f>_xlfn.XLOOKUP(K54,Table2[Activity],Table2[Cat], "N/A")</f>
        <v>SLE</v>
      </c>
      <c r="M54" s="2" t="s">
        <v>54</v>
      </c>
      <c r="N54" s="2" t="str">
        <f>_xlfn.XLOOKUP(M54,Table2[Activity],Table2[Cat], "N/A")</f>
        <v>HOB</v>
      </c>
      <c r="O54" s="2" t="s">
        <v>54</v>
      </c>
      <c r="P54" s="2" t="str">
        <f>_xlfn.XLOOKUP(O54,Table2[Activity],Table2[Cat], "N/A")</f>
        <v>HOB</v>
      </c>
      <c r="Q54" s="2" t="s">
        <v>49</v>
      </c>
      <c r="R54" s="2" t="str">
        <f>_xlfn.XLOOKUP(Q54,Table2[Activity],Table2[Cat], "N/A")</f>
        <v>SLE</v>
      </c>
      <c r="T54" s="1">
        <f t="shared" si="6"/>
        <v>0</v>
      </c>
      <c r="U54" s="1">
        <f t="shared" si="6"/>
        <v>0</v>
      </c>
      <c r="V54" s="1">
        <f t="shared" si="6"/>
        <v>3.333333333333333</v>
      </c>
      <c r="W54" s="1">
        <f t="shared" si="6"/>
        <v>0</v>
      </c>
      <c r="X54" s="1">
        <f t="shared" si="6"/>
        <v>0</v>
      </c>
      <c r="Y54" s="1">
        <f t="shared" si="6"/>
        <v>0</v>
      </c>
      <c r="Z54" s="1">
        <f t="shared" si="6"/>
        <v>1.3333333333333333</v>
      </c>
      <c r="AA54" s="1">
        <f t="shared" si="6"/>
        <v>0</v>
      </c>
    </row>
    <row r="55" spans="2:28" x14ac:dyDescent="0.25">
      <c r="B55" s="3">
        <v>4.1666666666666664E-2</v>
      </c>
      <c r="C55" s="3">
        <v>0.30555555555555558</v>
      </c>
      <c r="D55" s="5">
        <f t="shared" si="2"/>
        <v>6.3333333333333339</v>
      </c>
      <c r="E55" s="2" t="s">
        <v>49</v>
      </c>
      <c r="F55" s="2" t="str">
        <f>_xlfn.XLOOKUP(E55,Table2[Activity],Table2[Cat], "N/A")</f>
        <v>SLE</v>
      </c>
      <c r="G55" s="2" t="s">
        <v>49</v>
      </c>
      <c r="H55" s="2" t="str">
        <f>_xlfn.XLOOKUP(G55,Table2[Activity],Table2[Cat], "N/A")</f>
        <v>SLE</v>
      </c>
      <c r="I55" s="2" t="s">
        <v>49</v>
      </c>
      <c r="J55" s="2" t="str">
        <f>_xlfn.XLOOKUP(I55,Table2[Activity],Table2[Cat], "N/A")</f>
        <v>SLE</v>
      </c>
      <c r="K55" s="2" t="s">
        <v>49</v>
      </c>
      <c r="L55" s="2" t="str">
        <f>_xlfn.XLOOKUP(K55,Table2[Activity],Table2[Cat], "N/A")</f>
        <v>SLE</v>
      </c>
      <c r="M55" s="2" t="s">
        <v>49</v>
      </c>
      <c r="N55" s="2" t="str">
        <f>_xlfn.XLOOKUP(M55,Table2[Activity],Table2[Cat], "N/A")</f>
        <v>SLE</v>
      </c>
      <c r="O55" s="2" t="s">
        <v>49</v>
      </c>
      <c r="P55" s="2" t="str">
        <f>_xlfn.XLOOKUP(O55,Table2[Activity],Table2[Cat], "N/A")</f>
        <v>SLE</v>
      </c>
      <c r="Q55" s="2" t="s">
        <v>49</v>
      </c>
      <c r="R55" s="2" t="str">
        <f>_xlfn.XLOOKUP(Q55,Table2[Activity],Table2[Cat], "N/A")</f>
        <v>SLE</v>
      </c>
      <c r="T55" s="1">
        <f t="shared" si="6"/>
        <v>0</v>
      </c>
      <c r="U55" s="1">
        <f t="shared" si="6"/>
        <v>0</v>
      </c>
      <c r="V55" s="1">
        <f t="shared" si="6"/>
        <v>44.333333333333343</v>
      </c>
      <c r="W55" s="1">
        <f t="shared" si="6"/>
        <v>0</v>
      </c>
      <c r="X55" s="1">
        <f t="shared" si="6"/>
        <v>0</v>
      </c>
      <c r="Y55" s="1">
        <f t="shared" si="6"/>
        <v>0</v>
      </c>
      <c r="Z55" s="1">
        <f t="shared" si="6"/>
        <v>0</v>
      </c>
      <c r="AA55" s="1">
        <f t="shared" si="6"/>
        <v>0</v>
      </c>
    </row>
    <row r="56" spans="2:28" x14ac:dyDescent="0.25">
      <c r="T56" s="1">
        <f>SUM(T4:T55)</f>
        <v>39.416666666666643</v>
      </c>
      <c r="U56" s="1">
        <f>SUM(U4:U55)</f>
        <v>23.999999999999964</v>
      </c>
      <c r="V56" s="1">
        <f>SUM(V4:V55)</f>
        <v>55.999999999999986</v>
      </c>
      <c r="W56" s="1">
        <f>SUM(W4:W55)</f>
        <v>7.8333333333333393</v>
      </c>
      <c r="X56" s="1">
        <f>SUM(X4:X55)</f>
        <v>7.6666666666666528</v>
      </c>
      <c r="Y56" s="1">
        <f>SUM(Y4:Y55)</f>
        <v>18.41666666666665</v>
      </c>
      <c r="Z56" s="1">
        <f>SUM(Z4:Z55)</f>
        <v>9.333333333333341</v>
      </c>
      <c r="AA56" s="1">
        <f>SUM(AA4:AA55)</f>
        <v>9.9999999999999254</v>
      </c>
      <c r="AB56" s="1">
        <f>SUM(T56:AA56)</f>
        <v>172.66666666666652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981D14-C400-4E1F-86A4-95FBA7E79362}">
          <x14:formula1>
            <xm:f>Sheet3!$B$5:$B$31</xm:f>
          </x14:formula1>
          <xm:sqref>K4:K55 O4:O55 M4:M55 Q4:Q55 I4:I55 G4:G55 E4:E55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0AC5-9A91-4C0E-8B04-CAF015EDC861}">
  <dimension ref="A1"/>
  <sheetViews>
    <sheetView workbookViewId="0">
      <selection activeCell="B2" sqref="B2:E12"/>
    </sheetView>
  </sheetViews>
  <sheetFormatPr defaultRowHeight="15" x14ac:dyDescent="0.25"/>
  <cols>
    <col min="2" max="2" width="29.140625" bestFit="1" customWidth="1"/>
    <col min="3" max="3" width="6.42578125" bestFit="1" customWidth="1"/>
    <col min="4" max="4" width="8.85546875" bestFit="1" customWidth="1"/>
    <col min="5" max="5" width="12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9F94-B7D3-4155-B93F-A3AD18EC627C}">
  <dimension ref="B2:C31"/>
  <sheetViews>
    <sheetView zoomScaleNormal="100" workbookViewId="0">
      <selection activeCell="B28" sqref="B28"/>
    </sheetView>
  </sheetViews>
  <sheetFormatPr defaultRowHeight="15" x14ac:dyDescent="0.25"/>
  <cols>
    <col min="2" max="2" width="20.140625" bestFit="1" customWidth="1"/>
    <col min="3" max="3" width="11.28515625" customWidth="1"/>
  </cols>
  <sheetData>
    <row r="2" spans="2:3" x14ac:dyDescent="0.25">
      <c r="B2" t="s">
        <v>31</v>
      </c>
    </row>
    <row r="3" spans="2:3" x14ac:dyDescent="0.25">
      <c r="B3" t="s">
        <v>39</v>
      </c>
    </row>
    <row r="4" spans="2:3" x14ac:dyDescent="0.25">
      <c r="B4" t="s">
        <v>32</v>
      </c>
      <c r="C4" t="s">
        <v>16</v>
      </c>
    </row>
    <row r="5" spans="2:3" x14ac:dyDescent="0.25">
      <c r="B5" t="s">
        <v>28</v>
      </c>
      <c r="C5" t="s">
        <v>33</v>
      </c>
    </row>
    <row r="6" spans="2:3" x14ac:dyDescent="0.25">
      <c r="B6" t="s">
        <v>29</v>
      </c>
      <c r="C6" t="s">
        <v>33</v>
      </c>
    </row>
    <row r="7" spans="2:3" x14ac:dyDescent="0.25">
      <c r="B7" t="s">
        <v>49</v>
      </c>
      <c r="C7" t="s">
        <v>10</v>
      </c>
    </row>
    <row r="8" spans="2:3" x14ac:dyDescent="0.25">
      <c r="B8" t="s">
        <v>30</v>
      </c>
      <c r="C8" t="s">
        <v>14</v>
      </c>
    </row>
    <row r="9" spans="2:3" x14ac:dyDescent="0.25">
      <c r="B9" t="s">
        <v>34</v>
      </c>
      <c r="C9" t="s">
        <v>33</v>
      </c>
    </row>
    <row r="10" spans="2:3" x14ac:dyDescent="0.25">
      <c r="B10" t="s">
        <v>37</v>
      </c>
      <c r="C10" t="s">
        <v>33</v>
      </c>
    </row>
    <row r="11" spans="2:3" x14ac:dyDescent="0.25">
      <c r="B11" t="s">
        <v>36</v>
      </c>
      <c r="C11" t="s">
        <v>8</v>
      </c>
    </row>
    <row r="12" spans="2:3" x14ac:dyDescent="0.25">
      <c r="B12" t="s">
        <v>40</v>
      </c>
      <c r="C12" t="s">
        <v>8</v>
      </c>
    </row>
    <row r="13" spans="2:3" x14ac:dyDescent="0.25">
      <c r="B13" t="s">
        <v>41</v>
      </c>
      <c r="C13" t="s">
        <v>8</v>
      </c>
    </row>
    <row r="14" spans="2:3" x14ac:dyDescent="0.25">
      <c r="B14" t="s">
        <v>42</v>
      </c>
      <c r="C14" t="s">
        <v>8</v>
      </c>
    </row>
    <row r="15" spans="2:3" x14ac:dyDescent="0.25">
      <c r="B15" t="s">
        <v>43</v>
      </c>
      <c r="C15" t="s">
        <v>8</v>
      </c>
    </row>
    <row r="16" spans="2:3" x14ac:dyDescent="0.25">
      <c r="B16" t="s">
        <v>44</v>
      </c>
      <c r="C16" t="s">
        <v>8</v>
      </c>
    </row>
    <row r="17" spans="2:3" x14ac:dyDescent="0.25">
      <c r="B17" t="s">
        <v>45</v>
      </c>
      <c r="C17" t="s">
        <v>8</v>
      </c>
    </row>
    <row r="18" spans="2:3" x14ac:dyDescent="0.25">
      <c r="B18" t="s">
        <v>38</v>
      </c>
      <c r="C18" t="s">
        <v>13</v>
      </c>
    </row>
    <row r="19" spans="2:3" x14ac:dyDescent="0.25">
      <c r="B19" t="s">
        <v>46</v>
      </c>
      <c r="C19" t="s">
        <v>12</v>
      </c>
    </row>
    <row r="20" spans="2:3" x14ac:dyDescent="0.25">
      <c r="B20" t="s">
        <v>53</v>
      </c>
      <c r="C20" t="s">
        <v>12</v>
      </c>
    </row>
    <row r="21" spans="2:3" x14ac:dyDescent="0.25">
      <c r="B21" t="s">
        <v>47</v>
      </c>
      <c r="C21" t="s">
        <v>12</v>
      </c>
    </row>
    <row r="22" spans="2:3" x14ac:dyDescent="0.25">
      <c r="B22" t="s">
        <v>48</v>
      </c>
      <c r="C22" t="s">
        <v>12</v>
      </c>
    </row>
    <row r="23" spans="2:3" x14ac:dyDescent="0.25">
      <c r="B23" t="s">
        <v>54</v>
      </c>
      <c r="C23" t="s">
        <v>11</v>
      </c>
    </row>
    <row r="24" spans="2:3" x14ac:dyDescent="0.25">
      <c r="B24" t="s">
        <v>55</v>
      </c>
      <c r="C24" t="s">
        <v>33</v>
      </c>
    </row>
    <row r="25" spans="2:3" x14ac:dyDescent="0.25">
      <c r="B25" t="s">
        <v>57</v>
      </c>
      <c r="C25" t="s">
        <v>33</v>
      </c>
    </row>
    <row r="26" spans="2:3" x14ac:dyDescent="0.25">
      <c r="B26" t="s">
        <v>59</v>
      </c>
      <c r="C26" t="s">
        <v>13</v>
      </c>
    </row>
    <row r="27" spans="2:3" x14ac:dyDescent="0.25">
      <c r="B27" t="s">
        <v>60</v>
      </c>
      <c r="C27" t="s">
        <v>8</v>
      </c>
    </row>
    <row r="28" spans="2:3" x14ac:dyDescent="0.25">
      <c r="B28" t="s">
        <v>51</v>
      </c>
      <c r="C28" t="s">
        <v>11</v>
      </c>
    </row>
    <row r="29" spans="2:3" x14ac:dyDescent="0.25">
      <c r="B29" t="s">
        <v>52</v>
      </c>
      <c r="C29" t="s">
        <v>33</v>
      </c>
    </row>
    <row r="30" spans="2:3" x14ac:dyDescent="0.25">
      <c r="B30" t="s">
        <v>35</v>
      </c>
      <c r="C30" t="s">
        <v>33</v>
      </c>
    </row>
    <row r="31" spans="2:3" x14ac:dyDescent="0.25">
      <c r="B31" t="s">
        <v>1</v>
      </c>
      <c r="C31" t="s">
        <v>9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826c2670-3368-498f-a16b-70466cda23c0}" enabled="1" method="Standard" siteId="{447a9cb9-b230-46bf-b430-a7b9f50e3c1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Dusaban, Leo (Leo)</dc:creator>
  <cp:lastModifiedBy>Dusaban, Leo (Leo)</cp:lastModifiedBy>
  <dcterms:created xsi:type="dcterms:W3CDTF">2025-07-21T01:38:09Z</dcterms:created>
  <dcterms:modified xsi:type="dcterms:W3CDTF">2025-07-21T11:45:27Z</dcterms:modified>
</cp:coreProperties>
</file>