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showInkAnnotation="0"/>
  <mc:AlternateContent xmlns:mc="http://schemas.openxmlformats.org/markup-compatibility/2006">
    <mc:Choice Requires="x15">
      <x15ac:absPath xmlns:x15ac="http://schemas.microsoft.com/office/spreadsheetml/2010/11/ac" url="/Users/laurentjegou/Documents/Recherche/analyse_image/filtres/"/>
    </mc:Choice>
  </mc:AlternateContent>
  <xr:revisionPtr revIDLastSave="0" documentId="13_ncr:1_{5ACD1518-CA8A-F448-A35A-BA53819AA916}" xr6:coauthVersionLast="46" xr6:coauthVersionMax="46" xr10:uidLastSave="{00000000-0000-0000-0000-000000000000}"/>
  <bookViews>
    <workbookView xWindow="80" yWindow="700" windowWidth="27200" windowHeight="14120" tabRatio="500" activeTab="2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F3" i="3" s="1"/>
  <c r="E3" i="3"/>
  <c r="H3" i="3"/>
  <c r="I3" i="3"/>
  <c r="J3" i="3"/>
  <c r="K3" i="3"/>
  <c r="L3" i="3"/>
  <c r="E4" i="3"/>
  <c r="F4" i="3"/>
  <c r="G4" i="3"/>
  <c r="H4" i="3"/>
  <c r="I4" i="3"/>
  <c r="J4" i="3"/>
  <c r="K4" i="3"/>
  <c r="L4" i="3"/>
  <c r="E5" i="3"/>
  <c r="F5" i="3"/>
  <c r="G5" i="3"/>
  <c r="H5" i="3"/>
  <c r="I5" i="3"/>
  <c r="J5" i="3"/>
  <c r="K5" i="3"/>
  <c r="L5" i="3"/>
  <c r="E6" i="3"/>
  <c r="F6" i="3"/>
  <c r="G6" i="3"/>
  <c r="H6" i="3"/>
  <c r="I6" i="3"/>
  <c r="J6" i="3"/>
  <c r="K6" i="3"/>
  <c r="L6" i="3"/>
  <c r="E7" i="3"/>
  <c r="F7" i="3"/>
  <c r="G7" i="3"/>
  <c r="H7" i="3"/>
  <c r="I7" i="3"/>
  <c r="J7" i="3"/>
  <c r="K7" i="3"/>
  <c r="L7" i="3"/>
  <c r="E8" i="3"/>
  <c r="F8" i="3"/>
  <c r="G8" i="3"/>
  <c r="H8" i="3"/>
  <c r="I8" i="3"/>
  <c r="J8" i="3"/>
  <c r="K8" i="3"/>
  <c r="L8" i="3"/>
  <c r="E9" i="3"/>
  <c r="F9" i="3"/>
  <c r="G9" i="3"/>
  <c r="H9" i="3"/>
  <c r="I9" i="3"/>
  <c r="J9" i="3"/>
  <c r="K9" i="3"/>
  <c r="L9" i="3"/>
  <c r="E10" i="3"/>
  <c r="F10" i="3"/>
  <c r="G10" i="3"/>
  <c r="H10" i="3"/>
  <c r="I10" i="3"/>
  <c r="J10" i="3"/>
  <c r="K10" i="3"/>
  <c r="L10" i="3"/>
  <c r="E11" i="3"/>
  <c r="F11" i="3"/>
  <c r="G11" i="3"/>
  <c r="H11" i="3"/>
  <c r="I11" i="3"/>
  <c r="J11" i="3"/>
  <c r="K11" i="3"/>
  <c r="L11" i="3"/>
  <c r="D4" i="3"/>
  <c r="D5" i="3"/>
  <c r="D6" i="3"/>
  <c r="D7" i="3"/>
  <c r="D8" i="3"/>
  <c r="D9" i="3"/>
  <c r="D10" i="3"/>
  <c r="D11" i="3"/>
  <c r="D3" i="3"/>
  <c r="E28" i="3"/>
  <c r="G28" i="3" s="1"/>
  <c r="H28" i="3" s="1"/>
  <c r="F28" i="3"/>
  <c r="E29" i="3"/>
  <c r="F29" i="3"/>
  <c r="G29" i="3"/>
  <c r="H29" i="3"/>
  <c r="E30" i="3"/>
  <c r="G30" i="3" s="1"/>
  <c r="H30" i="3" s="1"/>
  <c r="F30" i="3"/>
  <c r="E31" i="3"/>
  <c r="F31" i="3"/>
  <c r="G31" i="3"/>
  <c r="H31" i="3"/>
  <c r="E23" i="3"/>
  <c r="G23" i="3" s="1"/>
  <c r="H23" i="3" s="1"/>
  <c r="F23" i="3"/>
  <c r="E24" i="3"/>
  <c r="F24" i="3"/>
  <c r="G24" i="3"/>
  <c r="H24" i="3"/>
  <c r="E25" i="3"/>
  <c r="G25" i="3" s="1"/>
  <c r="H25" i="3" s="1"/>
  <c r="F25" i="3"/>
  <c r="E26" i="3"/>
  <c r="F26" i="3"/>
  <c r="G26" i="3"/>
  <c r="H26" i="3"/>
  <c r="E27" i="3"/>
  <c r="G27" i="3" s="1"/>
  <c r="H27" i="3" s="1"/>
  <c r="F27" i="3"/>
  <c r="E21" i="3"/>
  <c r="F21" i="3"/>
  <c r="G21" i="3"/>
  <c r="H21" i="3"/>
  <c r="E22" i="3"/>
  <c r="G22" i="3" s="1"/>
  <c r="H22" i="3" s="1"/>
  <c r="F22" i="3"/>
  <c r="E15" i="3"/>
  <c r="F15" i="3"/>
  <c r="E16" i="3"/>
  <c r="G16" i="3" s="1"/>
  <c r="H16" i="3" s="1"/>
  <c r="F16" i="3"/>
  <c r="E17" i="3"/>
  <c r="F17" i="3"/>
  <c r="G17" i="3"/>
  <c r="H17" i="3"/>
  <c r="E18" i="3"/>
  <c r="G18" i="3" s="1"/>
  <c r="H18" i="3" s="1"/>
  <c r="F18" i="3"/>
  <c r="E19" i="3"/>
  <c r="F19" i="3"/>
  <c r="G19" i="3"/>
  <c r="H19" i="3"/>
  <c r="E20" i="3"/>
  <c r="G20" i="3" s="1"/>
  <c r="H20" i="3" s="1"/>
  <c r="F20" i="3"/>
  <c r="E14" i="3"/>
  <c r="F14" i="3"/>
  <c r="G14" i="3"/>
  <c r="H14" i="3"/>
  <c r="G5" i="2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B7" i="1"/>
  <c r="B6" i="1"/>
  <c r="H3" i="1" s="1"/>
  <c r="J4" i="1"/>
  <c r="L6" i="1"/>
  <c r="F7" i="1"/>
  <c r="K8" i="1"/>
  <c r="K11" i="1"/>
  <c r="G15" i="3" l="1"/>
  <c r="H15" i="3" s="1"/>
  <c r="I11" i="1"/>
  <c r="K3" i="1"/>
  <c r="F11" i="1"/>
  <c r="I3" i="1"/>
  <c r="J10" i="1"/>
  <c r="E5" i="1"/>
  <c r="G7" i="1"/>
  <c r="D4" i="1"/>
  <c r="D23" i="1"/>
  <c r="M19" i="1"/>
  <c r="M21" i="1"/>
  <c r="I6" i="1"/>
  <c r="H9" i="1"/>
  <c r="F6" i="1"/>
  <c r="D7" i="1"/>
  <c r="I9" i="1"/>
  <c r="D10" i="1"/>
  <c r="G9" i="1"/>
  <c r="L4" i="1"/>
  <c r="L23" i="1"/>
  <c r="J11" i="1"/>
  <c r="H8" i="1"/>
  <c r="G4" i="1"/>
  <c r="M18" i="1"/>
  <c r="M14" i="1"/>
  <c r="I23" i="1"/>
  <c r="F3" i="1"/>
  <c r="M15" i="1"/>
  <c r="G8" i="1"/>
  <c r="D8" i="1"/>
  <c r="E23" i="1"/>
  <c r="H10" i="1"/>
  <c r="F8" i="1"/>
  <c r="K5" i="1"/>
  <c r="E10" i="1"/>
  <c r="M17" i="1"/>
  <c r="I10" i="1"/>
  <c r="L5" i="1"/>
  <c r="G23" i="1"/>
  <c r="M16" i="1"/>
  <c r="L9" i="1"/>
  <c r="J7" i="1"/>
  <c r="H5" i="1"/>
  <c r="E8" i="1"/>
  <c r="J23" i="1"/>
  <c r="M20" i="1"/>
  <c r="H23" i="1"/>
  <c r="K23" i="1"/>
  <c r="L10" i="1"/>
  <c r="K9" i="1"/>
  <c r="J8" i="1"/>
  <c r="I7" i="1"/>
  <c r="H6" i="1"/>
  <c r="G5" i="1"/>
  <c r="F4" i="1"/>
  <c r="E4" i="1"/>
  <c r="D6" i="1"/>
  <c r="L11" i="1"/>
  <c r="K10" i="1"/>
  <c r="J9" i="1"/>
  <c r="I8" i="1"/>
  <c r="H7" i="1"/>
  <c r="G6" i="1"/>
  <c r="F5" i="1"/>
  <c r="L3" i="1"/>
  <c r="E11" i="1"/>
  <c r="E3" i="1"/>
  <c r="D5" i="1"/>
  <c r="M22" i="1"/>
  <c r="K4" i="1"/>
  <c r="J3" i="1"/>
  <c r="E9" i="1"/>
  <c r="D11" i="1"/>
  <c r="D3" i="1"/>
  <c r="G3" i="3"/>
  <c r="B8" i="3" s="1"/>
  <c r="H11" i="1"/>
  <c r="F9" i="1"/>
  <c r="K6" i="1"/>
  <c r="J5" i="1"/>
  <c r="I4" i="1"/>
  <c r="E7" i="1"/>
  <c r="D9" i="1"/>
  <c r="F23" i="1"/>
  <c r="G10" i="1"/>
  <c r="L7" i="1"/>
  <c r="G11" i="1"/>
  <c r="F10" i="1"/>
  <c r="L8" i="1"/>
  <c r="K7" i="1"/>
  <c r="J6" i="1"/>
  <c r="I5" i="1"/>
  <c r="H4" i="1"/>
  <c r="G3" i="1"/>
  <c r="E6" i="1"/>
  <c r="N9" i="1" l="1"/>
  <c r="N22" i="1"/>
  <c r="M8" i="1"/>
  <c r="N8" i="1"/>
  <c r="N23" i="1"/>
  <c r="K12" i="1"/>
  <c r="H12" i="1"/>
  <c r="M4" i="1"/>
  <c r="M10" i="1"/>
  <c r="F12" i="1"/>
  <c r="J12" i="1"/>
  <c r="E12" i="1"/>
  <c r="M3" i="1"/>
  <c r="D12" i="1"/>
  <c r="M7" i="1"/>
  <c r="M11" i="1"/>
  <c r="L12" i="1"/>
  <c r="M6" i="1"/>
  <c r="G12" i="1"/>
  <c r="M5" i="1"/>
  <c r="M9" i="1"/>
  <c r="N10" i="1"/>
  <c r="I12" i="1"/>
  <c r="N11" i="1" l="1"/>
  <c r="M12" i="1"/>
  <c r="N13" i="1"/>
</calcChain>
</file>

<file path=xl/sharedStrings.xml><?xml version="1.0" encoding="utf-8"?>
<sst xmlns="http://schemas.openxmlformats.org/spreadsheetml/2006/main" count="19" uniqueCount="17">
  <si>
    <t>X/Y</t>
  </si>
  <si>
    <t>s</t>
  </si>
  <si>
    <t>f</t>
  </si>
  <si>
    <t>t</t>
  </si>
  <si>
    <t>c</t>
  </si>
  <si>
    <t>Sigma</t>
  </si>
  <si>
    <t>Taille</t>
  </si>
  <si>
    <t>derivCoef</t>
  </si>
  <si>
    <t>Amplitude</t>
  </si>
  <si>
    <t>X</t>
  </si>
  <si>
    <t>Y</t>
  </si>
  <si>
    <t>xsq</t>
  </si>
  <si>
    <t>ysq</t>
  </si>
  <si>
    <t>log</t>
  </si>
  <si>
    <t>SxT</t>
  </si>
  <si>
    <t>Scale fact. Top</t>
  </si>
  <si>
    <t>Scale fact.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</si>
</sst>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1" applyNumberFormat="1" applyFont="1"/>
    <xf numFmtId="0" fontId="2" fillId="0" borderId="0" xfId="0" applyFont="1"/>
    <xf numFmtId="2" fontId="0" fillId="0" borderId="0" xfId="0" applyNumberFormat="1"/>
    <xf numFmtId="164" fontId="0" fillId="0" borderId="0" xfId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Laplacien de gaussien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3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956036745406804E-2"/>
          <c:y val="0.221199288798578"/>
          <c:w val="0.80795363079615001"/>
          <c:h val="0.60722112860892397"/>
        </c:manualLayout>
      </c:layout>
      <c:line3DChart>
        <c:grouping val="standar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Feuil1!$D$3:$L$3</c:f>
              <c:numCache>
                <c:formatCode>0.00</c:formatCode>
                <c:ptCount val="9"/>
                <c:pt idx="0">
                  <c:v>5.3731587984840559E-7</c:v>
                </c:pt>
                <c:pt idx="1">
                  <c:v>1.3641651291084479E-5</c:v>
                </c:pt>
                <c:pt idx="2">
                  <c:v>1.300612182790378E-4</c:v>
                </c:pt>
                <c:pt idx="3">
                  <c:v>4.8574495036334756E-4</c:v>
                </c:pt>
                <c:pt idx="4">
                  <c:v>7.4746749634594723E-4</c:v>
                </c:pt>
                <c:pt idx="5">
                  <c:v>4.8574495036334756E-4</c:v>
                </c:pt>
                <c:pt idx="6">
                  <c:v>1.300612182790378E-4</c:v>
                </c:pt>
                <c:pt idx="7">
                  <c:v>1.3641651291084479E-5</c:v>
                </c:pt>
                <c:pt idx="8">
                  <c:v>5.3731587984840559E-7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F-B249-9A1C-0EE35DAF8C9C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Feuil1!$D$4:$L$4</c:f>
              <c:numCache>
                <c:formatCode>0.00</c:formatCode>
                <c:ptCount val="9"/>
                <c:pt idx="0">
                  <c:v>1.3641651291084479E-5</c:v>
                </c:pt>
                <c:pt idx="1">
                  <c:v>3.1426048554235905E-4</c:v>
                </c:pt>
                <c:pt idx="2">
                  <c:v>2.6320775712051765E-3</c:v>
                </c:pt>
                <c:pt idx="3">
                  <c:v>8.5790205695652367E-3</c:v>
                </c:pt>
                <c:pt idx="4">
                  <c:v>1.2376361982964117E-2</c:v>
                </c:pt>
                <c:pt idx="5">
                  <c:v>8.5790205695652367E-3</c:v>
                </c:pt>
                <c:pt idx="6">
                  <c:v>2.6320775712051765E-3</c:v>
                </c:pt>
                <c:pt idx="7">
                  <c:v>3.1426048554235905E-4</c:v>
                </c:pt>
                <c:pt idx="8">
                  <c:v>1.3641651291084479E-5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F-B249-9A1C-0EE35DAF8C9C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Feuil1!$D$5:$L$5</c:f>
              <c:numCache>
                <c:formatCode>0.00</c:formatCode>
                <c:ptCount val="9"/>
                <c:pt idx="0">
                  <c:v>1.300612182790378E-4</c:v>
                </c:pt>
                <c:pt idx="1">
                  <c:v>2.6320775712051765E-3</c:v>
                </c:pt>
                <c:pt idx="2">
                  <c:v>1.7490146790169161E-2</c:v>
                </c:pt>
                <c:pt idx="3">
                  <c:v>3.9192699854054762E-2</c:v>
                </c:pt>
                <c:pt idx="4">
                  <c:v>4.3078558603697269E-2</c:v>
                </c:pt>
                <c:pt idx="5">
                  <c:v>3.9192699854054762E-2</c:v>
                </c:pt>
                <c:pt idx="6">
                  <c:v>1.7490146790169161E-2</c:v>
                </c:pt>
                <c:pt idx="7">
                  <c:v>2.6320775712051765E-3</c:v>
                </c:pt>
                <c:pt idx="8">
                  <c:v>1.300612182790378E-4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F-B249-9A1C-0EE35DAF8C9C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Feuil1!$D$6:$L$6</c:f>
              <c:numCache>
                <c:formatCode>0.00</c:formatCode>
                <c:ptCount val="9"/>
                <c:pt idx="0">
                  <c:v>4.8574495036334756E-4</c:v>
                </c:pt>
                <c:pt idx="1">
                  <c:v>8.5790205695652367E-3</c:v>
                </c:pt>
                <c:pt idx="2">
                  <c:v>3.9192699854054762E-2</c:v>
                </c:pt>
                <c:pt idx="3">
                  <c:v>0</c:v>
                </c:pt>
                <c:pt idx="4">
                  <c:v>-9.6532352630053914E-2</c:v>
                </c:pt>
                <c:pt idx="5">
                  <c:v>0</c:v>
                </c:pt>
                <c:pt idx="6">
                  <c:v>3.9192699854054762E-2</c:v>
                </c:pt>
                <c:pt idx="7">
                  <c:v>8.5790205695652367E-3</c:v>
                </c:pt>
                <c:pt idx="8">
                  <c:v>4.8574495036334756E-4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F-B249-9A1C-0EE35DAF8C9C}"/>
            </c:ext>
          </c:extLst>
        </c:ser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Feuil1!$D$7:$L$7</c:f>
              <c:numCache>
                <c:formatCode>0.00</c:formatCode>
                <c:ptCount val="9"/>
                <c:pt idx="0">
                  <c:v>7.4746749634594723E-4</c:v>
                </c:pt>
                <c:pt idx="1">
                  <c:v>1.2376361982964117E-2</c:v>
                </c:pt>
                <c:pt idx="2">
                  <c:v>4.3078558603697269E-2</c:v>
                </c:pt>
                <c:pt idx="3">
                  <c:v>-9.6532352630053914E-2</c:v>
                </c:pt>
                <c:pt idx="4">
                  <c:v>-0.31830988618379069</c:v>
                </c:pt>
                <c:pt idx="5">
                  <c:v>-9.6532352630053914E-2</c:v>
                </c:pt>
                <c:pt idx="6">
                  <c:v>4.3078558603697269E-2</c:v>
                </c:pt>
                <c:pt idx="7">
                  <c:v>1.2376361982964117E-2</c:v>
                </c:pt>
                <c:pt idx="8">
                  <c:v>7.4746749634594723E-4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F-B249-9A1C-0EE35DAF8C9C}"/>
            </c:ext>
          </c:extLst>
        </c:ser>
        <c:ser>
          <c:idx val="6"/>
          <c:order val="5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Feuil1!$D$8:$L$8</c:f>
              <c:numCache>
                <c:formatCode>0.00</c:formatCode>
                <c:ptCount val="9"/>
                <c:pt idx="0">
                  <c:v>4.8574495036334756E-4</c:v>
                </c:pt>
                <c:pt idx="1">
                  <c:v>8.5790205695652367E-3</c:v>
                </c:pt>
                <c:pt idx="2">
                  <c:v>3.9192699854054762E-2</c:v>
                </c:pt>
                <c:pt idx="3">
                  <c:v>0</c:v>
                </c:pt>
                <c:pt idx="4">
                  <c:v>-9.6532352630053914E-2</c:v>
                </c:pt>
                <c:pt idx="5">
                  <c:v>0</c:v>
                </c:pt>
                <c:pt idx="6">
                  <c:v>3.9192699854054762E-2</c:v>
                </c:pt>
                <c:pt idx="7">
                  <c:v>8.5790205695652367E-3</c:v>
                </c:pt>
                <c:pt idx="8">
                  <c:v>4.8574495036334756E-4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F-B249-9A1C-0EE35DAF8C9C}"/>
            </c:ext>
          </c:extLst>
        </c:ser>
        <c:ser>
          <c:idx val="7"/>
          <c:order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Feuil1!$D$9:$L$9</c:f>
              <c:numCache>
                <c:formatCode>0.00</c:formatCode>
                <c:ptCount val="9"/>
                <c:pt idx="0">
                  <c:v>1.300612182790378E-4</c:v>
                </c:pt>
                <c:pt idx="1">
                  <c:v>2.6320775712051765E-3</c:v>
                </c:pt>
                <c:pt idx="2">
                  <c:v>1.7490146790169161E-2</c:v>
                </c:pt>
                <c:pt idx="3">
                  <c:v>3.9192699854054762E-2</c:v>
                </c:pt>
                <c:pt idx="4">
                  <c:v>4.3078558603697269E-2</c:v>
                </c:pt>
                <c:pt idx="5">
                  <c:v>3.9192699854054762E-2</c:v>
                </c:pt>
                <c:pt idx="6">
                  <c:v>1.7490146790169161E-2</c:v>
                </c:pt>
                <c:pt idx="7">
                  <c:v>2.6320775712051765E-3</c:v>
                </c:pt>
                <c:pt idx="8">
                  <c:v>1.300612182790378E-4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F-B249-9A1C-0EE35DAF8C9C}"/>
            </c:ext>
          </c:extLst>
        </c:ser>
        <c:ser>
          <c:idx val="8"/>
          <c:order val="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Feuil1!$D$10:$L$10</c:f>
              <c:numCache>
                <c:formatCode>0.00</c:formatCode>
                <c:ptCount val="9"/>
                <c:pt idx="0">
                  <c:v>1.3641651291084479E-5</c:v>
                </c:pt>
                <c:pt idx="1">
                  <c:v>3.1426048554235905E-4</c:v>
                </c:pt>
                <c:pt idx="2">
                  <c:v>2.6320775712051765E-3</c:v>
                </c:pt>
                <c:pt idx="3">
                  <c:v>8.5790205695652367E-3</c:v>
                </c:pt>
                <c:pt idx="4">
                  <c:v>1.2376361982964117E-2</c:v>
                </c:pt>
                <c:pt idx="5">
                  <c:v>8.5790205695652367E-3</c:v>
                </c:pt>
                <c:pt idx="6">
                  <c:v>2.6320775712051765E-3</c:v>
                </c:pt>
                <c:pt idx="7">
                  <c:v>3.1426048554235905E-4</c:v>
                </c:pt>
                <c:pt idx="8">
                  <c:v>1.3641651291084479E-5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F-B249-9A1C-0EE35DAF8C9C}"/>
            </c:ext>
          </c:extLst>
        </c:ser>
        <c:ser>
          <c:idx val="9"/>
          <c:order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Feuil1!$D$11:$L$11</c:f>
              <c:numCache>
                <c:formatCode>0.00</c:formatCode>
                <c:ptCount val="9"/>
                <c:pt idx="0">
                  <c:v>5.3731587984840559E-7</c:v>
                </c:pt>
                <c:pt idx="1">
                  <c:v>1.3641651291084479E-5</c:v>
                </c:pt>
                <c:pt idx="2">
                  <c:v>1.300612182790378E-4</c:v>
                </c:pt>
                <c:pt idx="3">
                  <c:v>4.8574495036334756E-4</c:v>
                </c:pt>
                <c:pt idx="4">
                  <c:v>7.4746749634594723E-4</c:v>
                </c:pt>
                <c:pt idx="5">
                  <c:v>4.8574495036334756E-4</c:v>
                </c:pt>
                <c:pt idx="6">
                  <c:v>1.300612182790378E-4</c:v>
                </c:pt>
                <c:pt idx="7">
                  <c:v>1.3641651291084479E-5</c:v>
                </c:pt>
                <c:pt idx="8">
                  <c:v>5.3731587984840559E-7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F-B249-9A1C-0EE35DAF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77424"/>
        <c:axId val="2133380432"/>
        <c:axId val="2133383872"/>
      </c:line3DChart>
      <c:catAx>
        <c:axId val="2133377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380432"/>
        <c:crosses val="autoZero"/>
        <c:auto val="1"/>
        <c:lblAlgn val="ctr"/>
        <c:lblOffset val="100"/>
        <c:noMultiLvlLbl val="0"/>
      </c:catAx>
      <c:valAx>
        <c:axId val="21333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377424"/>
        <c:crosses val="autoZero"/>
        <c:crossBetween val="between"/>
      </c:valAx>
      <c:serAx>
        <c:axId val="213338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3804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Feuil1!$D$14:$L$14</c:f>
              <c:numCache>
                <c:formatCode>0.00</c:formatCode>
                <c:ptCount val="9"/>
                <c:pt idx="0">
                  <c:v>3.6708278460219094E-6</c:v>
                </c:pt>
                <c:pt idx="1">
                  <c:v>9.319686110740254E-5</c:v>
                </c:pt>
                <c:pt idx="2">
                  <c:v>8.8855058942409286E-4</c:v>
                </c:pt>
                <c:pt idx="3">
                  <c:v>3.318506220887002E-3</c:v>
                </c:pt>
                <c:pt idx="4">
                  <c:v>5.1065390071052914E-3</c:v>
                </c:pt>
                <c:pt idx="5">
                  <c:v>3.318506220887002E-3</c:v>
                </c:pt>
                <c:pt idx="6">
                  <c:v>8.8855058942409286E-4</c:v>
                </c:pt>
                <c:pt idx="7">
                  <c:v>9.319686110740254E-5</c:v>
                </c:pt>
                <c:pt idx="8">
                  <c:v>3.6708278460219094E-6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1-7F49-A2F5-E7DC580C56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Feuil1!$D$15:$L$15</c:f>
              <c:numCache>
                <c:formatCode>0.00</c:formatCode>
                <c:ptCount val="9"/>
                <c:pt idx="0">
                  <c:v>9.319686110740254E-5</c:v>
                </c:pt>
                <c:pt idx="1">
                  <c:v>2.1469608185760761E-3</c:v>
                </c:pt>
                <c:pt idx="2">
                  <c:v>1.7981794329241893E-2</c:v>
                </c:pt>
                <c:pt idx="3">
                  <c:v>5.8610044443949377E-2</c:v>
                </c:pt>
                <c:pt idx="4">
                  <c:v>8.45526735824918E-2</c:v>
                </c:pt>
                <c:pt idx="5">
                  <c:v>5.8610044443949377E-2</c:v>
                </c:pt>
                <c:pt idx="6">
                  <c:v>1.7981794329241893E-2</c:v>
                </c:pt>
                <c:pt idx="7">
                  <c:v>2.1469608185760761E-3</c:v>
                </c:pt>
                <c:pt idx="8">
                  <c:v>9.319686110740254E-5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1-7F49-A2F5-E7DC580C561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Feuil1!$D$16:$L$16</c:f>
              <c:numCache>
                <c:formatCode>0.00</c:formatCode>
                <c:ptCount val="9"/>
                <c:pt idx="0">
                  <c:v>8.8855058942409286E-4</c:v>
                </c:pt>
                <c:pt idx="1">
                  <c:v>1.7981794329241893E-2</c:v>
                </c:pt>
                <c:pt idx="2">
                  <c:v>0.11948896408287346</c:v>
                </c:pt>
                <c:pt idx="3">
                  <c:v>0.2677561921781158</c:v>
                </c:pt>
                <c:pt idx="4">
                  <c:v>0.29430355293715388</c:v>
                </c:pt>
                <c:pt idx="5">
                  <c:v>0.2677561921781158</c:v>
                </c:pt>
                <c:pt idx="6">
                  <c:v>0.11948896408287346</c:v>
                </c:pt>
                <c:pt idx="7">
                  <c:v>1.7981794329241893E-2</c:v>
                </c:pt>
                <c:pt idx="8">
                  <c:v>8.8855058942409286E-4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1-7F49-A2F5-E7DC580C561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Feuil1!$D$17:$L$17</c:f>
              <c:numCache>
                <c:formatCode>0.00</c:formatCode>
                <c:ptCount val="9"/>
                <c:pt idx="0">
                  <c:v>3.318506220887002E-3</c:v>
                </c:pt>
                <c:pt idx="1">
                  <c:v>5.8610044443949377E-2</c:v>
                </c:pt>
                <c:pt idx="2">
                  <c:v>0.2677561921781158</c:v>
                </c:pt>
                <c:pt idx="3">
                  <c:v>0</c:v>
                </c:pt>
                <c:pt idx="4">
                  <c:v>-0.65948850828005134</c:v>
                </c:pt>
                <c:pt idx="5">
                  <c:v>0</c:v>
                </c:pt>
                <c:pt idx="6">
                  <c:v>0.2677561921781158</c:v>
                </c:pt>
                <c:pt idx="7">
                  <c:v>5.8610044443949377E-2</c:v>
                </c:pt>
                <c:pt idx="8">
                  <c:v>3.318506220887002E-3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1-7F49-A2F5-E7DC580C561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Feuil1!$D$18:$L$18</c:f>
              <c:numCache>
                <c:formatCode>0.00</c:formatCode>
                <c:ptCount val="9"/>
                <c:pt idx="0">
                  <c:v>5.1065390071052914E-3</c:v>
                </c:pt>
                <c:pt idx="1">
                  <c:v>8.45526735824918E-2</c:v>
                </c:pt>
                <c:pt idx="2">
                  <c:v>0.29430355293715388</c:v>
                </c:pt>
                <c:pt idx="3">
                  <c:v>-0.65948850828005134</c:v>
                </c:pt>
                <c:pt idx="4">
                  <c:v>-2.1746254627672363</c:v>
                </c:pt>
                <c:pt idx="5">
                  <c:v>-0.65948850828005134</c:v>
                </c:pt>
                <c:pt idx="6">
                  <c:v>0.29430355293715388</c:v>
                </c:pt>
                <c:pt idx="7">
                  <c:v>8.45526735824918E-2</c:v>
                </c:pt>
                <c:pt idx="8">
                  <c:v>5.1065390071052914E-3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A1-7F49-A2F5-E7DC580C561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Feuil1!$D$19:$L$19</c:f>
              <c:numCache>
                <c:formatCode>0.00</c:formatCode>
                <c:ptCount val="9"/>
                <c:pt idx="0">
                  <c:v>3.318506220887002E-3</c:v>
                </c:pt>
                <c:pt idx="1">
                  <c:v>5.8610044443949377E-2</c:v>
                </c:pt>
                <c:pt idx="2">
                  <c:v>0.2677561921781158</c:v>
                </c:pt>
                <c:pt idx="3">
                  <c:v>0</c:v>
                </c:pt>
                <c:pt idx="4">
                  <c:v>-0.65948850828005134</c:v>
                </c:pt>
                <c:pt idx="5">
                  <c:v>0</c:v>
                </c:pt>
                <c:pt idx="6">
                  <c:v>0.2677561921781158</c:v>
                </c:pt>
                <c:pt idx="7">
                  <c:v>5.8610044443949377E-2</c:v>
                </c:pt>
                <c:pt idx="8">
                  <c:v>3.318506220887002E-3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A1-7F49-A2F5-E7DC580C561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Feuil1!$D$20:$L$20</c:f>
              <c:numCache>
                <c:formatCode>0.00</c:formatCode>
                <c:ptCount val="9"/>
                <c:pt idx="0">
                  <c:v>8.8855058942409286E-4</c:v>
                </c:pt>
                <c:pt idx="1">
                  <c:v>1.7981794329241893E-2</c:v>
                </c:pt>
                <c:pt idx="2">
                  <c:v>0.11948896408287346</c:v>
                </c:pt>
                <c:pt idx="3">
                  <c:v>0.2677561921781158</c:v>
                </c:pt>
                <c:pt idx="4">
                  <c:v>0.29430355293715388</c:v>
                </c:pt>
                <c:pt idx="5">
                  <c:v>0.2677561921781158</c:v>
                </c:pt>
                <c:pt idx="6">
                  <c:v>0.11948896408287346</c:v>
                </c:pt>
                <c:pt idx="7">
                  <c:v>1.7981794329241893E-2</c:v>
                </c:pt>
                <c:pt idx="8">
                  <c:v>8.8855058942409286E-4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A1-7F49-A2F5-E7DC580C561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Feuil1!$D$21:$L$21</c:f>
              <c:numCache>
                <c:formatCode>0.00</c:formatCode>
                <c:ptCount val="9"/>
                <c:pt idx="0">
                  <c:v>9.319686110740254E-5</c:v>
                </c:pt>
                <c:pt idx="1">
                  <c:v>2.1469608185760761E-3</c:v>
                </c:pt>
                <c:pt idx="2">
                  <c:v>1.7981794329241893E-2</c:v>
                </c:pt>
                <c:pt idx="3">
                  <c:v>5.8610044443949377E-2</c:v>
                </c:pt>
                <c:pt idx="4">
                  <c:v>8.45526735824918E-2</c:v>
                </c:pt>
                <c:pt idx="5">
                  <c:v>5.8610044443949377E-2</c:v>
                </c:pt>
                <c:pt idx="6">
                  <c:v>1.7981794329241893E-2</c:v>
                </c:pt>
                <c:pt idx="7">
                  <c:v>2.1469608185760761E-3</c:v>
                </c:pt>
                <c:pt idx="8">
                  <c:v>9.319686110740254E-5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A1-7F49-A2F5-E7DC580C561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Feuil1!$D$22:$L$22</c:f>
              <c:numCache>
                <c:formatCode>0.00</c:formatCode>
                <c:ptCount val="9"/>
                <c:pt idx="0">
                  <c:v>3.6708278460219094E-6</c:v>
                </c:pt>
                <c:pt idx="1">
                  <c:v>9.319686110740254E-5</c:v>
                </c:pt>
                <c:pt idx="2">
                  <c:v>8.8855058942409286E-4</c:v>
                </c:pt>
                <c:pt idx="3">
                  <c:v>3.318506220887002E-3</c:v>
                </c:pt>
                <c:pt idx="4">
                  <c:v>5.1065390071052914E-3</c:v>
                </c:pt>
                <c:pt idx="5">
                  <c:v>3.318506220887002E-3</c:v>
                </c:pt>
                <c:pt idx="6">
                  <c:v>8.8855058942409286E-4</c:v>
                </c:pt>
                <c:pt idx="7">
                  <c:v>9.319686110740254E-5</c:v>
                </c:pt>
                <c:pt idx="8">
                  <c:v>3.6708278460219094E-6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A1-7F49-A2F5-E7DC580C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4848"/>
        <c:axId val="2133478016"/>
        <c:axId val="2133481456"/>
      </c:line3DChart>
      <c:catAx>
        <c:axId val="2133474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478016"/>
        <c:crosses val="autoZero"/>
        <c:auto val="1"/>
        <c:lblAlgn val="ctr"/>
        <c:lblOffset val="100"/>
        <c:noMultiLvlLbl val="0"/>
      </c:catAx>
      <c:valAx>
        <c:axId val="21334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474848"/>
        <c:crosses val="autoZero"/>
        <c:crossBetween val="between"/>
      </c:valAx>
      <c:serAx>
        <c:axId val="213348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4780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Feuil3!$D$3:$L$3</c:f>
              <c:numCache>
                <c:formatCode>0.00</c:formatCode>
                <c:ptCount val="9"/>
                <c:pt idx="0">
                  <c:v>-1.3332426110365459E-9</c:v>
                </c:pt>
                <c:pt idx="1">
                  <c:v>-2.4414655842643824E-7</c:v>
                </c:pt>
                <c:pt idx="2">
                  <c:v>-9.5786562139562534E-6</c:v>
                </c:pt>
                <c:pt idx="3">
                  <c:v>-8.3816394615292983E-5</c:v>
                </c:pt>
                <c:pt idx="4">
                  <c:v>-1.7142604591561888E-4</c:v>
                </c:pt>
                <c:pt idx="5">
                  <c:v>-8.3816394615292983E-5</c:v>
                </c:pt>
                <c:pt idx="6">
                  <c:v>-9.5786562139562534E-6</c:v>
                </c:pt>
                <c:pt idx="7">
                  <c:v>-2.4414655842643824E-7</c:v>
                </c:pt>
                <c:pt idx="8">
                  <c:v>-1.3332426110365459E-9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1-C44A-8635-563D15F05E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Feuil3!$D$4:$L$4</c:f>
              <c:numCache>
                <c:formatCode>0.00</c:formatCode>
                <c:ptCount val="9"/>
                <c:pt idx="0">
                  <c:v>-2.4414655842643824E-7</c:v>
                </c:pt>
                <c:pt idx="1">
                  <c:v>-4.0815032158390962E-5</c:v>
                </c:pt>
                <c:pt idx="2">
                  <c:v>-1.4222446262813742E-3</c:v>
                </c:pt>
                <c:pt idx="3">
                  <c:v>-1.1026580864140708E-2</c:v>
                </c:pt>
                <c:pt idx="4">
                  <c:v>-2.132230965480808E-2</c:v>
                </c:pt>
                <c:pt idx="5">
                  <c:v>-1.1026580864140708E-2</c:v>
                </c:pt>
                <c:pt idx="6">
                  <c:v>-1.4222446262813742E-3</c:v>
                </c:pt>
                <c:pt idx="7">
                  <c:v>-4.0815032158390962E-5</c:v>
                </c:pt>
                <c:pt idx="8">
                  <c:v>-2.4414655842643824E-7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1-C44A-8635-563D15F05E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Feuil3!$D$5:$L$5</c:f>
              <c:numCache>
                <c:formatCode>0.00</c:formatCode>
                <c:ptCount val="9"/>
                <c:pt idx="0">
                  <c:v>-9.5786562139562534E-6</c:v>
                </c:pt>
                <c:pt idx="1">
                  <c:v>-1.4222446262813742E-3</c:v>
                </c:pt>
                <c:pt idx="2">
                  <c:v>-4.0539536860781898E-2</c:v>
                </c:pt>
                <c:pt idx="3">
                  <c:v>-0.23384610556086285</c:v>
                </c:pt>
                <c:pt idx="4">
                  <c:v>-0.37346393579896309</c:v>
                </c:pt>
                <c:pt idx="5">
                  <c:v>-0.23384610556086285</c:v>
                </c:pt>
                <c:pt idx="6">
                  <c:v>-4.0539536860781898E-2</c:v>
                </c:pt>
                <c:pt idx="7">
                  <c:v>-1.4222446262813742E-3</c:v>
                </c:pt>
                <c:pt idx="8">
                  <c:v>-9.5786562139562534E-6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1-C44A-8635-563D15F05E0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Feuil3!$D$6:$L$6</c:f>
              <c:numCache>
                <c:formatCode>0.00</c:formatCode>
                <c:ptCount val="9"/>
                <c:pt idx="0">
                  <c:v>-8.3816394615292983E-5</c:v>
                </c:pt>
                <c:pt idx="1">
                  <c:v>-1.1026580864140708E-2</c:v>
                </c:pt>
                <c:pt idx="2">
                  <c:v>-0.23384610556086285</c:v>
                </c:pt>
                <c:pt idx="3">
                  <c:v>-0.47162562108997008</c:v>
                </c:pt>
                <c:pt idx="4">
                  <c:v>0.40060419155016247</c:v>
                </c:pt>
                <c:pt idx="5">
                  <c:v>-0.47162562108997008</c:v>
                </c:pt>
                <c:pt idx="6">
                  <c:v>-0.23384610556086285</c:v>
                </c:pt>
                <c:pt idx="7">
                  <c:v>-1.1026580864140708E-2</c:v>
                </c:pt>
                <c:pt idx="8">
                  <c:v>-8.3816394615292983E-5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1-C44A-8635-563D15F05E0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Feuil3!$D$7:$L$7</c:f>
              <c:numCache>
                <c:formatCode>0.00</c:formatCode>
                <c:ptCount val="9"/>
                <c:pt idx="0">
                  <c:v>-1.7142604591561888E-4</c:v>
                </c:pt>
                <c:pt idx="1">
                  <c:v>-2.132230965480808E-2</c:v>
                </c:pt>
                <c:pt idx="2">
                  <c:v>-0.37346393579896309</c:v>
                </c:pt>
                <c:pt idx="3">
                  <c:v>0.40060419155016247</c:v>
                </c:pt>
                <c:pt idx="4">
                  <c:v>4</c:v>
                </c:pt>
                <c:pt idx="5">
                  <c:v>0.40060419155016247</c:v>
                </c:pt>
                <c:pt idx="6">
                  <c:v>-0.37346393579896309</c:v>
                </c:pt>
                <c:pt idx="7">
                  <c:v>-2.132230965480808E-2</c:v>
                </c:pt>
                <c:pt idx="8">
                  <c:v>-1.7142604591561888E-4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1-C44A-8635-563D15F05E0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Feuil3!$D$8:$L$8</c:f>
              <c:numCache>
                <c:formatCode>0.00</c:formatCode>
                <c:ptCount val="9"/>
                <c:pt idx="0">
                  <c:v>-8.3816394615292983E-5</c:v>
                </c:pt>
                <c:pt idx="1">
                  <c:v>-1.1026580864140708E-2</c:v>
                </c:pt>
                <c:pt idx="2">
                  <c:v>-0.23384610556086285</c:v>
                </c:pt>
                <c:pt idx="3">
                  <c:v>-0.47162562108997008</c:v>
                </c:pt>
                <c:pt idx="4">
                  <c:v>0.40060419155016247</c:v>
                </c:pt>
                <c:pt idx="5">
                  <c:v>-0.47162562108997008</c:v>
                </c:pt>
                <c:pt idx="6">
                  <c:v>-0.23384610556086285</c:v>
                </c:pt>
                <c:pt idx="7">
                  <c:v>-1.1026580864140708E-2</c:v>
                </c:pt>
                <c:pt idx="8">
                  <c:v>-8.3816394615292983E-5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1-C44A-8635-563D15F05E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Feuil3!$D$9:$L$9</c:f>
              <c:numCache>
                <c:formatCode>0.00</c:formatCode>
                <c:ptCount val="9"/>
                <c:pt idx="0">
                  <c:v>-9.5786562139562534E-6</c:v>
                </c:pt>
                <c:pt idx="1">
                  <c:v>-1.4222446262813742E-3</c:v>
                </c:pt>
                <c:pt idx="2">
                  <c:v>-4.0539536860781898E-2</c:v>
                </c:pt>
                <c:pt idx="3">
                  <c:v>-0.23384610556086285</c:v>
                </c:pt>
                <c:pt idx="4">
                  <c:v>-0.37346393579896309</c:v>
                </c:pt>
                <c:pt idx="5">
                  <c:v>-0.23384610556086285</c:v>
                </c:pt>
                <c:pt idx="6">
                  <c:v>-4.0539536860781898E-2</c:v>
                </c:pt>
                <c:pt idx="7">
                  <c:v>-1.4222446262813742E-3</c:v>
                </c:pt>
                <c:pt idx="8">
                  <c:v>-9.5786562139562534E-6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41-C44A-8635-563D15F05E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Feuil3!$D$10:$L$10</c:f>
              <c:numCache>
                <c:formatCode>0.00</c:formatCode>
                <c:ptCount val="9"/>
                <c:pt idx="0">
                  <c:v>-2.4414655842643824E-7</c:v>
                </c:pt>
                <c:pt idx="1">
                  <c:v>-4.0815032158390962E-5</c:v>
                </c:pt>
                <c:pt idx="2">
                  <c:v>-1.4222446262813742E-3</c:v>
                </c:pt>
                <c:pt idx="3">
                  <c:v>-1.1026580864140708E-2</c:v>
                </c:pt>
                <c:pt idx="4">
                  <c:v>-2.132230965480808E-2</c:v>
                </c:pt>
                <c:pt idx="5">
                  <c:v>-1.1026580864140708E-2</c:v>
                </c:pt>
                <c:pt idx="6">
                  <c:v>-1.4222446262813742E-3</c:v>
                </c:pt>
                <c:pt idx="7">
                  <c:v>-4.0815032158390962E-5</c:v>
                </c:pt>
                <c:pt idx="8">
                  <c:v>-2.4414655842643824E-7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41-C44A-8635-563D15F05E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Feuil3!$D$11:$L$11</c:f>
              <c:numCache>
                <c:formatCode>0.00</c:formatCode>
                <c:ptCount val="9"/>
                <c:pt idx="0">
                  <c:v>-1.3332426110365459E-9</c:v>
                </c:pt>
                <c:pt idx="1">
                  <c:v>-2.4414655842643824E-7</c:v>
                </c:pt>
                <c:pt idx="2">
                  <c:v>-9.5786562139562534E-6</c:v>
                </c:pt>
                <c:pt idx="3">
                  <c:v>-8.3816394615292983E-5</c:v>
                </c:pt>
                <c:pt idx="4">
                  <c:v>-1.7142604591561888E-4</c:v>
                </c:pt>
                <c:pt idx="5">
                  <c:v>-8.3816394615292983E-5</c:v>
                </c:pt>
                <c:pt idx="6">
                  <c:v>-9.5786562139562534E-6</c:v>
                </c:pt>
                <c:pt idx="7">
                  <c:v>-2.4414655842643824E-7</c:v>
                </c:pt>
                <c:pt idx="8">
                  <c:v>-1.3332426110365459E-9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41-C44A-8635-563D15F0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60688"/>
        <c:axId val="2133563856"/>
        <c:axId val="2133567296"/>
      </c:line3DChart>
      <c:catAx>
        <c:axId val="2133560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563856"/>
        <c:crosses val="autoZero"/>
        <c:auto val="1"/>
        <c:lblAlgn val="ctr"/>
        <c:lblOffset val="100"/>
        <c:noMultiLvlLbl val="0"/>
      </c:catAx>
      <c:valAx>
        <c:axId val="21335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560688"/>
        <c:crosses val="autoZero"/>
        <c:crossBetween val="between"/>
      </c:valAx>
      <c:serAx>
        <c:axId val="2133567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5638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70730</xdr:colOff>
      <xdr:row>0</xdr:row>
      <xdr:rowOff>71610</xdr:rowOff>
    </xdr:from>
    <xdr:to>
      <xdr:col>19</xdr:col>
      <xdr:colOff>515230</xdr:colOff>
      <xdr:row>15</xdr:row>
      <xdr:rowOff>201187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222564</xdr:colOff>
      <xdr:row>16</xdr:row>
      <xdr:rowOff>168747</xdr:rowOff>
    </xdr:from>
    <xdr:to>
      <xdr:col>19</xdr:col>
      <xdr:colOff>645059</xdr:colOff>
      <xdr:row>34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299720</xdr:colOff>
      <xdr:row>0</xdr:row>
      <xdr:rowOff>96520</xdr:rowOff>
    </xdr:from>
    <xdr:to>
      <xdr:col>17</xdr:col>
      <xdr:colOff>756920</xdr:colOff>
      <xdr:row>13</xdr:row>
      <xdr:rowOff>198120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1"/>
  <sheetViews>
    <sheetView zoomScale="101" workbookViewId="0">
      <selection activeCell="B6" sqref="B6"/>
    </sheetView>
  </sheetViews>
  <sheetFormatPr baseColWidth="10" defaultRowHeight="16" x14ac:dyDescent="0.2"/>
  <cols>
    <col min="4" max="7" width="8.5" customWidth="1"/>
    <col min="8" max="8" width="10" customWidth="1"/>
    <col min="9" max="12" width="8.5" customWidth="1"/>
  </cols>
  <sheetData>
    <row r="2" spans="1:14" x14ac:dyDescent="0.2">
      <c r="B2" t="s">
        <v>1</v>
      </c>
      <c r="C2" t="s">
        <v>0</v>
      </c>
      <c r="D2" s="2">
        <v>-4</v>
      </c>
      <c r="E2" s="2">
        <v>-3</v>
      </c>
      <c r="F2" s="2">
        <v>-2</v>
      </c>
      <c r="G2" s="2">
        <v>-1</v>
      </c>
      <c r="H2" s="2">
        <v>0</v>
      </c>
      <c r="I2" s="2">
        <v>1</v>
      </c>
      <c r="J2" s="2">
        <v>2</v>
      </c>
      <c r="K2" s="2">
        <v>3</v>
      </c>
      <c r="L2" s="2">
        <v>4</v>
      </c>
    </row>
    <row r="3" spans="1:14" ht="24" customHeight="1" x14ac:dyDescent="0.2">
      <c r="B3">
        <v>1</v>
      </c>
      <c r="C3" s="2">
        <v>-4</v>
      </c>
      <c r="D3" s="1">
        <f>(-1/(PI()*$B$7))*(1-((D$2^2+$C3^2)/(2*$B$6)))*EXP((-(D$2^2+$C3^2)/(2*$B$6)))*$B$4+$B$10</f>
        <v>5.3731587984840559E-7</v>
      </c>
      <c r="E3" s="1">
        <f t="shared" ref="E3:L3" si="0">(-1/(PI()*$B$7))*(1-((E$2^2+$C3^2)/(2*$B$6)))*EXP((-(E$2^2+$C3^2)/(2*$B$6)))*$B$4+$B$10</f>
        <v>1.3641651291084479E-5</v>
      </c>
      <c r="F3" s="1">
        <f t="shared" si="0"/>
        <v>1.300612182790378E-4</v>
      </c>
      <c r="G3" s="1">
        <f t="shared" si="0"/>
        <v>4.8574495036334756E-4</v>
      </c>
      <c r="H3" s="1">
        <f t="shared" si="0"/>
        <v>7.4746749634594723E-4</v>
      </c>
      <c r="I3" s="1">
        <f t="shared" si="0"/>
        <v>4.8574495036334756E-4</v>
      </c>
      <c r="J3" s="1">
        <f t="shared" si="0"/>
        <v>1.300612182790378E-4</v>
      </c>
      <c r="K3" s="1">
        <f t="shared" si="0"/>
        <v>1.3641651291084479E-5</v>
      </c>
      <c r="L3" s="1">
        <f t="shared" si="0"/>
        <v>5.3731587984840559E-7</v>
      </c>
      <c r="M3" s="3">
        <f t="shared" ref="M3:M10" si="1">SUM(D3:L3)</f>
        <v>2.0074377679725839E-3</v>
      </c>
    </row>
    <row r="4" spans="1:14" ht="24" customHeight="1" x14ac:dyDescent="0.2">
      <c r="A4" t="s">
        <v>15</v>
      </c>
      <c r="B4">
        <v>1</v>
      </c>
      <c r="C4" s="2">
        <v>-3</v>
      </c>
      <c r="D4" s="1">
        <f t="shared" ref="D4:L11" si="2">(-1/(PI()*$B$7))*(1-((D$2^2+$C4^2)/(2*$B$6)))*EXP((-(D$2^2+$C4^2)/(2*$B$6)))*$B$4+$B$10</f>
        <v>1.3641651291084479E-5</v>
      </c>
      <c r="E4" s="1">
        <f t="shared" si="2"/>
        <v>3.1426048554235905E-4</v>
      </c>
      <c r="F4" s="1">
        <f t="shared" si="2"/>
        <v>2.6320775712051765E-3</v>
      </c>
      <c r="G4" s="1">
        <f t="shared" si="2"/>
        <v>8.5790205695652367E-3</v>
      </c>
      <c r="H4" s="1">
        <f t="shared" si="2"/>
        <v>1.2376361982964117E-2</v>
      </c>
      <c r="I4" s="1">
        <f t="shared" si="2"/>
        <v>8.5790205695652367E-3</v>
      </c>
      <c r="J4" s="1">
        <f t="shared" si="2"/>
        <v>2.6320775712051765E-3</v>
      </c>
      <c r="K4" s="1">
        <f t="shared" si="2"/>
        <v>3.1426048554235905E-4</v>
      </c>
      <c r="L4" s="1">
        <f t="shared" si="2"/>
        <v>1.3641651291084479E-5</v>
      </c>
      <c r="M4" s="3">
        <f t="shared" si="1"/>
        <v>3.545436253817183E-2</v>
      </c>
    </row>
    <row r="5" spans="1:14" ht="24" customHeight="1" x14ac:dyDescent="0.2">
      <c r="A5" t="s">
        <v>16</v>
      </c>
      <c r="B5">
        <v>0.4</v>
      </c>
      <c r="C5" s="2">
        <v>-2</v>
      </c>
      <c r="D5" s="1">
        <f t="shared" si="2"/>
        <v>1.300612182790378E-4</v>
      </c>
      <c r="E5" s="1">
        <f t="shared" si="2"/>
        <v>2.6320775712051765E-3</v>
      </c>
      <c r="F5" s="1">
        <f t="shared" si="2"/>
        <v>1.7490146790169161E-2</v>
      </c>
      <c r="G5" s="1">
        <f t="shared" si="2"/>
        <v>3.9192699854054762E-2</v>
      </c>
      <c r="H5" s="1">
        <f t="shared" si="2"/>
        <v>4.3078558603697269E-2</v>
      </c>
      <c r="I5" s="1">
        <f t="shared" si="2"/>
        <v>3.9192699854054762E-2</v>
      </c>
      <c r="J5" s="1">
        <f t="shared" si="2"/>
        <v>1.7490146790169161E-2</v>
      </c>
      <c r="K5" s="1">
        <f t="shared" si="2"/>
        <v>2.6320775712051765E-3</v>
      </c>
      <c r="L5" s="1">
        <f t="shared" si="2"/>
        <v>1.300612182790378E-4</v>
      </c>
      <c r="M5" s="3">
        <f t="shared" si="1"/>
        <v>0.16196852947111356</v>
      </c>
    </row>
    <row r="6" spans="1:14" ht="24" customHeight="1" x14ac:dyDescent="0.2">
      <c r="B6">
        <f>B3^2</f>
        <v>1</v>
      </c>
      <c r="C6" s="2">
        <v>-1</v>
      </c>
      <c r="D6" s="1">
        <f t="shared" si="2"/>
        <v>4.8574495036334756E-4</v>
      </c>
      <c r="E6" s="1">
        <f t="shared" si="2"/>
        <v>8.5790205695652367E-3</v>
      </c>
      <c r="F6" s="1">
        <f t="shared" si="2"/>
        <v>3.9192699854054762E-2</v>
      </c>
      <c r="G6" s="1">
        <f t="shared" si="2"/>
        <v>0</v>
      </c>
      <c r="H6" s="1">
        <f t="shared" si="2"/>
        <v>-9.6532352630053914E-2</v>
      </c>
      <c r="I6" s="1">
        <f t="shared" si="2"/>
        <v>0</v>
      </c>
      <c r="J6" s="1">
        <f t="shared" si="2"/>
        <v>3.9192699854054762E-2</v>
      </c>
      <c r="K6" s="1">
        <f t="shared" si="2"/>
        <v>8.5790205695652367E-3</v>
      </c>
      <c r="L6" s="1">
        <f t="shared" si="2"/>
        <v>4.8574495036334756E-4</v>
      </c>
      <c r="M6" s="3">
        <f t="shared" si="1"/>
        <v>-1.7421882087223788E-5</v>
      </c>
    </row>
    <row r="7" spans="1:14" ht="24" customHeight="1" x14ac:dyDescent="0.2">
      <c r="B7">
        <f>B3^4</f>
        <v>1</v>
      </c>
      <c r="C7" s="2">
        <v>0</v>
      </c>
      <c r="D7" s="1">
        <f t="shared" si="2"/>
        <v>7.4746749634594723E-4</v>
      </c>
      <c r="E7" s="1">
        <f t="shared" si="2"/>
        <v>1.2376361982964117E-2</v>
      </c>
      <c r="F7" s="1">
        <f t="shared" si="2"/>
        <v>4.3078558603697269E-2</v>
      </c>
      <c r="G7" s="1">
        <f t="shared" si="2"/>
        <v>-9.6532352630053914E-2</v>
      </c>
      <c r="H7" s="1">
        <f t="shared" si="2"/>
        <v>-0.31830988618379069</v>
      </c>
      <c r="I7" s="1">
        <f t="shared" si="2"/>
        <v>-9.6532352630053914E-2</v>
      </c>
      <c r="J7" s="1">
        <f t="shared" si="2"/>
        <v>4.3078558603697269E-2</v>
      </c>
      <c r="K7" s="1">
        <f t="shared" si="2"/>
        <v>1.2376361982964117E-2</v>
      </c>
      <c r="L7" s="1">
        <f t="shared" si="2"/>
        <v>7.4746749634594723E-4</v>
      </c>
      <c r="M7" s="3">
        <f t="shared" si="1"/>
        <v>-0.39896981527788383</v>
      </c>
    </row>
    <row r="8" spans="1:14" ht="24" customHeight="1" x14ac:dyDescent="0.2">
      <c r="B8">
        <v>4</v>
      </c>
      <c r="C8" s="2">
        <v>1</v>
      </c>
      <c r="D8" s="1">
        <f t="shared" si="2"/>
        <v>4.8574495036334756E-4</v>
      </c>
      <c r="E8" s="1">
        <f t="shared" si="2"/>
        <v>8.5790205695652367E-3</v>
      </c>
      <c r="F8" s="1">
        <f t="shared" si="2"/>
        <v>3.9192699854054762E-2</v>
      </c>
      <c r="G8" s="1">
        <f t="shared" si="2"/>
        <v>0</v>
      </c>
      <c r="H8" s="1">
        <f t="shared" si="2"/>
        <v>-9.6532352630053914E-2</v>
      </c>
      <c r="I8" s="1">
        <f t="shared" si="2"/>
        <v>0</v>
      </c>
      <c r="J8" s="1">
        <f t="shared" si="2"/>
        <v>3.9192699854054762E-2</v>
      </c>
      <c r="K8" s="1">
        <f t="shared" si="2"/>
        <v>8.5790205695652367E-3</v>
      </c>
      <c r="L8" s="1">
        <f t="shared" si="2"/>
        <v>4.8574495036334756E-4</v>
      </c>
      <c r="M8" s="3">
        <f t="shared" si="1"/>
        <v>-1.7421882087223788E-5</v>
      </c>
      <c r="N8" s="3">
        <f>SUM(G8:I8)</f>
        <v>-9.6532352630053914E-2</v>
      </c>
    </row>
    <row r="9" spans="1:14" ht="24" customHeight="1" x14ac:dyDescent="0.2">
      <c r="C9" s="2">
        <v>2</v>
      </c>
      <c r="D9" s="1">
        <f t="shared" si="2"/>
        <v>1.300612182790378E-4</v>
      </c>
      <c r="E9" s="1">
        <f t="shared" si="2"/>
        <v>2.6320775712051765E-3</v>
      </c>
      <c r="F9" s="1">
        <f t="shared" si="2"/>
        <v>1.7490146790169161E-2</v>
      </c>
      <c r="G9" s="1">
        <f t="shared" si="2"/>
        <v>3.9192699854054762E-2</v>
      </c>
      <c r="H9" s="1">
        <f t="shared" si="2"/>
        <v>4.3078558603697269E-2</v>
      </c>
      <c r="I9" s="1">
        <f t="shared" si="2"/>
        <v>3.9192699854054762E-2</v>
      </c>
      <c r="J9" s="1">
        <f t="shared" si="2"/>
        <v>1.7490146790169161E-2</v>
      </c>
      <c r="K9" s="1">
        <f t="shared" si="2"/>
        <v>2.6320775712051765E-3</v>
      </c>
      <c r="L9" s="1">
        <f t="shared" si="2"/>
        <v>1.300612182790378E-4</v>
      </c>
      <c r="M9" s="3">
        <f t="shared" si="1"/>
        <v>0.16196852947111356</v>
      </c>
      <c r="N9" s="3">
        <f>SUM(F9:J9)</f>
        <v>0.15644425189214511</v>
      </c>
    </row>
    <row r="10" spans="1:14" ht="24" customHeight="1" x14ac:dyDescent="0.2">
      <c r="B10">
        <v>0</v>
      </c>
      <c r="C10" s="2">
        <v>3</v>
      </c>
      <c r="D10" s="1">
        <f t="shared" si="2"/>
        <v>1.3641651291084479E-5</v>
      </c>
      <c r="E10" s="1">
        <f t="shared" si="2"/>
        <v>3.1426048554235905E-4</v>
      </c>
      <c r="F10" s="1">
        <f t="shared" si="2"/>
        <v>2.6320775712051765E-3</v>
      </c>
      <c r="G10" s="1">
        <f t="shared" si="2"/>
        <v>8.5790205695652367E-3</v>
      </c>
      <c r="H10" s="1">
        <f t="shared" si="2"/>
        <v>1.2376361982964117E-2</v>
      </c>
      <c r="I10" s="1">
        <f t="shared" si="2"/>
        <v>8.5790205695652367E-3</v>
      </c>
      <c r="J10" s="1">
        <f t="shared" si="2"/>
        <v>2.6320775712051765E-3</v>
      </c>
      <c r="K10" s="1">
        <f t="shared" si="2"/>
        <v>3.1426048554235905E-4</v>
      </c>
      <c r="L10" s="1">
        <f t="shared" si="2"/>
        <v>1.3641651291084479E-5</v>
      </c>
      <c r="M10" s="3">
        <f t="shared" si="1"/>
        <v>3.545436253817183E-2</v>
      </c>
      <c r="N10" s="3">
        <f>SUM(E11:K11)</f>
        <v>2.006363136212887E-3</v>
      </c>
    </row>
    <row r="11" spans="1:14" ht="24" customHeight="1" x14ac:dyDescent="0.2">
      <c r="C11" s="2">
        <v>4</v>
      </c>
      <c r="D11" s="1">
        <f t="shared" si="2"/>
        <v>5.3731587984840559E-7</v>
      </c>
      <c r="E11" s="1">
        <f t="shared" si="2"/>
        <v>1.3641651291084479E-5</v>
      </c>
      <c r="F11" s="1">
        <f t="shared" si="2"/>
        <v>1.300612182790378E-4</v>
      </c>
      <c r="G11" s="1">
        <f t="shared" si="2"/>
        <v>4.8574495036334756E-4</v>
      </c>
      <c r="H11" s="1">
        <f t="shared" si="2"/>
        <v>7.4746749634594723E-4</v>
      </c>
      <c r="I11" s="1">
        <f t="shared" si="2"/>
        <v>4.8574495036334756E-4</v>
      </c>
      <c r="J11" s="1">
        <f t="shared" si="2"/>
        <v>1.300612182790378E-4</v>
      </c>
      <c r="K11" s="1">
        <f t="shared" si="2"/>
        <v>1.3641651291084479E-5</v>
      </c>
      <c r="L11" s="1">
        <f t="shared" si="2"/>
        <v>5.3731587984840559E-7</v>
      </c>
      <c r="M11" s="3">
        <f>SUM(D11:L11)</f>
        <v>2.0074377679725839E-3</v>
      </c>
      <c r="N11" s="3">
        <f>SUM(M3:M11)</f>
        <v>-1.4399948754233692E-4</v>
      </c>
    </row>
    <row r="12" spans="1:14" x14ac:dyDescent="0.2">
      <c r="D12" s="1">
        <f t="shared" ref="D12" si="3">SUM(D3:D11)</f>
        <v>2.0074377679725839E-3</v>
      </c>
      <c r="E12" s="1">
        <f t="shared" ref="E12" si="4">SUM(E3:E11)</f>
        <v>3.545436253817183E-2</v>
      </c>
      <c r="F12" s="1">
        <f t="shared" ref="F12:M12" si="5">SUM(F3:F11)</f>
        <v>0.16196852947111356</v>
      </c>
      <c r="G12" s="1">
        <f t="shared" si="5"/>
        <v>-1.7421882087223788E-5</v>
      </c>
      <c r="H12" s="1">
        <f t="shared" si="5"/>
        <v>-0.39896981527788383</v>
      </c>
      <c r="I12" s="1">
        <f t="shared" si="5"/>
        <v>-1.7421882087223788E-5</v>
      </c>
      <c r="J12" s="1">
        <f t="shared" si="5"/>
        <v>0.16196852947111356</v>
      </c>
      <c r="K12" s="1">
        <f t="shared" si="5"/>
        <v>3.545436253817183E-2</v>
      </c>
      <c r="L12" s="1">
        <f t="shared" si="5"/>
        <v>2.0074377679725839E-3</v>
      </c>
      <c r="M12" s="1">
        <f t="shared" si="5"/>
        <v>-1.4399948754233692E-4</v>
      </c>
    </row>
    <row r="13" spans="1:14" x14ac:dyDescent="0.2">
      <c r="N13" s="3">
        <f>SUM(D12:L12)</f>
        <v>-1.4399948754233692E-4</v>
      </c>
    </row>
    <row r="14" spans="1:14" x14ac:dyDescent="0.2">
      <c r="B14" s="3"/>
      <c r="D14" s="3">
        <f>(D$2^2+$C3^2-2*$B$3^2)/($B$3^4)*EXP(-(D$2^2+$C3^2-2*$B$3^2)/(2*$B$3^2))*$B$5</f>
        <v>3.6708278460219094E-6</v>
      </c>
      <c r="E14" s="3">
        <f t="shared" ref="E14:L14" si="6">(E$2^2+$C3^2-2*$B$3^2)/($B$3^4)*EXP(-(E$2^2+$C3^2-2*$B$3^2)/(2*$B$3^2))*$B$5</f>
        <v>9.319686110740254E-5</v>
      </c>
      <c r="F14" s="3">
        <f t="shared" si="6"/>
        <v>8.8855058942409286E-4</v>
      </c>
      <c r="G14" s="3">
        <f t="shared" si="6"/>
        <v>3.318506220887002E-3</v>
      </c>
      <c r="H14" s="3">
        <f t="shared" si="6"/>
        <v>5.1065390071052914E-3</v>
      </c>
      <c r="I14" s="3">
        <f t="shared" si="6"/>
        <v>3.318506220887002E-3</v>
      </c>
      <c r="J14" s="3">
        <f t="shared" si="6"/>
        <v>8.8855058942409286E-4</v>
      </c>
      <c r="K14" s="3">
        <f t="shared" si="6"/>
        <v>9.319686110740254E-5</v>
      </c>
      <c r="L14" s="3">
        <f t="shared" si="6"/>
        <v>3.6708278460219094E-6</v>
      </c>
      <c r="M14" s="3">
        <f>SUM(D14:L14)</f>
        <v>1.3714388005634331E-2</v>
      </c>
    </row>
    <row r="15" spans="1:14" x14ac:dyDescent="0.2">
      <c r="B15" s="3"/>
      <c r="D15" s="3">
        <f t="shared" ref="D15:L15" si="7">(D$2^2+$C4^2-2*$B$3^2)/($B$3^4)*EXP(-(D$2^2+$C4^2-2*$B$3^2)/(2*$B$3^2))*$B$5</f>
        <v>9.319686110740254E-5</v>
      </c>
      <c r="E15" s="3">
        <f t="shared" si="7"/>
        <v>2.1469608185760761E-3</v>
      </c>
      <c r="F15" s="3">
        <f t="shared" si="7"/>
        <v>1.7981794329241893E-2</v>
      </c>
      <c r="G15" s="3">
        <f t="shared" si="7"/>
        <v>5.8610044443949377E-2</v>
      </c>
      <c r="H15" s="3">
        <f t="shared" si="7"/>
        <v>8.45526735824918E-2</v>
      </c>
      <c r="I15" s="3">
        <f t="shared" si="7"/>
        <v>5.8610044443949377E-2</v>
      </c>
      <c r="J15" s="3">
        <f t="shared" si="7"/>
        <v>1.7981794329241893E-2</v>
      </c>
      <c r="K15" s="3">
        <f t="shared" si="7"/>
        <v>2.1469608185760761E-3</v>
      </c>
      <c r="L15" s="3">
        <f t="shared" si="7"/>
        <v>9.319686110740254E-5</v>
      </c>
      <c r="M15" s="3">
        <f t="shared" ref="M15:M22" si="8">SUM(D15:L15)</f>
        <v>0.24221666648824128</v>
      </c>
    </row>
    <row r="16" spans="1:14" x14ac:dyDescent="0.2">
      <c r="B16" s="3"/>
      <c r="D16" s="3">
        <f t="shared" ref="D16:L16" si="9">(D$2^2+$C5^2-2*$B$3^2)/($B$3^4)*EXP(-(D$2^2+$C5^2-2*$B$3^2)/(2*$B$3^2))*$B$5</f>
        <v>8.8855058942409286E-4</v>
      </c>
      <c r="E16" s="3">
        <f t="shared" si="9"/>
        <v>1.7981794329241893E-2</v>
      </c>
      <c r="F16" s="3">
        <f t="shared" si="9"/>
        <v>0.11948896408287346</v>
      </c>
      <c r="G16" s="3">
        <f t="shared" si="9"/>
        <v>0.2677561921781158</v>
      </c>
      <c r="H16" s="3">
        <f t="shared" si="9"/>
        <v>0.29430355293715388</v>
      </c>
      <c r="I16" s="3">
        <f t="shared" si="9"/>
        <v>0.2677561921781158</v>
      </c>
      <c r="J16" s="3">
        <f t="shared" si="9"/>
        <v>0.11948896408287346</v>
      </c>
      <c r="K16" s="3">
        <f t="shared" si="9"/>
        <v>1.7981794329241893E-2</v>
      </c>
      <c r="L16" s="3">
        <f t="shared" si="9"/>
        <v>8.8855058942409286E-4</v>
      </c>
      <c r="M16" s="3">
        <f t="shared" si="8"/>
        <v>1.1065345552964645</v>
      </c>
    </row>
    <row r="17" spans="2:14" x14ac:dyDescent="0.2">
      <c r="B17" s="3"/>
      <c r="D17" s="3">
        <f t="shared" ref="D17:L17" si="10">(D$2^2+$C6^2-2*$B$3^2)/($B$3^4)*EXP(-(D$2^2+$C6^2-2*$B$3^2)/(2*$B$3^2))*$B$5</f>
        <v>3.318506220887002E-3</v>
      </c>
      <c r="E17" s="3">
        <f t="shared" si="10"/>
        <v>5.8610044443949377E-2</v>
      </c>
      <c r="F17" s="3">
        <f t="shared" si="10"/>
        <v>0.2677561921781158</v>
      </c>
      <c r="G17" s="3">
        <f t="shared" si="10"/>
        <v>0</v>
      </c>
      <c r="H17" s="3">
        <f t="shared" si="10"/>
        <v>-0.65948850828005134</v>
      </c>
      <c r="I17" s="3">
        <f t="shared" si="10"/>
        <v>0</v>
      </c>
      <c r="J17" s="3">
        <f t="shared" si="10"/>
        <v>0.2677561921781158</v>
      </c>
      <c r="K17" s="3">
        <f t="shared" si="10"/>
        <v>5.8610044443949377E-2</v>
      </c>
      <c r="L17" s="3">
        <f t="shared" si="10"/>
        <v>3.318506220887002E-3</v>
      </c>
      <c r="M17" s="3">
        <f t="shared" si="8"/>
        <v>-1.1902259414697802E-4</v>
      </c>
    </row>
    <row r="18" spans="2:14" x14ac:dyDescent="0.2">
      <c r="B18" s="3"/>
      <c r="D18" s="3">
        <f t="shared" ref="D18:L18" si="11">(D$2^2+$C7^2-2*$B$3^2)/($B$3^4)*EXP(-(D$2^2+$C7^2-2*$B$3^2)/(2*$B$3^2))*$B$5</f>
        <v>5.1065390071052914E-3</v>
      </c>
      <c r="E18" s="3">
        <f t="shared" si="11"/>
        <v>8.45526735824918E-2</v>
      </c>
      <c r="F18" s="3">
        <f t="shared" si="11"/>
        <v>0.29430355293715388</v>
      </c>
      <c r="G18" s="3">
        <f t="shared" si="11"/>
        <v>-0.65948850828005134</v>
      </c>
      <c r="H18" s="3">
        <f t="shared" si="11"/>
        <v>-2.1746254627672363</v>
      </c>
      <c r="I18" s="3">
        <f t="shared" si="11"/>
        <v>-0.65948850828005134</v>
      </c>
      <c r="J18" s="3">
        <f t="shared" si="11"/>
        <v>0.29430355293715388</v>
      </c>
      <c r="K18" s="3">
        <f t="shared" si="11"/>
        <v>8.45526735824918E-2</v>
      </c>
      <c r="L18" s="3">
        <f t="shared" si="11"/>
        <v>5.1065390071052914E-3</v>
      </c>
      <c r="M18" s="3">
        <f t="shared" si="8"/>
        <v>-2.7256769482738368</v>
      </c>
    </row>
    <row r="19" spans="2:14" x14ac:dyDescent="0.2">
      <c r="B19" s="3"/>
      <c r="D19" s="3">
        <f t="shared" ref="D19:L19" si="12">(D$2^2+$C8^2-2*$B$3^2)/($B$3^4)*EXP(-(D$2^2+$C8^2-2*$B$3^2)/(2*$B$3^2))*$B$5</f>
        <v>3.318506220887002E-3</v>
      </c>
      <c r="E19" s="3">
        <f t="shared" si="12"/>
        <v>5.8610044443949377E-2</v>
      </c>
      <c r="F19" s="3">
        <f t="shared" si="12"/>
        <v>0.2677561921781158</v>
      </c>
      <c r="G19" s="3">
        <f t="shared" si="12"/>
        <v>0</v>
      </c>
      <c r="H19" s="3">
        <f t="shared" si="12"/>
        <v>-0.65948850828005134</v>
      </c>
      <c r="I19" s="3">
        <f t="shared" si="12"/>
        <v>0</v>
      </c>
      <c r="J19" s="3">
        <f t="shared" si="12"/>
        <v>0.2677561921781158</v>
      </c>
      <c r="K19" s="3">
        <f t="shared" si="12"/>
        <v>5.8610044443949377E-2</v>
      </c>
      <c r="L19" s="3">
        <f t="shared" si="12"/>
        <v>3.318506220887002E-3</v>
      </c>
      <c r="M19" s="3">
        <f t="shared" si="8"/>
        <v>-1.1902259414697802E-4</v>
      </c>
    </row>
    <row r="20" spans="2:14" x14ac:dyDescent="0.2">
      <c r="B20" s="3"/>
      <c r="D20" s="3">
        <f t="shared" ref="D20:L20" si="13">(D$2^2+$C9^2-2*$B$3^2)/($B$3^4)*EXP(-(D$2^2+$C9^2-2*$B$3^2)/(2*$B$3^2))*$B$5</f>
        <v>8.8855058942409286E-4</v>
      </c>
      <c r="E20" s="3">
        <f t="shared" si="13"/>
        <v>1.7981794329241893E-2</v>
      </c>
      <c r="F20" s="3">
        <f t="shared" si="13"/>
        <v>0.11948896408287346</v>
      </c>
      <c r="G20" s="3">
        <f t="shared" si="13"/>
        <v>0.2677561921781158</v>
      </c>
      <c r="H20" s="3">
        <f t="shared" si="13"/>
        <v>0.29430355293715388</v>
      </c>
      <c r="I20" s="3">
        <f t="shared" si="13"/>
        <v>0.2677561921781158</v>
      </c>
      <c r="J20" s="3">
        <f t="shared" si="13"/>
        <v>0.11948896408287346</v>
      </c>
      <c r="K20" s="3">
        <f t="shared" si="13"/>
        <v>1.7981794329241893E-2</v>
      </c>
      <c r="L20" s="3">
        <f t="shared" si="13"/>
        <v>8.8855058942409286E-4</v>
      </c>
      <c r="M20" s="3">
        <f t="shared" si="8"/>
        <v>1.1065345552964645</v>
      </c>
    </row>
    <row r="21" spans="2:14" x14ac:dyDescent="0.2">
      <c r="B21" s="3"/>
      <c r="D21" s="3">
        <f t="shared" ref="D21:L21" si="14">(D$2^2+$C10^2-2*$B$3^2)/($B$3^4)*EXP(-(D$2^2+$C10^2-2*$B$3^2)/(2*$B$3^2))*$B$5</f>
        <v>9.319686110740254E-5</v>
      </c>
      <c r="E21" s="3">
        <f t="shared" si="14"/>
        <v>2.1469608185760761E-3</v>
      </c>
      <c r="F21" s="3">
        <f t="shared" si="14"/>
        <v>1.7981794329241893E-2</v>
      </c>
      <c r="G21" s="3">
        <f t="shared" si="14"/>
        <v>5.8610044443949377E-2</v>
      </c>
      <c r="H21" s="3">
        <f t="shared" si="14"/>
        <v>8.45526735824918E-2</v>
      </c>
      <c r="I21" s="3">
        <f t="shared" si="14"/>
        <v>5.8610044443949377E-2</v>
      </c>
      <c r="J21" s="3">
        <f t="shared" si="14"/>
        <v>1.7981794329241893E-2</v>
      </c>
      <c r="K21" s="3">
        <f t="shared" si="14"/>
        <v>2.1469608185760761E-3</v>
      </c>
      <c r="L21" s="3">
        <f t="shared" si="14"/>
        <v>9.319686110740254E-5</v>
      </c>
      <c r="M21" s="3">
        <f t="shared" si="8"/>
        <v>0.24221666648824128</v>
      </c>
    </row>
    <row r="22" spans="2:14" x14ac:dyDescent="0.2">
      <c r="B22" s="3"/>
      <c r="D22" s="3">
        <f t="shared" ref="D22:L22" si="15">(D$2^2+$C11^2-2*$B$3^2)/($B$3^4)*EXP(-(D$2^2+$C11^2-2*$B$3^2)/(2*$B$3^2))*$B$5</f>
        <v>3.6708278460219094E-6</v>
      </c>
      <c r="E22" s="3">
        <f t="shared" si="15"/>
        <v>9.319686110740254E-5</v>
      </c>
      <c r="F22" s="3">
        <f t="shared" si="15"/>
        <v>8.8855058942409286E-4</v>
      </c>
      <c r="G22" s="3">
        <f t="shared" si="15"/>
        <v>3.318506220887002E-3</v>
      </c>
      <c r="H22" s="3">
        <f t="shared" si="15"/>
        <v>5.1065390071052914E-3</v>
      </c>
      <c r="I22" s="3">
        <f t="shared" si="15"/>
        <v>3.318506220887002E-3</v>
      </c>
      <c r="J22" s="3">
        <f t="shared" si="15"/>
        <v>8.8855058942409286E-4</v>
      </c>
      <c r="K22" s="3">
        <f t="shared" si="15"/>
        <v>9.319686110740254E-5</v>
      </c>
      <c r="L22" s="3">
        <f t="shared" si="15"/>
        <v>3.6708278460219094E-6</v>
      </c>
      <c r="M22" s="3">
        <f t="shared" si="8"/>
        <v>1.3714388005634331E-2</v>
      </c>
      <c r="N22" s="3">
        <f>SUM(M14:M22)</f>
        <v>-9.8377388145058989E-4</v>
      </c>
    </row>
    <row r="23" spans="2:14" x14ac:dyDescent="0.2">
      <c r="B23" s="3"/>
      <c r="D23" s="3">
        <f>SUM(D14:D22)</f>
        <v>1.3714388005634331E-2</v>
      </c>
      <c r="E23" s="3">
        <f t="shared" ref="E23:L23" si="16">SUM(E14:E22)</f>
        <v>0.24221666648824128</v>
      </c>
      <c r="F23" s="3">
        <f t="shared" si="16"/>
        <v>1.1065345552964645</v>
      </c>
      <c r="G23" s="3">
        <f t="shared" si="16"/>
        <v>-1.1902259414697802E-4</v>
      </c>
      <c r="H23" s="3">
        <f t="shared" si="16"/>
        <v>-2.7256769482738368</v>
      </c>
      <c r="I23" s="3">
        <f t="shared" si="16"/>
        <v>-1.1902259414697802E-4</v>
      </c>
      <c r="J23" s="3">
        <f t="shared" si="16"/>
        <v>1.1065345552964645</v>
      </c>
      <c r="K23" s="3">
        <f t="shared" si="16"/>
        <v>0.24221666648824128</v>
      </c>
      <c r="L23" s="3">
        <f t="shared" si="16"/>
        <v>1.3714388005634331E-2</v>
      </c>
      <c r="M23" s="3"/>
      <c r="N23" s="3">
        <f>SUM(D23:L23)</f>
        <v>-9.8377388145058989E-4</v>
      </c>
    </row>
    <row r="26" spans="2:14" x14ac:dyDescent="0.2">
      <c r="C26" t="s">
        <v>3</v>
      </c>
      <c r="D26" t="s">
        <v>1</v>
      </c>
      <c r="E26" t="s">
        <v>2</v>
      </c>
      <c r="F26" t="s">
        <v>4</v>
      </c>
    </row>
    <row r="27" spans="2:14" x14ac:dyDescent="0.2">
      <c r="C27">
        <v>3</v>
      </c>
      <c r="D27">
        <v>0.4</v>
      </c>
      <c r="E27">
        <v>1</v>
      </c>
    </row>
    <row r="28" spans="2:14" x14ac:dyDescent="0.2">
      <c r="C28">
        <v>5</v>
      </c>
      <c r="D28">
        <v>0.6</v>
      </c>
      <c r="E28">
        <v>1</v>
      </c>
    </row>
    <row r="29" spans="2:14" x14ac:dyDescent="0.2">
      <c r="C29">
        <v>7</v>
      </c>
      <c r="D29">
        <v>0.8</v>
      </c>
      <c r="E29">
        <v>20</v>
      </c>
    </row>
    <row r="30" spans="2:14" x14ac:dyDescent="0.2">
      <c r="C30">
        <v>9</v>
      </c>
      <c r="D30">
        <v>1</v>
      </c>
      <c r="E30">
        <v>40</v>
      </c>
    </row>
    <row r="31" spans="2:14" x14ac:dyDescent="0.2">
      <c r="C31">
        <v>11</v>
      </c>
      <c r="D31">
        <v>1.2</v>
      </c>
      <c r="E31">
        <v>560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"/>
  <sheetViews>
    <sheetView workbookViewId="0">
      <selection activeCell="D4" sqref="D4"/>
    </sheetView>
  </sheetViews>
  <sheetFormatPr baseColWidth="10" defaultRowHeight="16" x14ac:dyDescent="0.2"/>
  <cols>
    <col min="2" max="3" width="3.1640625" customWidth="1"/>
    <col min="4" max="4" width="4" customWidth="1"/>
    <col min="5" max="6" width="3.1640625" customWidth="1"/>
  </cols>
  <sheetData>
    <row r="1" spans="2:7" x14ac:dyDescent="0.2">
      <c r="B1">
        <v>0</v>
      </c>
      <c r="C1">
        <v>1</v>
      </c>
      <c r="D1">
        <v>2</v>
      </c>
      <c r="E1">
        <v>1</v>
      </c>
      <c r="F1">
        <v>0</v>
      </c>
    </row>
    <row r="2" spans="2:7" x14ac:dyDescent="0.2">
      <c r="B2">
        <v>1</v>
      </c>
      <c r="C2">
        <v>2</v>
      </c>
      <c r="D2">
        <v>-1</v>
      </c>
      <c r="E2">
        <v>2</v>
      </c>
      <c r="F2">
        <v>1</v>
      </c>
    </row>
    <row r="3" spans="2:7" x14ac:dyDescent="0.2">
      <c r="B3">
        <v>2</v>
      </c>
      <c r="C3">
        <v>-1</v>
      </c>
      <c r="D3">
        <v>-20</v>
      </c>
      <c r="E3">
        <v>-1</v>
      </c>
      <c r="F3">
        <v>2</v>
      </c>
    </row>
    <row r="4" spans="2:7" x14ac:dyDescent="0.2">
      <c r="B4">
        <v>1</v>
      </c>
      <c r="C4">
        <v>2</v>
      </c>
      <c r="D4">
        <v>-1</v>
      </c>
      <c r="E4">
        <v>2</v>
      </c>
      <c r="F4">
        <v>1</v>
      </c>
    </row>
    <row r="5" spans="2:7" x14ac:dyDescent="0.2">
      <c r="B5">
        <v>0</v>
      </c>
      <c r="C5">
        <v>1</v>
      </c>
      <c r="D5">
        <v>2</v>
      </c>
      <c r="E5">
        <v>1</v>
      </c>
      <c r="F5">
        <v>0</v>
      </c>
      <c r="G5">
        <f>SUM(B1:F5)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1"/>
  <sheetViews>
    <sheetView tabSelected="1" zoomScale="125" zoomScaleNormal="125" zoomScalePageLayoutView="125" workbookViewId="0"/>
  </sheetViews>
  <sheetFormatPr baseColWidth="10" defaultRowHeight="16" x14ac:dyDescent="0.2"/>
  <cols>
    <col min="3" max="3" width="6.5" customWidth="1"/>
    <col min="4" max="4" width="11.6640625" customWidth="1"/>
    <col min="5" max="7" width="6.5" customWidth="1"/>
    <col min="8" max="8" width="7.5" customWidth="1"/>
    <col min="9" max="12" width="6.5" customWidth="1"/>
  </cols>
  <sheetData>
    <row r="2" spans="1:12" x14ac:dyDescent="0.2">
      <c r="C2" t="s">
        <v>0</v>
      </c>
      <c r="D2" s="2">
        <v>-4</v>
      </c>
      <c r="E2" s="2">
        <v>-3</v>
      </c>
      <c r="F2" s="2">
        <v>-2</v>
      </c>
      <c r="G2" s="2">
        <v>-1</v>
      </c>
      <c r="H2" s="2">
        <v>0</v>
      </c>
      <c r="I2" s="2">
        <v>1</v>
      </c>
      <c r="J2" s="2">
        <v>2</v>
      </c>
      <c r="K2" s="2">
        <v>3</v>
      </c>
      <c r="L2" s="2">
        <v>4</v>
      </c>
    </row>
    <row r="3" spans="1:12" ht="17" thickBot="1" x14ac:dyDescent="0.25">
      <c r="A3" t="s">
        <v>5</v>
      </c>
      <c r="B3">
        <v>0.4</v>
      </c>
      <c r="C3" s="2">
        <v>-4</v>
      </c>
      <c r="D3" s="3">
        <f>(1-((((D$2/$B$5)^2)/2)+((($C3/$B$5)^2)/2)))*$B$6*EXP(-((((D$2/$B$5)^2)/2)+((($C3/$B$5)^2)/2)))</f>
        <v>-1.3332426110365459E-9</v>
      </c>
      <c r="E3" s="3">
        <f t="shared" ref="E3:L3" si="0">(1-((((E$2/$B$5)^2)/2)+((($C3/$B$5)^2)/2)))*$B$6*EXP(-((((E$2/$B$5)^2)/2)+((($C3/$B$5)^2)/2)))</f>
        <v>-2.4414655842643824E-7</v>
      </c>
      <c r="F3" s="3">
        <f t="shared" si="0"/>
        <v>-9.5786562139562534E-6</v>
      </c>
      <c r="G3" s="3">
        <f t="shared" si="0"/>
        <v>-8.3816394615292983E-5</v>
      </c>
      <c r="H3" s="3">
        <f t="shared" si="0"/>
        <v>-1.7142604591561888E-4</v>
      </c>
      <c r="I3" s="3">
        <f t="shared" si="0"/>
        <v>-8.3816394615292983E-5</v>
      </c>
      <c r="J3" s="3">
        <f t="shared" si="0"/>
        <v>-9.5786562139562534E-6</v>
      </c>
      <c r="K3" s="3">
        <f t="shared" si="0"/>
        <v>-2.4414655842643824E-7</v>
      </c>
      <c r="L3" s="3">
        <f t="shared" si="0"/>
        <v>-1.3332426110365459E-9</v>
      </c>
    </row>
    <row r="4" spans="1:12" ht="17" thickBot="1" x14ac:dyDescent="0.25">
      <c r="A4" t="s">
        <v>6</v>
      </c>
      <c r="B4">
        <v>2</v>
      </c>
      <c r="C4" s="2">
        <v>-3</v>
      </c>
      <c r="D4" s="3">
        <f t="shared" ref="D4:L11" si="1">(1-((((D$2/$B$5)^2)/2)+((($C4/$B$5)^2)/2)))*$B$6*EXP(-((((D$2/$B$5)^2)/2)+((($C4/$B$5)^2)/2)))</f>
        <v>-2.4414655842643824E-7</v>
      </c>
      <c r="E4" s="5">
        <f t="shared" si="1"/>
        <v>-4.0815032158390962E-5</v>
      </c>
      <c r="F4" s="6">
        <f t="shared" si="1"/>
        <v>-1.4222446262813742E-3</v>
      </c>
      <c r="G4" s="6">
        <f t="shared" si="1"/>
        <v>-1.1026580864140708E-2</v>
      </c>
      <c r="H4" s="6">
        <f t="shared" si="1"/>
        <v>-2.132230965480808E-2</v>
      </c>
      <c r="I4" s="6">
        <f t="shared" si="1"/>
        <v>-1.1026580864140708E-2</v>
      </c>
      <c r="J4" s="6">
        <f t="shared" si="1"/>
        <v>-1.4222446262813742E-3</v>
      </c>
      <c r="K4" s="7">
        <f t="shared" si="1"/>
        <v>-4.0815032158390962E-5</v>
      </c>
      <c r="L4" s="3">
        <f t="shared" si="1"/>
        <v>-2.4414655842643824E-7</v>
      </c>
    </row>
    <row r="5" spans="1:12" ht="17" thickBot="1" x14ac:dyDescent="0.25">
      <c r="A5" t="s">
        <v>14</v>
      </c>
      <c r="B5">
        <f>B3*B4</f>
        <v>0.8</v>
      </c>
      <c r="C5" s="2">
        <v>-2</v>
      </c>
      <c r="D5" s="3">
        <f t="shared" si="1"/>
        <v>-9.5786562139562534E-6</v>
      </c>
      <c r="E5" s="8">
        <f t="shared" si="1"/>
        <v>-1.4222446262813742E-3</v>
      </c>
      <c r="F5" s="5">
        <f t="shared" si="1"/>
        <v>-4.0539536860781898E-2</v>
      </c>
      <c r="G5" s="6">
        <f t="shared" si="1"/>
        <v>-0.23384610556086285</v>
      </c>
      <c r="H5" s="6">
        <f t="shared" si="1"/>
        <v>-0.37346393579896309</v>
      </c>
      <c r="I5" s="6">
        <f t="shared" si="1"/>
        <v>-0.23384610556086285</v>
      </c>
      <c r="J5" s="7">
        <f t="shared" si="1"/>
        <v>-4.0539536860781898E-2</v>
      </c>
      <c r="K5" s="10">
        <f t="shared" si="1"/>
        <v>-1.4222446262813742E-3</v>
      </c>
      <c r="L5" s="3">
        <f t="shared" si="1"/>
        <v>-9.5786562139562534E-6</v>
      </c>
    </row>
    <row r="6" spans="1:12" x14ac:dyDescent="0.2">
      <c r="A6" t="s">
        <v>8</v>
      </c>
      <c r="B6">
        <v>4</v>
      </c>
      <c r="C6" s="2">
        <v>-1</v>
      </c>
      <c r="D6" s="3">
        <f t="shared" si="1"/>
        <v>-8.3816394615292983E-5</v>
      </c>
      <c r="E6" s="8">
        <f t="shared" si="1"/>
        <v>-1.1026580864140708E-2</v>
      </c>
      <c r="F6" s="8">
        <f t="shared" si="1"/>
        <v>-0.23384610556086285</v>
      </c>
      <c r="G6" s="5">
        <f t="shared" si="1"/>
        <v>-0.47162562108997008</v>
      </c>
      <c r="H6" s="6">
        <f t="shared" si="1"/>
        <v>0.40060419155016247</v>
      </c>
      <c r="I6" s="7">
        <f t="shared" si="1"/>
        <v>-0.47162562108997008</v>
      </c>
      <c r="J6" s="10">
        <f t="shared" si="1"/>
        <v>-0.23384610556086285</v>
      </c>
      <c r="K6" s="10">
        <f t="shared" si="1"/>
        <v>-1.1026580864140708E-2</v>
      </c>
      <c r="L6" s="3">
        <f t="shared" si="1"/>
        <v>-8.3816394615292983E-5</v>
      </c>
    </row>
    <row r="7" spans="1:12" x14ac:dyDescent="0.2">
      <c r="C7" s="2">
        <v>0</v>
      </c>
      <c r="D7" s="3">
        <f t="shared" si="1"/>
        <v>-1.7142604591561888E-4</v>
      </c>
      <c r="E7" s="8">
        <f t="shared" si="1"/>
        <v>-2.132230965480808E-2</v>
      </c>
      <c r="F7" s="8">
        <f t="shared" si="1"/>
        <v>-0.37346393579896309</v>
      </c>
      <c r="G7" s="8">
        <f t="shared" si="1"/>
        <v>0.40060419155016247</v>
      </c>
      <c r="H7" s="9">
        <f t="shared" si="1"/>
        <v>4</v>
      </c>
      <c r="I7" s="10">
        <f t="shared" si="1"/>
        <v>0.40060419155016247</v>
      </c>
      <c r="J7" s="10">
        <f t="shared" si="1"/>
        <v>-0.37346393579896309</v>
      </c>
      <c r="K7" s="10">
        <f t="shared" si="1"/>
        <v>-2.132230965480808E-2</v>
      </c>
      <c r="L7" s="3">
        <f t="shared" si="1"/>
        <v>-1.7142604591561888E-4</v>
      </c>
    </row>
    <row r="8" spans="1:12" ht="17" thickBot="1" x14ac:dyDescent="0.25">
      <c r="B8" s="3">
        <f>SUM(D3:L11)</f>
        <v>2.6536209479098671E-3</v>
      </c>
      <c r="C8" s="2">
        <v>1</v>
      </c>
      <c r="D8" s="3">
        <f t="shared" si="1"/>
        <v>-8.3816394615292983E-5</v>
      </c>
      <c r="E8" s="8">
        <f t="shared" si="1"/>
        <v>-1.1026580864140708E-2</v>
      </c>
      <c r="F8" s="8">
        <f t="shared" si="1"/>
        <v>-0.23384610556086285</v>
      </c>
      <c r="G8" s="11">
        <f t="shared" si="1"/>
        <v>-0.47162562108997008</v>
      </c>
      <c r="H8" s="12">
        <f t="shared" si="1"/>
        <v>0.40060419155016247</v>
      </c>
      <c r="I8" s="13">
        <f t="shared" si="1"/>
        <v>-0.47162562108997008</v>
      </c>
      <c r="J8" s="10">
        <f t="shared" si="1"/>
        <v>-0.23384610556086285</v>
      </c>
      <c r="K8" s="10">
        <f t="shared" si="1"/>
        <v>-1.1026580864140708E-2</v>
      </c>
      <c r="L8" s="3">
        <f t="shared" si="1"/>
        <v>-8.3816394615292983E-5</v>
      </c>
    </row>
    <row r="9" spans="1:12" ht="17" thickBot="1" x14ac:dyDescent="0.25">
      <c r="C9" s="2">
        <v>2</v>
      </c>
      <c r="D9" s="3">
        <f t="shared" si="1"/>
        <v>-9.5786562139562534E-6</v>
      </c>
      <c r="E9" s="8">
        <f t="shared" si="1"/>
        <v>-1.4222446262813742E-3</v>
      </c>
      <c r="F9" s="11">
        <f t="shared" si="1"/>
        <v>-4.0539536860781898E-2</v>
      </c>
      <c r="G9" s="12">
        <f t="shared" si="1"/>
        <v>-0.23384610556086285</v>
      </c>
      <c r="H9" s="12">
        <f t="shared" si="1"/>
        <v>-0.37346393579896309</v>
      </c>
      <c r="I9" s="12">
        <f t="shared" si="1"/>
        <v>-0.23384610556086285</v>
      </c>
      <c r="J9" s="13">
        <f t="shared" si="1"/>
        <v>-4.0539536860781898E-2</v>
      </c>
      <c r="K9" s="10">
        <f t="shared" si="1"/>
        <v>-1.4222446262813742E-3</v>
      </c>
      <c r="L9" s="3">
        <f t="shared" si="1"/>
        <v>-9.5786562139562534E-6</v>
      </c>
    </row>
    <row r="10" spans="1:12" ht="17" thickBot="1" x14ac:dyDescent="0.25">
      <c r="C10" s="2">
        <v>3</v>
      </c>
      <c r="D10" s="3">
        <f t="shared" si="1"/>
        <v>-2.4414655842643824E-7</v>
      </c>
      <c r="E10" s="11">
        <f t="shared" si="1"/>
        <v>-4.0815032158390962E-5</v>
      </c>
      <c r="F10" s="12">
        <f t="shared" si="1"/>
        <v>-1.4222446262813742E-3</v>
      </c>
      <c r="G10" s="12">
        <f t="shared" si="1"/>
        <v>-1.1026580864140708E-2</v>
      </c>
      <c r="H10" s="12">
        <f t="shared" si="1"/>
        <v>-2.132230965480808E-2</v>
      </c>
      <c r="I10" s="12">
        <f t="shared" si="1"/>
        <v>-1.1026580864140708E-2</v>
      </c>
      <c r="J10" s="12">
        <f t="shared" si="1"/>
        <v>-1.4222446262813742E-3</v>
      </c>
      <c r="K10" s="13">
        <f t="shared" si="1"/>
        <v>-4.0815032158390962E-5</v>
      </c>
      <c r="L10" s="3">
        <f t="shared" si="1"/>
        <v>-2.4414655842643824E-7</v>
      </c>
    </row>
    <row r="11" spans="1:12" x14ac:dyDescent="0.2">
      <c r="C11" s="2">
        <v>4</v>
      </c>
      <c r="D11" s="3">
        <f t="shared" si="1"/>
        <v>-1.3332426110365459E-9</v>
      </c>
      <c r="E11" s="3">
        <f t="shared" si="1"/>
        <v>-2.4414655842643824E-7</v>
      </c>
      <c r="F11" s="3">
        <f t="shared" si="1"/>
        <v>-9.5786562139562534E-6</v>
      </c>
      <c r="G11" s="3">
        <f t="shared" si="1"/>
        <v>-8.3816394615292983E-5</v>
      </c>
      <c r="H11" s="3">
        <f t="shared" si="1"/>
        <v>-1.7142604591561888E-4</v>
      </c>
      <c r="I11" s="3">
        <f t="shared" si="1"/>
        <v>-8.3816394615292983E-5</v>
      </c>
      <c r="J11" s="3">
        <f t="shared" si="1"/>
        <v>-9.5786562139562534E-6</v>
      </c>
      <c r="K11" s="3">
        <f t="shared" si="1"/>
        <v>-2.4414655842643824E-7</v>
      </c>
      <c r="L11" s="3">
        <f t="shared" si="1"/>
        <v>-1.3332426110365459E-9</v>
      </c>
    </row>
    <row r="13" spans="1:12" x14ac:dyDescent="0.2">
      <c r="C13" t="s">
        <v>9</v>
      </c>
      <c r="D13" t="s">
        <v>10</v>
      </c>
      <c r="E13" t="s">
        <v>11</v>
      </c>
      <c r="F13" t="s">
        <v>12</v>
      </c>
      <c r="G13" t="s">
        <v>7</v>
      </c>
      <c r="H13" t="s">
        <v>13</v>
      </c>
    </row>
    <row r="14" spans="1:12" x14ac:dyDescent="0.2">
      <c r="C14" s="2">
        <v>-1</v>
      </c>
      <c r="D14">
        <v>-1</v>
      </c>
      <c r="E14">
        <f>((C14/($B$3*$B$4))^2)/2</f>
        <v>0.78125</v>
      </c>
      <c r="F14">
        <f>((D14/($B$3*$B$4))^2)/2</f>
        <v>0.78125</v>
      </c>
      <c r="G14">
        <f>1 - (E14+F14)</f>
        <v>-0.5625</v>
      </c>
      <c r="H14" s="4">
        <f>G14*$B$6*EXP(-(E14+F14))</f>
        <v>-0.47162562108997008</v>
      </c>
    </row>
    <row r="15" spans="1:12" x14ac:dyDescent="0.2">
      <c r="C15" s="2">
        <v>-1</v>
      </c>
      <c r="D15">
        <v>0</v>
      </c>
      <c r="E15">
        <f t="shared" ref="E15:E20" si="2">((C15/($B$3*$B$4))^2)/2</f>
        <v>0.78125</v>
      </c>
      <c r="F15">
        <f t="shared" ref="F15:F20" si="3">((D15/($B$3*$B$4))^2)/2</f>
        <v>0</v>
      </c>
      <c r="G15">
        <f t="shared" ref="G15:G20" si="4">1 - (E15+F15)</f>
        <v>0.21875</v>
      </c>
      <c r="H15" s="4">
        <f t="shared" ref="H15:H20" si="5">G15*$B$6*EXP(-(E15+F15))</f>
        <v>0.40060419155016247</v>
      </c>
    </row>
    <row r="16" spans="1:12" x14ac:dyDescent="0.2">
      <c r="C16" s="2">
        <v>-1</v>
      </c>
      <c r="D16">
        <v>1</v>
      </c>
      <c r="E16">
        <f t="shared" si="2"/>
        <v>0.78125</v>
      </c>
      <c r="F16">
        <f t="shared" si="3"/>
        <v>0.78125</v>
      </c>
      <c r="G16">
        <f t="shared" si="4"/>
        <v>-0.5625</v>
      </c>
      <c r="H16" s="4">
        <f t="shared" si="5"/>
        <v>-0.47162562108997008</v>
      </c>
    </row>
    <row r="17" spans="3:8" x14ac:dyDescent="0.2">
      <c r="C17" s="2">
        <v>0</v>
      </c>
      <c r="D17">
        <v>-1</v>
      </c>
      <c r="E17">
        <f t="shared" si="2"/>
        <v>0</v>
      </c>
      <c r="F17">
        <f t="shared" si="3"/>
        <v>0.78125</v>
      </c>
      <c r="G17">
        <f t="shared" si="4"/>
        <v>0.21875</v>
      </c>
      <c r="H17" s="4">
        <f t="shared" si="5"/>
        <v>0.40060419155016247</v>
      </c>
    </row>
    <row r="18" spans="3:8" x14ac:dyDescent="0.2">
      <c r="C18" s="2">
        <v>0</v>
      </c>
      <c r="D18">
        <v>0</v>
      </c>
      <c r="E18">
        <f t="shared" si="2"/>
        <v>0</v>
      </c>
      <c r="F18">
        <f t="shared" si="3"/>
        <v>0</v>
      </c>
      <c r="G18">
        <f t="shared" si="4"/>
        <v>1</v>
      </c>
      <c r="H18" s="4">
        <f t="shared" si="5"/>
        <v>4</v>
      </c>
    </row>
    <row r="19" spans="3:8" x14ac:dyDescent="0.2">
      <c r="C19" s="2">
        <v>0</v>
      </c>
      <c r="D19">
        <v>1</v>
      </c>
      <c r="E19">
        <f t="shared" si="2"/>
        <v>0</v>
      </c>
      <c r="F19">
        <f t="shared" si="3"/>
        <v>0.78125</v>
      </c>
      <c r="G19">
        <f t="shared" si="4"/>
        <v>0.21875</v>
      </c>
      <c r="H19" s="4">
        <f t="shared" si="5"/>
        <v>0.40060419155016247</v>
      </c>
    </row>
    <row r="20" spans="3:8" x14ac:dyDescent="0.2">
      <c r="C20" s="2"/>
      <c r="E20">
        <f t="shared" si="2"/>
        <v>0</v>
      </c>
      <c r="F20">
        <f t="shared" si="3"/>
        <v>0</v>
      </c>
      <c r="G20">
        <f t="shared" si="4"/>
        <v>1</v>
      </c>
      <c r="H20" s="4">
        <f t="shared" si="5"/>
        <v>4</v>
      </c>
    </row>
    <row r="21" spans="3:8" x14ac:dyDescent="0.2">
      <c r="C21" s="2"/>
      <c r="E21">
        <f t="shared" ref="E21:E22" si="6">((C21/($B$3*$B$4))^2)/2</f>
        <v>0</v>
      </c>
      <c r="F21">
        <f t="shared" ref="F21:F22" si="7">((D21/($B$3*$B$4))^2)/2</f>
        <v>0</v>
      </c>
      <c r="G21">
        <f t="shared" ref="G21:G22" si="8">1 - (E21+F21)</f>
        <v>1</v>
      </c>
      <c r="H21" s="4">
        <f t="shared" ref="H21:H22" si="9">G21*$B$6*EXP(-(E21+F21))</f>
        <v>4</v>
      </c>
    </row>
    <row r="22" spans="3:8" x14ac:dyDescent="0.2">
      <c r="C22" s="2"/>
      <c r="E22">
        <f t="shared" si="6"/>
        <v>0</v>
      </c>
      <c r="F22">
        <f t="shared" si="7"/>
        <v>0</v>
      </c>
      <c r="G22">
        <f t="shared" si="8"/>
        <v>1</v>
      </c>
      <c r="H22" s="4">
        <f t="shared" si="9"/>
        <v>4</v>
      </c>
    </row>
    <row r="23" spans="3:8" x14ac:dyDescent="0.2">
      <c r="C23" s="2"/>
      <c r="E23">
        <f t="shared" ref="E23:E28" si="10">((C23/($B$3*$B$4))^2)/2</f>
        <v>0</v>
      </c>
      <c r="F23">
        <f t="shared" ref="F23:F28" si="11">((D23/($B$3*$B$4))^2)/2</f>
        <v>0</v>
      </c>
      <c r="G23">
        <f t="shared" ref="G23:G28" si="12">1 - (E23+F23)</f>
        <v>1</v>
      </c>
      <c r="H23" s="4">
        <f t="shared" ref="H23:H28" si="13">G23*$B$6*EXP(-(E23+F23))</f>
        <v>4</v>
      </c>
    </row>
    <row r="24" spans="3:8" x14ac:dyDescent="0.2">
      <c r="C24" s="2"/>
      <c r="E24">
        <f t="shared" si="10"/>
        <v>0</v>
      </c>
      <c r="F24">
        <f t="shared" si="11"/>
        <v>0</v>
      </c>
      <c r="G24">
        <f t="shared" si="12"/>
        <v>1</v>
      </c>
      <c r="H24" s="4">
        <f t="shared" si="13"/>
        <v>4</v>
      </c>
    </row>
    <row r="25" spans="3:8" x14ac:dyDescent="0.2">
      <c r="C25" s="2"/>
      <c r="E25">
        <f t="shared" si="10"/>
        <v>0</v>
      </c>
      <c r="F25">
        <f t="shared" si="11"/>
        <v>0</v>
      </c>
      <c r="G25">
        <f t="shared" si="12"/>
        <v>1</v>
      </c>
      <c r="H25" s="4">
        <f t="shared" si="13"/>
        <v>4</v>
      </c>
    </row>
    <row r="26" spans="3:8" x14ac:dyDescent="0.2">
      <c r="C26" s="2"/>
      <c r="E26">
        <f t="shared" si="10"/>
        <v>0</v>
      </c>
      <c r="F26">
        <f t="shared" si="11"/>
        <v>0</v>
      </c>
      <c r="G26">
        <f t="shared" si="12"/>
        <v>1</v>
      </c>
      <c r="H26" s="4">
        <f t="shared" si="13"/>
        <v>4</v>
      </c>
    </row>
    <row r="27" spans="3:8" x14ac:dyDescent="0.2">
      <c r="C27" s="2"/>
      <c r="E27">
        <f t="shared" si="10"/>
        <v>0</v>
      </c>
      <c r="F27">
        <f t="shared" si="11"/>
        <v>0</v>
      </c>
      <c r="G27">
        <f t="shared" si="12"/>
        <v>1</v>
      </c>
      <c r="H27" s="4">
        <f t="shared" si="13"/>
        <v>4</v>
      </c>
    </row>
    <row r="28" spans="3:8" x14ac:dyDescent="0.2">
      <c r="C28" s="2"/>
      <c r="E28">
        <f t="shared" si="10"/>
        <v>0</v>
      </c>
      <c r="F28">
        <f t="shared" si="11"/>
        <v>0</v>
      </c>
      <c r="G28">
        <f t="shared" si="12"/>
        <v>1</v>
      </c>
      <c r="H28" s="4">
        <f t="shared" si="13"/>
        <v>4</v>
      </c>
    </row>
    <row r="29" spans="3:8" x14ac:dyDescent="0.2">
      <c r="C29" s="2"/>
      <c r="E29">
        <f t="shared" ref="E29:E31" si="14">((C29/($B$3*$B$4))^2)/2</f>
        <v>0</v>
      </c>
      <c r="F29">
        <f t="shared" ref="F29:F31" si="15">((D29/($B$3*$B$4))^2)/2</f>
        <v>0</v>
      </c>
      <c r="G29">
        <f t="shared" ref="G29:G31" si="16">1 - (E29+F29)</f>
        <v>1</v>
      </c>
      <c r="H29" s="4">
        <f t="shared" ref="H29:H31" si="17">G29*$B$6*EXP(-(E29+F29))</f>
        <v>4</v>
      </c>
    </row>
    <row r="30" spans="3:8" x14ac:dyDescent="0.2">
      <c r="C30" s="2"/>
      <c r="E30">
        <f t="shared" si="14"/>
        <v>0</v>
      </c>
      <c r="F30">
        <f t="shared" si="15"/>
        <v>0</v>
      </c>
      <c r="G30">
        <f t="shared" si="16"/>
        <v>1</v>
      </c>
      <c r="H30" s="4">
        <f t="shared" si="17"/>
        <v>4</v>
      </c>
    </row>
    <row r="31" spans="3:8" x14ac:dyDescent="0.2">
      <c r="C31" s="2"/>
      <c r="E31">
        <f t="shared" si="14"/>
        <v>0</v>
      </c>
      <c r="F31">
        <f t="shared" si="15"/>
        <v>0</v>
      </c>
      <c r="G31">
        <f t="shared" si="16"/>
        <v>1</v>
      </c>
      <c r="H31" s="4">
        <f t="shared" si="17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Jégou</dc:creator>
  <cp:lastModifiedBy>Author</cp:lastModifiedBy>
  <dcterms:created xsi:type="dcterms:W3CDTF">2015-07-21T07:09:16Z</dcterms:created>
  <dcterms:modified xsi:type="dcterms:W3CDTF">2021-03-21T07:08:48Z</dcterms:modified>
</cp:coreProperties>
</file>