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tabRatio="790" windowHeight="8235" windowWidth="19035" xWindow="90" yWindow="120"/>
  </bookViews>
  <sheets>
    <sheet name="Current Inventory" r:id="rId1" sheetId="24"/>
    <sheet name="Unassigned pn's" r:id="rId2" sheetId="11" state="hidden"/>
    <sheet name="SCRAP" r:id="rId3" sheetId="12" state="hidden"/>
    <sheet name="Sheet1" r:id="rId4" sheetId="13" state="hidden"/>
    <sheet name="43B" r:id="rId5" sheetId="32"/>
    <sheet name="185-220v" r:id="rId6" sheetId="33"/>
    <sheet name="185-110V" r:id="rId7" sheetId="34"/>
    <sheet name="210A-110V" r:id="rId8" sheetId="35"/>
    <sheet name="210A-220V" r:id="rId9" sheetId="36"/>
    <sheet name="18020" r:id="rId10" sheetId="37"/>
    <sheet name="AC-70" r:id="rId11" sheetId="38"/>
    <sheet name="AC-100" r:id="rId12" sheetId="39"/>
    <sheet name="AC-226" r:id="rId13" sheetId="40"/>
    <sheet name="AC-280" r:id="rId14" sheetId="41"/>
    <sheet name="Turns Metric" r:id="rId15" sheetId="42"/>
  </sheets>
  <definedNames>
    <definedName hidden="1" localSheetId="0" name="_xlnm._FilterDatabase">'Current Inventory'!$A$9:$J$1761</definedName>
    <definedName localSheetId="0" name="_xlnm.Print_Area">'Current Inventory'!$A$6:$D$71</definedName>
    <definedName hidden="1" localSheetId="0" name="Z_205D37E0_E70F_4AE6_A5CD_10DFD960A8ED_.wvu.FilterData">'Current Inventory'!$A$9:$J$1761</definedName>
    <definedName hidden="1" localSheetId="0" name="Z_20737864_D8DC_4E77_A99A_5B81FD8DC296_.wvu.FilterData">'Current Inventory'!$A$9:$J$1761</definedName>
    <definedName hidden="1" localSheetId="0" name="Z_2BEBEE36_3F20_4926_B489_E17E79917427_.wvu.Cols">'Current Inventory'!#REF!</definedName>
    <definedName hidden="1" localSheetId="2" name="Z_2BEBEE36_3F20_4926_B489_E17E79917427_.wvu.Cols">SCRAP!$G:$G,SCRAP!$I:$I</definedName>
    <definedName hidden="1" localSheetId="0" name="Z_2BEBEE36_3F20_4926_B489_E17E79917427_.wvu.FilterData">'Current Inventory'!$A$9:$J$1761</definedName>
    <definedName hidden="1" localSheetId="0" name="Z_2BEBEE36_3F20_4926_B489_E17E79917427_.wvu.PrintArea">'Current Inventory'!$A$380:$G$399</definedName>
    <definedName hidden="1" localSheetId="0" name="Z_92460059_9C18_423D_BD11_5B7A85CD988D_.wvu.Cols">'Current Inventory'!#REF!</definedName>
    <definedName hidden="1" localSheetId="2" name="Z_92460059_9C18_423D_BD11_5B7A85CD988D_.wvu.Cols">SCRAP!$G:$G,SCRAP!$I:$I</definedName>
    <definedName hidden="1" localSheetId="0" name="Z_92460059_9C18_423D_BD11_5B7A85CD988D_.wvu.FilterData">'Current Inventory'!$A$9:$J$1761</definedName>
    <definedName hidden="1" localSheetId="0" name="Z_92460059_9C18_423D_BD11_5B7A85CD988D_.wvu.PrintArea">'Current Inventory'!$A$380:$G$399</definedName>
  </definedNames>
  <calcPr calcId="125725"/>
  <customWorkbookViews>
    <customWorkbookView activeSheetId="1" guid="{92460059-9C18-423D-BD11-5B7A85CD988D}" maximized="1" mergeInterval="0" name="Tristi Glover - Personal View" personalView="1" tabRatio="584" windowHeight="674" windowWidth="1596"/>
    <customWorkbookView activeSheetId="1" guid="{2BEBEE36-3F20-4926-B489-E17E79917427}" maximized="1" mergeInterval="0" name="Dennis Faraj Perry - Personal View" personalView="1" tabRatio="584" windowHeight="697" windowWidth="1410"/>
  </customWorkbookViews>
</workbook>
</file>

<file path=xl/calcChain.xml><?xml version="1.0" encoding="utf-8"?>
<calcChain xmlns="http://schemas.openxmlformats.org/spreadsheetml/2006/main">
  <c i="42" r="D36"/>
  <c r="E36"/>
  <c r="F36"/>
  <c r="B36"/>
  <c l="1" r="C34"/>
  <c r="C36" s="1"/>
  <c r="D34"/>
  <c r="B34"/>
  <c i="24" l="1" r="J701"/>
  <c r="J2696"/>
  <c r="D1108"/>
  <c l="1" r="J2616"/>
  <c i="36" l="1" r="L69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i="38" r="L32"/>
  <c r="L31"/>
  <c r="L30"/>
  <c r="L29"/>
  <c r="L28"/>
  <c r="L27"/>
  <c r="L26"/>
  <c r="L22"/>
  <c i="24" r="D69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i="37" l="1" r="I13"/>
  <c r="I12"/>
  <c r="I11"/>
  <c r="I10"/>
  <c r="I9"/>
  <c i="35"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l="1" r="J25"/>
  <c i="37" r="I14"/>
  <c i="24" r="D282"/>
  <c i="40" r="L19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i="39" r="L9"/>
  <c r="C9"/>
  <c r="L8"/>
  <c r="C8"/>
  <c r="L7"/>
  <c r="C7"/>
  <c r="L6"/>
  <c r="C6"/>
  <c l="1" r="L10"/>
  <c i="38" r="C32"/>
  <c r="C31"/>
  <c r="C30"/>
  <c r="C29"/>
  <c r="C28"/>
  <c r="C27"/>
  <c r="C26"/>
  <c i="36"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i="35" l="1"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i="34"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i="33"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i="32" r="I55"/>
  <c r="I53"/>
  <c r="I41"/>
  <c r="I24"/>
  <c r="I20"/>
  <c r="I18"/>
  <c i="33" l="1" r="L55"/>
  <c i="34" r="M55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i="24" l="1" r="D9"/>
  <c i="32" r="I11"/>
  <c r="I10"/>
  <c i="33" r="C23"/>
  <c r="C22"/>
  <c r="C21"/>
  <c r="C20"/>
  <c r="C19"/>
  <c r="C18"/>
  <c r="C17"/>
  <c r="C16"/>
  <c r="C15"/>
  <c r="C14"/>
  <c r="C13"/>
  <c r="C12"/>
  <c r="C11"/>
  <c r="C10"/>
  <c r="C9"/>
  <c i="24" l="1" r="J69"/>
  <c i="32" r="I9"/>
  <c r="I56" s="1"/>
  <c i="24" r="J46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l="1" r="J695"/>
  <c r="D703"/>
  <c r="J703"/>
  <c r="K703"/>
  <c l="1" r="J2836"/>
  <c r="J1891"/>
  <c r="J1471"/>
  <c r="J1528"/>
  <c r="J1582"/>
  <c r="J2218"/>
  <c r="J2714"/>
  <c r="J2633"/>
  <c r="J2618"/>
  <c r="J2597"/>
  <c l="1" r="J2164"/>
  <c r="J2837"/>
  <c r="J2838"/>
  <c r="J1894"/>
  <c r="J1529"/>
  <c r="J1526"/>
  <c r="J1531"/>
  <c r="J1822"/>
  <c r="J1895"/>
  <c r="J1896"/>
  <c l="1" r="J693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l="1" r="J1603"/>
  <c l="1" r="J1889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l="1" r="J1851"/>
  <c l="1" r="J573"/>
  <c l="1" r="J137"/>
  <c r="J1853"/>
  <c r="J2366"/>
  <c l="1" r="J1602"/>
  <c r="J2344"/>
  <c r="D2432"/>
  <c r="D2371"/>
  <c r="D2370"/>
  <c r="D2368"/>
  <c r="J2349"/>
  <c l="1" r="J1839"/>
  <c r="J1561"/>
  <c l="1" r="J2032"/>
  <c r="J1883"/>
  <c r="J1355"/>
  <c r="J1356"/>
  <c r="J620"/>
  <c r="J514"/>
  <c r="J384"/>
  <c l="1" r="J635"/>
  <c r="J572"/>
  <c r="J571"/>
  <c r="J570"/>
  <c r="J569"/>
  <c r="J678"/>
  <c r="J1601"/>
  <c r="J130"/>
  <c r="D448"/>
  <c l="1" r="J645"/>
  <c r="J681"/>
  <c r="J671"/>
  <c r="J680"/>
  <c r="J679"/>
  <c r="J673"/>
  <c r="J672"/>
  <c r="J670"/>
  <c r="J2203"/>
  <c r="J666"/>
  <c l="1" r="J669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l="1" r="J1163"/>
  <c r="D881"/>
  <c r="D882"/>
  <c l="1" r="J1599"/>
  <c r="J1600"/>
  <c r="J2123"/>
  <c r="J1929"/>
  <c r="J2100"/>
  <c r="J1557"/>
  <c r="J653"/>
  <c l="1" r="J2190"/>
  <c r="D539"/>
  <c r="J1598"/>
  <c l="1" r="J1844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l="1" r="J2262"/>
  <c r="D1096"/>
  <c r="J1597"/>
  <c l="1" r="J1845"/>
  <c r="J1847"/>
  <c r="J1850"/>
  <c r="J1849"/>
  <c r="J2206"/>
  <c l="1" r="J1852"/>
  <c l="1" r="J2077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l="1" r="J2088"/>
  <c r="J1544"/>
  <c l="1" r="J2028"/>
  <c r="J2026"/>
  <c l="1" r="J131"/>
  <c r="J2265"/>
  <c r="J2266"/>
  <c r="J2264"/>
  <c r="J151"/>
  <c r="J157"/>
  <c r="J2153"/>
  <c r="J1559"/>
  <c l="1" r="D1339"/>
  <c r="J2167"/>
  <c r="J179"/>
  <c r="J178"/>
  <c r="J128"/>
  <c r="J2087"/>
  <c r="J2082"/>
  <c r="J2096"/>
  <c r="J2057"/>
  <c r="J2254"/>
  <c r="D2767"/>
  <c l="1" r="D10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l="1" r="J107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l="1" r="J223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l="1" r="J80"/>
  <c l="1" r="J1164"/>
  <c r="J1123"/>
  <c r="J1075"/>
  <c r="K1075"/>
  <c r="J1042"/>
  <c l="1" r="J136"/>
  <c l="1" r="J2301"/>
  <c l="1" r="J2273"/>
  <c r="J2272"/>
  <c r="J2270"/>
  <c r="J2280"/>
  <c r="J1545"/>
  <c r="J1527"/>
  <c r="J1525"/>
  <c r="J1524"/>
  <c r="J1523"/>
  <c r="J2113"/>
  <c l="1" r="J2173"/>
  <c r="J2208"/>
  <c r="J2337"/>
  <c l="1" r="J1491"/>
  <c l="1" r="J631"/>
  <c r="J93"/>
  <c r="J92"/>
  <c r="J90"/>
  <c r="J76"/>
  <c r="J75"/>
  <c r="J74"/>
  <c l="1" r="J1490"/>
  <c r="J1487"/>
  <c r="J2008"/>
  <c l="1" r="J79"/>
  <c r="J2069"/>
  <c l="1" r="J633"/>
  <c r="J632"/>
  <c r="J2097"/>
  <c r="J2086"/>
  <c r="J2085"/>
  <c r="J2084"/>
  <c r="J2079"/>
  <c r="J18"/>
  <c l="1" r="J172"/>
  <c l="1" r="J2186"/>
  <c r="J2003"/>
  <c r="J2007"/>
  <c r="J2129"/>
  <c r="J2151"/>
  <c r="J2131"/>
  <c r="J2132"/>
  <c r="J2137"/>
  <c r="J2144"/>
  <c r="J1483"/>
  <c r="J2177"/>
  <c l="1" r="J643"/>
  <c r="J642"/>
  <c r="J634"/>
  <c r="J639"/>
  <c r="J20"/>
  <c l="1" r="J2185"/>
  <c r="J2150"/>
  <c r="J2214"/>
  <c l="1" r="J2002"/>
  <c r="J2288"/>
  <c l="1" r="J45"/>
  <c r="J2290"/>
  <c r="J2201"/>
  <c r="J2174"/>
  <c l="1" r="J2179"/>
  <c r="J2172"/>
  <c l="1" r="J2204"/>
  <c r="J1542"/>
  <c r="J1540"/>
  <c l="1" r="J644"/>
  <c l="1" r="J640"/>
  <c r="J2193"/>
  <c l="1" r="J2259"/>
  <c r="J8"/>
  <c l="1" r="J1534"/>
  <c r="J2369"/>
  <c r="J2345"/>
  <c r="J2343"/>
  <c r="J2356"/>
  <c r="J1535"/>
  <c r="J2256"/>
  <c l="1" r="J2289"/>
  <c r="J2305"/>
  <c r="J2278"/>
  <c r="J2276"/>
  <c r="J2275"/>
  <c r="J2279"/>
  <c r="J2277"/>
  <c r="J2283"/>
  <c r="J2282"/>
  <c r="J2232"/>
  <c l="1" r="J2252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l="1" r="J82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l="1" r="J2858"/>
  <c r="K1330"/>
  <c l="1" r="K1077"/>
  <c r="K1076"/>
  <c i="13" l="1" r="J1254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i="12" r="H55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i="24" r="K1869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i="13" l="1" r="I1256"/>
  <c r="I1260" s="1"/>
  <c r="I1262" s="1"/>
  <c i="12" r="H58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authorId="0" ref="A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authorId="0" ref="A35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authorId="0" ref="A3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authorId="0" ref="A4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authorId="0" ref="A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authorId="0" ref="A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authorId="0" ref="A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authorId="0" ref="A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authorId="0" ref="A96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119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authorId="0" ref="A122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4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5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authorId="0" ref="A149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authorId="0" ref="A153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4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authorId="0" ref="A155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6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authorId="0" ref="A18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C1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authorId="0" ref="A199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20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1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1" ref="I22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3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2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authorId="0" ref="A2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7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authorId="0" ref="A2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authorId="0" ref="A3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0" ref="A3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authorId="0" ref="A3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authorId="0" ref="A3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authorId="0" ref="A347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1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authorId="0" ref="A3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authorId="0" ref="A37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83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394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409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authorId="0" ref="A4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authorId="2" ref="C461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4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4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authorId="2" ref="C496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2" ref="C515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5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4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authorId="0" ref="A5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5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authorId="0" ref="A5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78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3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authorId="0" ref="A5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authorId="0" ref="A5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authorId="0" ref="A588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59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1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authorId="0" ref="A602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0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60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606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24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authorId="0" ref="A637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authorId="0" ref="A641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53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3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669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1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70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authorId="0" ref="A7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1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2" ref="C771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7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0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3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9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5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10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0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3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1" ref="I143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3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19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authorId="0" ref="A285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authorId="0" ref="G4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authorId="0" ref="H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2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B85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authorId="1" ref="B906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authorId="0" ref="B91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authorId="2" ref="A9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authorId="0" ref="H106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5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<sst xmlns="http://schemas.openxmlformats.org/spreadsheetml/2006/main" count="6149" uniqueCount="1843">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</sst>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borderId="0" fillId="0" fontId="0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2" numFmtId="0"/>
    <xf applyAlignment="0" applyBorder="0" applyFill="0" applyFont="0" applyProtection="0" borderId="0" fillId="0" fontId="12" numFmtId="44"/>
    <xf applyAlignment="0" applyBorder="0" applyFill="0" applyNumberFormat="0" applyProtection="0" borderId="0" fillId="0" fontId="6" numFmtId="0">
      <alignment vertical="top"/>
      <protection locked="0"/>
    </xf>
    <xf borderId="0" fillId="0" fontId="16" numFmtId="0"/>
    <xf borderId="0" fillId="0" fontId="12" numFmtId="0"/>
    <xf applyAlignment="0" applyBorder="0" applyFill="0" applyNumberFormat="0" applyProtection="0" borderId="0" fillId="0" fontId="17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Font="0" applyProtection="0" borderId="0" fillId="0" fontId="12" numFmtId="44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6" numFmtId="0"/>
    <xf borderId="0" fillId="0" fontId="20" numFmtId="0"/>
    <xf applyAlignment="0" applyBorder="0" applyFill="0" applyFont="0" applyProtection="0" borderId="0" fillId="0" fontId="20" numFmtId="44"/>
    <xf applyAlignment="0" applyBorder="0" applyFill="0" applyFont="0" applyProtection="0" borderId="0" fillId="0" fontId="16" numFmtId="44"/>
  </cellStyleXfs>
  <cellXfs count="574"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borderId="1" fillId="0" fontId="7" numFmtId="0" xfId="0">
      <alignment horizontal="center"/>
    </xf>
    <xf applyAlignment="1" applyBorder="1" applyFill="1" applyFont="1" applyProtection="1" borderId="1" fillId="3" fontId="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Protection="1" borderId="1" fillId="0" fontId="11" numFmtId="0" xfId="0">
      <alignment horizontal="left" vertical="center"/>
    </xf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3" fontId="1" numFmtId="0" xfId="0">
      <alignment horizontal="center" vertical="center" wrapText="1"/>
      <protection hidden="1"/>
    </xf>
    <xf applyAlignment="1" applyBorder="1" applyFill="1" applyFont="1" applyProtection="1" borderId="1" fillId="0" fontId="2" numFmtId="0" xfId="0">
      <alignment horizontal="center" vertical="center"/>
      <protection hidden="1"/>
    </xf>
    <xf applyAlignment="1" applyBorder="1" applyFill="1" applyFont="1" applyProtection="1" borderId="1" fillId="0" fontId="13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/>
    </xf>
    <xf applyAlignment="1" applyBorder="1" applyFill="1" applyFont="1" applyNumberFormat="1" applyProtection="1" borderId="1" fillId="0" fontId="11" numFmtId="2" xfId="0">
      <alignment horizontal="center" vertical="center"/>
    </xf>
    <xf applyAlignment="1" applyBorder="1" applyFill="1" applyFont="1" applyProtection="1" borderId="4" fillId="0" fontId="2" numFmtId="0" xfId="0">
      <alignment horizontal="center" vertical="center"/>
      <protection hidden="1"/>
    </xf>
    <xf applyAlignment="1" applyBorder="1" applyFill="1" applyFont="1" applyProtection="1" borderId="4" fillId="0" fontId="2" numFmtId="0" xfId="0">
      <alignment horizontal="center" vertical="center"/>
    </xf>
    <xf applyAlignment="1" applyBorder="1" applyFill="1" applyFont="1" applyProtection="1" borderId="0" fillId="3" fontId="1" numFmtId="0" xfId="0">
      <alignment horizontal="center" vertical="center" wrapText="1"/>
      <protection hidden="1"/>
    </xf>
    <xf applyAlignment="1" applyBorder="1" applyFill="1" applyFont="1" applyProtection="1" borderId="0" fillId="0" fontId="2" numFmtId="0" xfId="0">
      <alignment horizontal="center" vertical="center"/>
    </xf>
    <xf applyAlignment="1" applyBorder="1" applyFill="1" applyFont="1" applyProtection="1" borderId="5" fillId="0" fontId="2" numFmtId="0" xfId="0">
      <alignment horizontal="center" vertical="center"/>
    </xf>
    <xf applyAlignment="1" applyBorder="1" applyFill="1" applyFont="1" applyProtection="1" borderId="2" fillId="0" fontId="2" numFmtId="0" xfId="0">
      <alignment horizontal="center" vertical="center"/>
      <protection hidden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applyProtection="1" borderId="1" fillId="0" fontId="13" numFmtId="0" xfId="0">
      <alignment horizontal="center" vertical="center"/>
      <protection hidden="1"/>
    </xf>
    <xf applyAlignment="1" applyBorder="1" applyFill="1" applyFont="1" applyProtection="1" borderId="1" fillId="0" fontId="11" numFmtId="0" xfId="0">
      <alignment horizontal="center" vertical="center"/>
      <protection hidden="1"/>
    </xf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164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left" vertical="center"/>
      <protection locked="0"/>
    </xf>
    <xf applyAlignment="1" applyBorder="1" applyFill="1" applyFont="1" applyNumberFormat="1" applyProtection="1" borderId="1" fillId="0" fontId="2" numFmtId="2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left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ont="1" applyProtection="1" borderId="1" fillId="0" fontId="14" numFmtId="0" xfId="0">
      <alignment horizontal="center"/>
      <protection locked="0"/>
    </xf>
    <xf applyAlignment="1" applyBorder="1" applyFill="1" applyFont="1" applyNumberForma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44" xfId="0">
      <alignment horizontal="center" vertical="center"/>
      <protection locked="0"/>
    </xf>
    <xf applyAlignment="1" applyBorder="1" applyFill="1" applyFont="1" applyNumberFormat="1" applyProtection="1" borderId="1" fillId="0" fontId="11" numFmtId="2" xfId="0">
      <alignment horizontal="center" vertical="center"/>
      <protection locked="0"/>
    </xf>
    <xf applyAlignment="1" applyBorder="1" applyFill="1" applyFont="1" applyProtection="1" borderId="3" fillId="0" fontId="2" numFmtId="0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center" vertical="center"/>
      <protection locked="0"/>
    </xf>
    <xf applyAlignment="1" applyBorder="1" applyFill="1" applyFont="1" applyNumberFormat="1" applyProtection="1" borderId="4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center" vertical="center"/>
      <protection locked="0"/>
    </xf>
    <xf applyAlignment="1" applyBorder="1" applyFill="1" applyFont="1" applyNumberFormat="1" applyProtection="1" borderId="2" fillId="0" fontId="2" numFmtId="164" xfId="0">
      <alignment horizontal="center" vertical="center"/>
      <protection locked="0"/>
    </xf>
    <xf applyAlignment="1" applyBorder="1" applyFill="1" applyFont="1" applyProtection="1" borderId="2" fillId="0" fontId="11" numFmtId="0" xfId="0">
      <alignment horizontal="left" vertical="center"/>
      <protection locked="0"/>
    </xf>
    <xf applyAlignment="1" applyBorder="1" applyFill="1" applyFont="1" applyNumberFormat="1" applyProtection="1" borderId="2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left" vertical="center"/>
      <protection locked="0"/>
    </xf>
    <xf applyAlignment="1" applyBorder="1" applyFill="1" applyFont="1" applyProtection="1" borderId="1" fillId="0" fontId="13" numFmtId="0" xfId="0">
      <alignment horizontal="center" vertical="center"/>
      <protection locked="0"/>
    </xf>
    <xf applyAlignment="1" applyBorder="1" applyFill="1" applyFont="1" applyProtection="1" borderId="1" fillId="0" fontId="13" numFmtId="0" xfId="0">
      <alignment horizontal="left" vertical="center"/>
      <protection locked="0"/>
    </xf>
    <xf applyBorder="1" applyFill="1" applyNumberFormat="1" borderId="1" fillId="4" fontId="0" numFmtId="2" xfId="0"/>
    <xf applyAlignment="1" applyNumberFormat="1" borderId="0" fillId="0" fontId="0" numFmtId="14" xfId="0">
      <alignment horizontal="center"/>
    </xf>
    <xf applyAlignment="1" applyNumberFormat="1" borderId="0" fillId="0" fontId="0" numFmtId="17" xfId="0">
      <alignment horizontal="center"/>
    </xf>
    <xf applyAlignment="1" applyNumberFormat="1" borderId="0" fillId="0" fontId="0" numFmtId="16" xfId="0">
      <alignment horizontal="center"/>
    </xf>
    <xf applyAlignment="1" applyNumberFormat="1" borderId="0" fillId="0" fontId="0" numFmtId="0" xfId="0">
      <alignment horizontal="center"/>
    </xf>
    <xf applyAlignment="1" applyBorder="1" applyFill="1" applyFont="1" applyProtection="1" borderId="7" fillId="0" fontId="2" numFmtId="0" xfId="0">
      <alignment horizontal="center" vertical="center"/>
      <protection hidden="1"/>
    </xf>
    <xf applyAlignment="1" applyBorder="1" applyFill="1" applyFont="1" applyProtection="1" borderId="7" fillId="0" fontId="2" numFmtId="0" xfId="0">
      <alignment horizontal="center" vertical="center"/>
      <protection locked="0"/>
    </xf>
    <xf applyAlignment="1" applyBorder="1" applyFill="1" applyFont="1" applyProtection="1" borderId="7" fillId="0" fontId="2" numFmtId="0" xfId="0">
      <alignment horizontal="center" vertical="center"/>
    </xf>
    <xf applyAlignment="1" applyBorder="1" applyFill="1" applyFont="1" applyNumberFormat="1" applyProtection="1" borderId="1" fillId="3" fontId="10" numFmtId="2" xfId="0">
      <alignment horizontal="center" vertical="center" wrapText="1"/>
    </xf>
    <xf applyAlignment="1" applyBorder="1" applyFill="1" applyFont="1" applyNumberFormat="1" applyProtection="1" borderId="4" fillId="0" fontId="11" numFmtId="2" xfId="0">
      <alignment horizontal="center" vertical="center"/>
      <protection locked="0"/>
    </xf>
    <xf applyAlignment="1" applyBorder="1" applyFill="1" applyFont="1" applyNumberFormat="1" applyProtection="1" borderId="1" fillId="0" fontId="15" numFmtId="2" xfId="0">
      <alignment horizontal="center" vertical="center"/>
      <protection locked="0"/>
    </xf>
    <xf applyAlignment="1" applyBorder="1" applyFill="1" applyFont="1" applyProtection="1" borderId="6" fillId="0" fontId="2" numFmtId="0" xfId="0">
      <alignment horizontal="center" vertical="center"/>
      <protection locked="0"/>
    </xf>
    <xf applyAlignment="1" applyBorder="1" applyFill="1" applyFont="1" applyNumberFormat="1" applyProtection="1" borderId="5" fillId="0" fontId="2" numFmtId="2" xfId="0">
      <alignment horizontal="center" vertical="center"/>
      <protection locked="0"/>
    </xf>
    <xf applyAlignment="1" applyBorder="1" applyFill="1" applyFont="1" applyNumberFormat="1" applyProtection="1" borderId="2" fillId="0" fontId="11" numFmtId="2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left" vertical="center"/>
      <protection locked="0"/>
    </xf>
    <xf applyAlignment="1" applyBorder="1" applyFill="1" applyFont="1" applyNumberFormat="1" applyProtection="1" borderId="1" fillId="3" fontId="1" numFmtId="2" xfId="0">
      <alignment horizontal="center" vertical="center" wrapText="1"/>
    </xf>
    <xf applyAlignment="1" applyBorder="1" applyFill="1" applyFont="1" applyProtection="1" borderId="1" fillId="0" fontId="19" numFmtId="0" xfId="0">
      <alignment horizontal="center" vertical="center"/>
      <protection locked="0"/>
    </xf>
    <xf applyAlignment="1" applyBorder="1" applyFont="1" borderId="1" fillId="0" fontId="5" numFmtId="0" xfId="0">
      <alignment horizontal="left"/>
    </xf>
    <xf applyAlignment="1" applyBorder="1" applyFill="1" applyFont="1" applyProtection="1" borderId="6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center" vertical="center"/>
    </xf>
    <xf applyAlignment="1" applyBorder="1" applyFill="1" applyFont="1" applyNumberFormat="1" applyProtection="1" borderId="1" fillId="0" fontId="2" numFmtId="0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  <protection hidden="1"/>
    </xf>
    <xf applyAlignment="1" applyBorder="1" applyFill="1" applyFont="1" applyProtection="1" borderId="8" fillId="0" fontId="2" numFmtId="0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</xf>
    <xf applyAlignment="1" applyBorder="1" applyFill="1" applyFont="1" applyProtection="1" borderId="1" fillId="0" fontId="2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right" vertical="center"/>
    </xf>
    <xf applyAlignment="1" applyBorder="1" applyFill="1" applyFont="1" applyNumberFormat="1" applyProtection="1" borderId="1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2" numFmtId="2" xfId="0">
      <alignment horizontal="right" vertical="center"/>
    </xf>
    <xf applyAlignment="1" applyBorder="1" applyFill="1" applyFont="1" applyNumberFormat="1" applyProtection="1" borderId="2" fillId="0" fontId="2" numFmtId="2" xfId="0">
      <alignment horizontal="right" vertical="center"/>
      <protection locked="0"/>
    </xf>
    <xf applyAlignment="1" applyBorder="1" applyFill="1" applyFont="1" applyNumberFormat="1" applyProtection="1" borderId="4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13" numFmtId="2" xfId="0">
      <alignment horizontal="right" vertical="center"/>
      <protection locked="0"/>
    </xf>
    <xf applyAlignment="1" applyBorder="1" applyFill="1" applyFont="1" applyNumberFormat="1" applyProtection="1" borderId="8" fillId="0" fontId="2" numFmtId="2" xfId="0">
      <alignment horizontal="right" vertical="center"/>
      <protection locked="0"/>
    </xf>
    <xf applyAlignment="1" applyBorder="1" applyFill="1" applyFont="1" applyProtection="1" borderId="1" fillId="0" fontId="12" numFmtId="0" xfId="0">
      <alignment horizontal="center" vertical="center"/>
      <protection locked="0"/>
    </xf>
    <xf applyAlignment="1" applyBorder="1" applyFill="1" applyFont="1" applyProtection="1" borderId="0" fillId="0" fontId="12" numFmtId="0" xfId="0">
      <alignment horizontal="center" vertical="center"/>
      <protection locked="0"/>
    </xf>
    <xf applyAlignment="1" applyBorder="1" applyFill="1" applyFont="1" applyProtection="1" borderId="1" fillId="0" fontId="24" numFmtId="0" xfId="0">
      <alignment horizontal="left" vertical="center"/>
      <protection locked="0"/>
    </xf>
    <xf applyBorder="1" applyFont="1" borderId="1" fillId="0" fontId="24" numFmtId="0" xfId="0"/>
    <xf applyAlignment="1" applyFill="1" applyFont="1" borderId="0" fillId="0" fontId="24" numFmtId="0" xfId="0">
      <alignment vertical="center"/>
    </xf>
    <xf applyAlignment="1" applyBorder="1" applyFont="1" borderId="1" fillId="0" fontId="23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ill="1" applyFont="1" applyNumberFormat="1" applyProtection="1" borderId="1" fillId="6" fontId="2" numFmtId="2" xfId="0">
      <alignment horizontal="right" vertical="center"/>
      <protection locked="0"/>
    </xf>
    <xf applyAlignment="1" applyBorder="1" applyFill="1" applyFont="1" applyNumberFormat="1" applyProtection="1" borderId="1" fillId="7" fontId="2" numFmtId="2" xfId="0">
      <alignment horizontal="right" vertical="center"/>
      <protection locked="0"/>
    </xf>
    <xf applyAlignment="1" applyBorder="1" applyFill="1" applyFont="1" applyProtection="1" borderId="1" fillId="5" fontId="2" numFmtId="0" xfId="0">
      <alignment horizontal="center" vertical="center"/>
    </xf>
    <xf applyAlignment="1" applyBorder="1" applyFill="1" applyFont="1" applyNumberFormat="1" applyProtection="1" borderId="1" fillId="2" fontId="2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NumberFormat="1" applyProtection="1" borderId="1" fillId="9" fontId="2" numFmtId="2" xfId="0">
      <alignment horizontal="center" vertical="center"/>
      <protection locked="0"/>
    </xf>
    <xf applyAlignment="1" applyBorder="1" applyFill="1" applyFont="1" applyNumberFormat="1" applyProtection="1" borderId="5" fillId="9" fontId="2" numFmtId="165" xfId="0">
      <alignment horizontal="center" vertical="center"/>
    </xf>
    <xf applyAlignment="1" applyBorder="1" applyFill="1" applyFont="1" applyProtection="1" borderId="5" fillId="0" fontId="2" numFmtId="0" xfId="0">
      <alignment horizontal="left" vertical="center"/>
    </xf>
    <xf applyAlignment="1" applyBorder="1" applyFill="1" applyFont="1" applyProtection="1" borderId="1" fillId="5" fontId="25" numFmtId="0" xfId="0">
      <alignment horizontal="center" vertical="center" wrapText="1"/>
    </xf>
    <xf applyAlignment="1" applyBorder="1" applyFill="1" applyFont="1" applyProtection="1" borderId="1" fillId="8" fontId="2" numFmtId="0" xfId="0">
      <alignment horizontal="center" vertical="center"/>
      <protection hidden="1"/>
    </xf>
    <xf applyAlignment="1" applyBorder="1" applyFill="1" applyFont="1" applyProtection="1" borderId="4" fillId="8" fontId="2" numFmtId="0" xfId="0">
      <alignment horizontal="center" vertical="center"/>
      <protection hidden="1"/>
    </xf>
    <xf applyAlignment="1" applyBorder="1" applyFill="1" applyFont="1" applyNumberFormat="1" applyProtection="1" borderId="8" fillId="0" fontId="2" numFmtId="2" xfId="0">
      <alignment horizontal="center" vertical="center"/>
      <protection locked="0"/>
    </xf>
    <xf applyAlignment="1" applyBorder="1" applyFill="1" applyFont="1" applyProtection="1" borderId="7" fillId="8" fontId="2" numFmtId="0" xfId="0">
      <alignment horizontal="center" vertical="center"/>
      <protection hidden="1"/>
    </xf>
    <xf applyAlignment="1" applyBorder="1" applyFont="1" applyProtection="1" borderId="1" fillId="0" fontId="26" numFmtId="0" xfId="0">
      <alignment horizont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" fillId="10" fontId="2" numFmtId="0" xfId="0">
      <alignment horizontal="center" vertical="center"/>
      <protection hidden="1"/>
    </xf>
    <xf applyAlignment="1" applyBorder="1" applyFill="1" applyFont="1" applyNumberFormat="1" applyProtection="1" borderId="1" fillId="7" fontId="2" numFmtId="2" xfId="0">
      <alignment horizontal="center" vertical="center"/>
      <protection locked="0"/>
    </xf>
    <xf applyAlignment="1" applyBorder="1" applyFill="1" applyFont="1" applyNumberFormat="1" applyProtection="1" borderId="1" fillId="6" fontId="2" numFmtId="2" xfId="0">
      <alignment horizontal="center" vertical="center"/>
      <protection locked="0"/>
    </xf>
    <xf applyAlignment="1" applyBorder="1" applyFill="1" applyFont="1" applyNumberFormat="1" applyProtection="1" borderId="1" fillId="0" fontId="13" numFmtId="2" xfId="0">
      <alignment horizontal="center" vertical="center"/>
      <protection locked="0"/>
    </xf>
    <xf applyAlignment="1" applyBorder="1" applyFill="1" applyFont="1" applyProtection="1" borderId="1" fillId="3" fontId="27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/>
    </xf>
    <xf applyAlignment="1" applyBorder="1" applyFill="1" applyFont="1" applyProtection="1" borderId="7" fillId="0" fontId="28" numFmtId="0" xfId="0">
      <alignment horizontal="center" vertical="center"/>
    </xf>
    <xf applyAlignment="1" applyBorder="1" applyFill="1" applyFont="1" applyProtection="1" borderId="4" fillId="0" fontId="28" numFmtId="0" xfId="0">
      <alignment horizontal="center" vertical="center"/>
    </xf>
    <xf applyAlignment="1" applyBorder="1" applyFill="1" applyFont="1" applyProtection="1" borderId="1" fillId="5" fontId="28" numFmtId="0" xfId="0">
      <alignment horizontal="center" vertical="center"/>
    </xf>
    <xf applyAlignment="1" applyBorder="1" applyFill="1" applyFont="1" applyProtection="1" borderId="1" fillId="0" fontId="29" numFmtId="0" xfId="0">
      <alignment horizontal="center" vertical="center"/>
    </xf>
    <xf applyAlignment="1" applyBorder="1" applyFill="1" applyFont="1" applyProtection="1" borderId="8" fillId="0" fontId="28" numFmtId="0" xfId="0">
      <alignment horizontal="center" vertical="center"/>
    </xf>
    <xf applyAlignment="1" applyBorder="1" applyFill="1" applyFont="1" applyProtection="1" borderId="1" fillId="0" fontId="28" numFmtId="0" xfId="0">
      <alignment horizontal="center" vertical="center"/>
      <protection locked="0"/>
    </xf>
    <xf applyAlignment="1" applyBorder="1" applyFill="1" applyFont="1" applyNumberFormat="1" applyProtection="1" borderId="1" fillId="8" fontId="2" numFmtId="2" xfId="0">
      <alignment horizontal="center" vertical="center"/>
      <protection locked="0"/>
    </xf>
    <xf applyAlignment="1" applyBorder="1" applyFill="1" applyFont="1" applyProtection="1" borderId="1" fillId="8" fontId="15" numFmtId="0" xfId="0">
      <alignment horizontal="center" vertical="center"/>
      <protection hidden="1"/>
    </xf>
    <xf applyAlignment="1" applyBorder="1" applyFill="1" applyFont="1" applyNumberFormat="1" applyProtection="1" borderId="1" fillId="2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  <protection locked="0"/>
    </xf>
    <xf applyAlignment="1" applyBorder="1" applyFill="1" applyFont="1" applyNumberFormat="1" applyProtection="1" borderId="5" fillId="9" fontId="15" numFmtId="165" xfId="0">
      <alignment horizontal="center" vertical="center"/>
    </xf>
    <xf applyAlignment="1" applyBorder="1" applyFill="1" applyFont="1" applyNumberFormat="1" applyProtection="1" borderId="1" fillId="0" fontId="15" numFmtId="2" xfId="0">
      <alignment horizontal="right" vertical="center"/>
      <protection locked="0"/>
    </xf>
    <xf applyAlignment="1" applyBorder="1" applyFill="1" applyFont="1" applyProtection="1" borderId="1" fillId="0" fontId="15" numFmtId="0" xfId="0">
      <alignment horizontal="left" vertical="center"/>
      <protection locked="0"/>
    </xf>
    <xf applyAlignment="1" applyBorder="1" applyFill="1" applyFont="1" applyNumberFormat="1" applyProtection="1" borderId="5" fillId="9" fontId="2" numFmtId="2" xfId="0">
      <alignment horizontal="center" vertical="center"/>
      <protection locked="0"/>
    </xf>
    <xf applyAlignment="1" applyBorder="1" applyFill="1" applyFont="1" applyProtection="1" borderId="1" fillId="8" fontId="2" numFmtId="0" xfId="0">
      <alignment horizontal="center" vertical="center" wrapText="1"/>
      <protection hidden="1"/>
    </xf>
    <xf applyAlignment="1" applyBorder="1" applyFont="1" borderId="1" fillId="0" fontId="30" numFmtId="0" xfId="0">
      <alignment horizontal="left"/>
    </xf>
    <xf applyAlignment="1" applyBorder="1" applyFill="1" applyFont="1" applyProtection="1" borderId="1" fillId="11" fontId="2" numFmtId="0" xfId="0">
      <alignment horizontal="center" vertical="center"/>
      <protection hidden="1"/>
    </xf>
    <xf applyAlignment="1" applyBorder="1" applyFill="1" applyFont="1" applyProtection="1" borderId="1" fillId="8" fontId="11" numFmtId="0" xfId="0">
      <alignment horizontal="center" vertical="center"/>
      <protection hidden="1"/>
    </xf>
    <xf applyAlignment="1" applyBorder="1" applyFill="1" applyFont="1" applyNumberFormat="1" applyProtection="1" borderId="1" fillId="2" fontId="11" numFmtId="0" xfId="0">
      <alignment horizontal="center" vertical="center"/>
    </xf>
    <xf applyAlignment="1" applyBorder="1" applyFont="1" borderId="1" fillId="0" fontId="31" numFmtId="0" xfId="0">
      <alignment horizontal="left"/>
    </xf>
    <xf applyAlignment="1" applyBorder="1" applyFill="1" applyFont="1" applyNumberFormat="1" applyProtection="1" borderId="1" fillId="0" fontId="11" numFmtId="2" xfId="0">
      <alignment horizontal="right" vertical="center"/>
      <protection locked="0"/>
    </xf>
    <xf applyAlignment="1" applyBorder="1" applyFill="1" applyFont="1" applyNumberFormat="1" applyProtection="1" borderId="4" fillId="2" fontId="2" numFmtId="0" xfId="0">
      <alignment horizontal="center" vertical="center"/>
    </xf>
    <xf applyAlignment="1" applyBorder="1" applyFill="1" applyFont="1" applyProtection="1" borderId="1" fillId="8" fontId="2" numFmtId="0" xfId="0">
      <alignment horizontal="center" vertical="center"/>
      <protection locked="0"/>
    </xf>
    <xf applyAlignment="1" applyBorder="1" applyFill="1" applyFont="1" applyProtection="1" borderId="3" fillId="0" fontId="15" numFmtId="0" xfId="0">
      <alignment horizontal="center" vertical="center"/>
      <protection locked="0"/>
    </xf>
    <xf applyAlignment="1" applyBorder="1" applyFill="1" applyFont="1" applyProtection="1" borderId="1" fillId="0" fontId="15" numFmtId="0" xfId="0">
      <alignment horizontal="center" vertical="center"/>
      <protection hidden="1"/>
    </xf>
    <xf applyAlignment="1" applyBorder="1" applyFill="1" applyFont="1" applyProtection="1" borderId="1" fillId="11" fontId="15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ill="1" applyFont="1" applyProtection="1" borderId="1" fillId="0" fontId="32" numFmtId="0" xfId="0">
      <alignment horizontal="center" vertical="center"/>
    </xf>
    <xf applyAlignment="1" applyBorder="1" applyFill="1" applyFont="1" applyProtection="1" borderId="1" fillId="12" fontId="2" numFmtId="0" xfId="0">
      <alignment horizontal="center" vertical="center"/>
      <protection hidden="1"/>
    </xf>
    <xf applyAlignment="1" applyBorder="1" applyFill="1" applyFont="1" applyNumberFormat="1" applyProtection="1" borderId="1" fillId="0" fontId="2" numFmtId="4" xfId="0">
      <alignment horizontal="center" vertical="center"/>
      <protection locked="0"/>
    </xf>
    <xf applyAlignment="1" applyBorder="1" applyFont="1" borderId="1" fillId="0" fontId="33" numFmtId="0" xfId="0">
      <alignment horizontal="left"/>
    </xf>
    <xf applyAlignment="1" applyBorder="1" applyFill="1" applyFont="1" applyProtection="1" borderId="1" fillId="12" fontId="15" numFmtId="0" xfId="0">
      <alignment horizontal="center" vertical="center"/>
      <protection hidden="1"/>
    </xf>
    <xf applyAlignment="1" applyBorder="1" applyFill="1" applyFont="1" applyNumberFormat="1" applyProtection="1" borderId="1" fillId="0" fontId="34" numFmtId="2" xfId="0">
      <alignment horizontal="center" vertical="center"/>
      <protection locked="0"/>
    </xf>
    <xf applyAlignment="1" applyBorder="1" borderId="10" fillId="0" fontId="0" numFmtId="0" xfId="0">
      <alignment horizontal="center" vertical="center"/>
    </xf>
    <xf applyAlignment="1" applyBorder="1" applyFill="1" applyFont="1" applyNumberFormat="1" applyProtection="1" borderId="1" fillId="9" fontId="35" numFmtId="2" xfId="0">
      <alignment horizontal="center" vertical="center" wrapText="1"/>
    </xf>
    <xf applyAlignment="1" applyBorder="1" applyFill="1" applyFont="1" applyProtection="1" borderId="1" fillId="0" fontId="36" numFmtId="0" xfId="0">
      <alignment horizontal="center" vertical="center"/>
      <protection locked="0"/>
    </xf>
    <xf applyAlignment="1" applyBorder="1" applyFill="1" applyFont="1" applyProtection="1" borderId="1" fillId="13" fontId="2" numFmtId="0" xfId="0">
      <alignment horizontal="center" vertical="center"/>
      <protection hidden="1"/>
    </xf>
    <xf applyAlignment="1" applyBorder="1" applyFill="1" applyFont="1" applyProtection="1" borderId="1" fillId="3" fontId="2" numFmtId="0" xfId="0">
      <alignment horizontal="center" vertical="center"/>
      <protection hidden="1"/>
    </xf>
    <xf applyAlignment="1" applyBorder="1" applyFill="1" applyFont="1" applyNumberFormat="1" applyProtection="1" borderId="8" fillId="2" fontId="2" numFmtId="0" xfId="0">
      <alignment horizontal="center" vertical="center"/>
    </xf>
    <xf applyAlignment="1" applyBorder="1" applyFill="1" applyFont="1" applyNumberFormat="1" applyProtection="1" borderId="11" fillId="0" fontId="2" numFmtId="2" xfId="0">
      <alignment horizontal="right" vertical="center"/>
      <protection locked="0"/>
    </xf>
    <xf applyAlignment="1" applyBorder="1" applyFill="1" applyFont="1" applyNumberFormat="1" applyProtection="1" borderId="12" fillId="0" fontId="2" numFmtId="2" xfId="0">
      <alignment horizontal="center" vertical="center"/>
      <protection locked="0"/>
    </xf>
    <xf applyAlignment="1" applyBorder="1" applyFill="1" applyFont="1" applyProtection="1" borderId="13" fillId="0" fontId="2" numFmtId="0" xfId="0">
      <alignment horizontal="center" vertical="center"/>
      <protection locked="0"/>
    </xf>
    <xf applyAlignment="1" applyBorder="1" applyFill="1" applyFont="1" applyNumberFormat="1" applyProtection="1" borderId="1" fillId="2" fontId="2" numFmtId="3" xfId="0">
      <alignment horizontal="center" vertical="center"/>
    </xf>
    <xf applyAlignment="1" applyBorder="1" applyFill="1" applyFont="1" applyProtection="1" borderId="1" fillId="0" fontId="2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 wrapText="1"/>
    </xf>
    <xf applyAlignment="1" applyBorder="1" applyFill="1" applyFont="1" applyProtection="1" borderId="1" fillId="0" fontId="1" numFmtId="0" xfId="0">
      <alignment horizontal="center" vertical="center" wrapText="1"/>
    </xf>
    <xf applyAlignment="1" applyBorder="1" applyFill="1" applyFont="1" applyNumberFormat="1" applyProtection="1" borderId="5" fillId="0" fontId="1" numFmtId="2" xfId="0">
      <alignment horizontal="center" vertical="center" wrapText="1"/>
    </xf>
    <xf applyAlignment="1" applyBorder="1" applyFill="1" applyFont="1" applyProtection="1" borderId="1" fillId="2" fontId="2" numFmtId="0" xfId="0">
      <alignment horizontal="center" vertical="center"/>
      <protection hidden="1"/>
    </xf>
    <xf applyAlignment="1" applyBorder="1" applyFill="1" applyFont="1" applyProtection="1" borderId="1" fillId="8" fontId="2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 wrapText="1"/>
    </xf>
    <xf applyAlignment="1" applyBorder="1" applyFill="1" applyFont="1" applyProtection="1" borderId="1" fillId="0" fontId="37" numFmtId="0" xfId="0">
      <alignment horizontal="center" vertical="center"/>
    </xf>
    <xf applyAlignment="1" applyBorder="1" applyFill="1" applyFont="1" applyNumberFormat="1" applyProtection="1" borderId="1" fillId="0" fontId="15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borderId="0" fillId="0" fontId="0" numFmtId="0" xfId="0">
      <alignment horizontal="center"/>
    </xf>
    <xf applyAlignment="1" applyBorder="1" applyFont="1" borderId="15" fillId="0" fontId="38" numFmtId="0" xfId="0">
      <alignment horizontal="right"/>
    </xf>
    <xf applyAlignment="1" applyBorder="1" applyFont="1" borderId="0" fillId="0" fontId="38" numFmtId="0" xfId="0">
      <alignment horizontal="left"/>
    </xf>
    <xf applyFont="1" borderId="0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0" fillId="0" fontId="38" numFmtId="0" xfId="0">
      <alignment horizontal="right"/>
    </xf>
    <xf applyAlignment="1" applyBorder="1" applyFont="1" borderId="12" fillId="0" fontId="38" numFmtId="0" xfId="0">
      <alignment horizontal="right"/>
    </xf>
    <xf applyAlignment="1" applyBorder="1" applyFont="1" applyNumberFormat="1" borderId="12" fillId="0" fontId="38" numFmtId="166" xfId="0">
      <alignment horizontal="left"/>
    </xf>
    <xf applyBorder="1" applyFont="1" borderId="12" fillId="0" fontId="38" numFmtId="0" xfId="0"/>
    <xf applyAlignment="1" applyFont="1" borderId="0" fillId="0" fontId="38" numFmtId="0" xfId="0"/>
    <xf applyBorder="1" applyFont="1" borderId="1" fillId="0" fontId="25" numFmtId="0" xfId="0"/>
    <xf applyBorder="1" applyFont="1" borderId="1" fillId="0" fontId="39" numFmtId="0" xfId="0"/>
    <xf applyAlignment="1" applyBorder="1" applyFill="1" applyFont="1" borderId="1" fillId="0" fontId="24" numFmtId="0" xfId="0">
      <alignment horizontal="center"/>
    </xf>
    <xf applyAlignment="1" applyBorder="1" applyFont="1" borderId="1" fillId="0" fontId="24" numFmtId="0" xfId="0">
      <alignment horizontal="left" wrapText="1"/>
    </xf>
    <xf applyBorder="1" applyFont="1" borderId="1" fillId="0" fontId="40" numFmtId="0" xfId="0"/>
    <xf applyAlignment="1" applyBorder="1" applyFont="1" borderId="1" fillId="0" fontId="24" numFmtId="0" xfId="0">
      <alignment wrapText="1"/>
    </xf>
    <xf applyAlignment="1" applyBorder="1" applyFont="1" borderId="0" fillId="0" fontId="24" numFmtId="0" xfId="0">
      <alignment vertical="top" wrapText="1"/>
    </xf>
    <xf applyAlignment="1" applyBorder="1" applyFill="1" applyFont="1" applyNumberFormat="1" borderId="0" fillId="0" fontId="24" numFmtId="165" xfId="0">
      <alignment horizontal="left"/>
    </xf>
    <xf applyAlignment="1" applyBorder="1" applyFill="1" applyFont="1" applyNumberFormat="1" borderId="0" fillId="0" fontId="24" numFmtId="165" xfId="0">
      <alignment horizontal="right"/>
    </xf>
    <xf applyAlignment="1" applyBorder="1" applyFill="1" applyFont="1" applyNumberFormat="1" borderId="0" fillId="0" fontId="24" numFmtId="167" xfId="0">
      <alignment horizontal="left"/>
    </xf>
    <xf applyAlignment="1" applyBorder="1" applyFill="1" applyFont="1" borderId="1" fillId="0" fontId="25" numFmtId="0" xfId="0">
      <alignment horizontal="center"/>
    </xf>
    <xf applyBorder="1" applyFont="1" borderId="0" fillId="0" fontId="25" numFmtId="0" xfId="0"/>
    <xf applyAlignment="1" applyBorder="1" applyFont="1" borderId="1" fillId="0" fontId="24" numFmtId="0" xfId="0">
      <alignment horizontal="left" vertical="top" wrapText="1"/>
    </xf>
    <xf applyAlignment="1" applyBorder="1" applyFont="1" borderId="1" fillId="0" fontId="24" numFmtId="0" xfId="0">
      <alignment vertical="top" wrapText="1"/>
    </xf>
    <xf applyAlignment="1" applyFont="1" borderId="0" fillId="0" fontId="24" numFmtId="0" xfId="0">
      <alignment horizontal="left"/>
    </xf>
    <xf applyAlignment="1" applyFont="1" applyNumberFormat="1" borderId="0" fillId="0" fontId="24" numFmtId="165" xfId="0">
      <alignment horizontal="right"/>
    </xf>
    <xf applyAlignment="1" applyBorder="1" applyFont="1" borderId="1" fillId="0" fontId="24" numFmtId="0" xfId="0">
      <alignment horizontal="left"/>
    </xf>
    <xf applyAlignment="1" applyBorder="1" applyFill="1" applyFont="1" borderId="1" fillId="0" fontId="24" numFmtId="0" xfId="0">
      <alignment vertical="top" wrapText="1"/>
    </xf>
    <xf applyAlignment="1" applyBorder="1" applyFill="1" applyFont="1" borderId="0" fillId="0" fontId="24" numFmtId="0" xfId="0">
      <alignment vertical="top" wrapText="1"/>
    </xf>
    <xf applyAlignment="1" applyBorder="1" applyFont="1" borderId="0" fillId="0" fontId="24" numFmtId="0" xfId="0">
      <alignment wrapText="1"/>
    </xf>
    <xf applyBorder="1" applyFill="1" applyFont="1" borderId="1" fillId="14" fontId="24" numFmtId="0" xfId="0"/>
    <xf applyAlignment="1" applyBorder="1" applyFill="1" applyFont="1" borderId="1" fillId="0" fontId="40" numFmtId="0" xfId="0">
      <alignment horizontal="center"/>
    </xf>
    <xf applyAlignment="1" applyBorder="1" applyFont="1" borderId="1" fillId="0" fontId="40" numFmtId="0" xfId="0">
      <alignment horizontal="left" wrapText="1"/>
    </xf>
    <xf applyAlignment="1" applyBorder="1" applyFont="1" borderId="1" fillId="0" fontId="40" numFmtId="0" xfId="0">
      <alignment wrapText="1"/>
    </xf>
    <xf applyAlignment="1" applyBorder="1" applyFont="1" borderId="0" fillId="0" fontId="40" numFmtId="0" xfId="0">
      <alignment wrapText="1"/>
    </xf>
    <xf applyAlignment="1" applyBorder="1" applyFill="1" applyFont="1" borderId="0" fillId="0" fontId="24" numFmtId="0" xfId="0">
      <alignment wrapText="1"/>
    </xf>
    <xf applyFont="1" borderId="0" fillId="0" fontId="12" numFmtId="0" xfId="0"/>
    <xf applyAlignment="1" applyBorder="1" applyFill="1" applyFont="1" borderId="1" fillId="0" fontId="24" numFmtId="0" xfId="0">
      <alignment wrapText="1"/>
    </xf>
    <xf applyBorder="1" applyFill="1" applyFont="1" borderId="1" fillId="0" fontId="24" numFmtId="0" xfId="0"/>
    <xf applyAlignment="1" applyBorder="1" applyFill="1" applyFont="1" borderId="1" fillId="0" fontId="24" numFmtId="0" xfId="0">
      <alignment horizontal="left" wrapText="1"/>
    </xf>
    <xf applyBorder="1" applyFont="1" borderId="0" fillId="0" fontId="24" numFmtId="0" xfId="0"/>
    <xf applyAlignment="1" applyBorder="1" applyFill="1" applyFont="1" borderId="1" fillId="0" fontId="24" numFmtId="0" xfId="0">
      <alignment horizontal="left"/>
    </xf>
    <xf applyAlignment="1" applyBorder="1" applyFont="1" borderId="1" fillId="0" fontId="25" numFmtId="0" xfId="0">
      <alignment horizontal="right"/>
    </xf>
    <xf applyAlignment="1" applyBorder="1" applyFill="1" applyFont="1" borderId="1" fillId="14" fontId="24" numFmtId="0" xfId="0">
      <alignment horizontal="left"/>
    </xf>
    <xf applyAlignment="1" applyBorder="1" applyFill="1" applyFont="1" borderId="1" fillId="14" fontId="24" numFmtId="0" xfId="0">
      <alignment wrapText="1"/>
    </xf>
    <xf applyAlignment="1" applyBorder="1" applyFill="1" applyFont="1" applyNumberFormat="1" borderId="0" fillId="0" fontId="24" numFmtId="0" xfId="0">
      <alignment horizontal="center"/>
    </xf>
    <xf applyAlignment="1" applyBorder="1" applyFill="1" applyFont="1" borderId="0" fillId="0" fontId="24" numFmtId="0" xfId="0">
      <alignment horizontal="left" wrapText="1"/>
    </xf>
    <xf applyAlignment="1" applyBorder="1" applyFill="1" applyFont="1" applyNumberFormat="1" borderId="0" fillId="0" fontId="25" numFmtId="0" xfId="0">
      <alignment horizontal="center"/>
    </xf>
    <xf applyAlignment="1" applyBorder="1" applyFill="1" applyFont="1" borderId="0" fillId="0" fontId="24" numFmtId="0" xfId="0">
      <alignment horizontal="left"/>
    </xf>
    <xf applyAlignment="1" applyBorder="1" applyFill="1" applyFont="1" borderId="0" fillId="0" fontId="24" numFmtId="0" xfId="0">
      <alignment horizontal="center"/>
    </xf>
    <xf applyAlignment="1" applyBorder="1" applyFill="1" applyFont="1" borderId="0" fillId="0" fontId="24" numFmtId="0" xfId="0">
      <alignment horizontal="left" vertical="top" wrapText="1"/>
    </xf>
    <xf applyAlignment="1" applyBorder="1" applyFill="1" applyFont="1" borderId="0" fillId="0" fontId="24" numFmtId="0" xfId="0"/>
    <xf applyBorder="1" applyFill="1" applyFont="1" borderId="0" fillId="0" fontId="24" numFmtId="0" xfId="0"/>
    <xf applyBorder="1" applyFont="1" borderId="0" fillId="0" fontId="24" numFmtId="44" xfId="3"/>
    <xf applyAlignment="1" applyBorder="1" applyFont="1" borderId="0" fillId="0" fontId="24" numFmtId="0" xfId="0">
      <alignment horizontal="left"/>
    </xf>
    <xf applyAlignment="1" applyFont="1" borderId="0" fillId="0" fontId="24" numFmtId="0" xfId="0">
      <alignment horizontal="center"/>
    </xf>
    <xf applyAlignment="1" applyFont="1" borderId="0" fillId="0" fontId="12" numFmtId="0" xfId="0">
      <alignment horizontal="left"/>
    </xf>
    <xf applyAlignment="1" applyBorder="1" applyFill="1" applyFont="1" applyNumberFormat="1" borderId="0" fillId="0" fontId="24" numFmtId="49" xfId="0">
      <alignment horizontal="left"/>
    </xf>
    <xf applyFont="1" borderId="0" fillId="0" fontId="41" numFmtId="0" xfId="0"/>
    <xf applyAlignment="1" applyBorder="1" applyFont="1" borderId="15" fillId="0" fontId="22" numFmtId="0" xfId="0">
      <alignment horizontal="right"/>
    </xf>
    <xf applyAlignment="1" applyBorder="1" borderId="0" fillId="0" fontId="0" numFmtId="0" xfId="0">
      <alignment horizontal="left"/>
    </xf>
    <xf applyAlignment="1" applyBorder="1" applyFont="1" borderId="0" fillId="0" fontId="22" numFmtId="0" xfId="0">
      <alignment horizontal="right"/>
    </xf>
    <xf applyAlignment="1" applyBorder="1" applyFont="1" borderId="0" fillId="0" fontId="12" numFmtId="0" xfId="0">
      <alignment horizontal="left"/>
    </xf>
    <xf applyFill="1" borderId="0" fillId="0" fontId="0" numFmtId="0" xfId="0"/>
    <xf applyAlignment="1" applyBorder="1" applyFill="1" applyFont="1" borderId="0" fillId="0" fontId="43" numFmtId="0" xfId="0"/>
    <xf applyAlignment="1" applyBorder="1" applyFill="1" applyFont="1" borderId="12" fillId="15" fontId="43" numFmtId="0" xfId="0">
      <alignment horizontal="center"/>
    </xf>
    <xf applyAlignment="1" applyBorder="1" applyFill="1" applyFont="1" borderId="12" fillId="15" fontId="43" numFmtId="0" xfId="0"/>
    <xf applyAlignment="1" applyBorder="1" applyFill="1" applyFont="1" borderId="12" fillId="0" fontId="43" numFmtId="0" xfId="0"/>
    <xf applyAlignment="1" applyBorder="1" applyFont="1" borderId="12" fillId="0" fontId="22" numFmtId="0" xfId="0">
      <alignment horizontal="right"/>
    </xf>
    <xf applyAlignment="1" applyBorder="1" applyFont="1" borderId="12" fillId="0" fontId="44" numFmtId="0" xfId="0">
      <alignment horizontal="right"/>
    </xf>
    <xf applyAlignment="1" applyBorder="1" applyFont="1" applyNumberFormat="1" borderId="12" fillId="0" fontId="12" numFmtId="14" xfId="0">
      <alignment horizontal="left"/>
    </xf>
    <xf applyAlignment="1" applyBorder="1" applyFill="1" applyFont="1" borderId="0" fillId="0" fontId="43" numFmtId="0" xfId="0">
      <alignment horizontal="center"/>
    </xf>
    <xf applyAlignment="1" applyBorder="1" applyFill="1" applyFont="1" borderId="0" fillId="15" fontId="43" numFmtId="0" xfId="0">
      <alignment horizontal="center"/>
    </xf>
    <xf applyAlignment="1" applyBorder="1" applyFont="1" applyNumberFormat="1" borderId="0" fillId="0" fontId="12" numFmtId="14" xfId="0">
      <alignment horizontal="left"/>
    </xf>
    <xf applyBorder="1" applyFill="1" applyFont="1" borderId="1" fillId="15" fontId="25" numFmtId="0" xfId="0"/>
    <xf applyAlignment="1" applyBorder="1" applyFont="1" borderId="1" fillId="0" fontId="24" numFmtId="0" xfId="0">
      <alignment horizontal="center"/>
    </xf>
    <xf applyFill="1" applyFont="1" borderId="0" fillId="0" fontId="12" numFmtId="0" xfId="0"/>
    <xf applyBorder="1" applyFont="1" borderId="1" fillId="0" fontId="12" numFmtId="0" xfId="0"/>
    <xf applyAlignment="1" applyFont="1" applyNumberFormat="1" borderId="0" fillId="0" fontId="24" numFmtId="165" xfId="0">
      <alignment horizontal="left"/>
    </xf>
    <xf applyAlignment="1" applyBorder="1" applyFont="1" borderId="1" fillId="0" fontId="24" numFmtId="0" xfId="0">
      <alignment horizontal="center" wrapText="1"/>
    </xf>
    <xf applyFont="1" borderId="0" fillId="0" fontId="45" numFmtId="0" xfId="0"/>
    <xf applyFont="1" borderId="0" fillId="0" fontId="24" numFmtId="0" xfId="0"/>
    <xf applyFill="1" applyFont="1" borderId="0" fillId="0" fontId="41" numFmtId="0" xfId="0"/>
    <xf applyAlignment="1" applyFill="1" applyFont="1" applyNumberFormat="1" borderId="0" fillId="0" fontId="24" numFmtId="165" xfId="0">
      <alignment horizontal="left"/>
    </xf>
    <xf applyAlignment="1" applyBorder="1" applyFill="1" applyFont="1" borderId="1" fillId="0" fontId="24" numFmtId="0" xfId="0">
      <alignment horizontal="left" vertical="top" wrapText="1"/>
    </xf>
    <xf applyAlignment="1" applyBorder="1" applyFont="1" borderId="15" fillId="0" fontId="1" numFmtId="0" xfId="0"/>
    <xf applyAlignment="1" applyBorder="1" applyFont="1" borderId="15" fillId="0" fontId="2" numFmtId="0" xfId="0">
      <alignment horizontal="center"/>
    </xf>
    <xf applyFont="1" borderId="0" fillId="0" fontId="2" numFmtId="0" xfId="0"/>
    <xf applyAlignment="1" applyBorder="1" applyFont="1" borderId="0" fillId="0" fontId="2" numFmtId="0" xfId="0">
      <alignment horizontal="right"/>
    </xf>
    <xf applyFill="1" applyFont="1" borderId="0" fillId="0" fontId="2" numFmtId="0" xfId="0"/>
    <xf applyAlignment="1" applyBorder="1" applyFill="1" applyFont="1" borderId="0" fillId="0" fontId="1" numFmtId="0" xfId="0">
      <alignment horizontal="center"/>
    </xf>
    <xf applyAlignment="1" applyBorder="1" applyFill="1" applyFont="1" borderId="12" fillId="5" fontId="1" numFmtId="0" xfId="0">
      <alignment horizontal="center"/>
    </xf>
    <xf applyAlignment="1" applyBorder="1" applyFill="1" applyFont="1" borderId="12" fillId="0" fontId="1" numFmtId="0" xfId="0"/>
    <xf applyAlignment="1" applyBorder="1" applyFont="1" borderId="12" fillId="0" fontId="2" numFmtId="0" xfId="0">
      <alignment horizontal="right"/>
    </xf>
    <xf applyAlignment="1" applyBorder="1" applyFont="1" borderId="0" fillId="0" fontId="2" numFmtId="0" xfId="0">
      <alignment horizontal="left"/>
    </xf>
    <xf applyAlignment="1" applyBorder="1" applyFont="1" borderId="1" fillId="0" fontId="36" numFmtId="0" xfId="0">
      <alignment horizontal="center"/>
    </xf>
    <xf applyAlignment="1" applyBorder="1" applyFill="1" applyFont="1" borderId="1" fillId="17" fontId="36" numFmtId="0" xfId="0">
      <alignment horizontal="center"/>
    </xf>
    <xf applyAlignment="1" applyBorder="1" applyFont="1" borderId="1" fillId="0" fontId="43" numFmtId="0" xfId="0">
      <alignment horizontal="center"/>
    </xf>
    <xf applyAlignment="1" applyFont="1" borderId="0" fillId="0" fontId="12" numFmtId="0" xfId="0">
      <alignment horizontal="center"/>
    </xf>
    <xf applyAlignment="1" applyBorder="1" applyFill="1" applyFont="1" borderId="1" fillId="0" fontId="22" numFmtId="0" xfId="0">
      <alignment horizontal="center"/>
    </xf>
    <xf applyAlignment="1" applyBorder="1" applyFill="1" applyFont="1" borderId="1" fillId="0" fontId="22" numFmtId="0" xfId="0">
      <alignment horizontal="left"/>
    </xf>
    <xf applyAlignment="1" applyBorder="1" applyFill="1" applyFont="1" borderId="1" fillId="0" fontId="22" numFmtId="0" xfId="0">
      <alignment horizontal="left" wrapText="1"/>
    </xf>
    <xf applyAlignment="1" applyBorder="1" applyFont="1" applyNumberFormat="1" borderId="1" fillId="0" fontId="22" numFmtId="165" xfId="0">
      <alignment horizontal="right"/>
    </xf>
    <xf applyAlignment="1" applyFont="1" applyNumberFormat="1" borderId="0" fillId="0" fontId="22" numFmtId="165" xfId="0">
      <alignment horizontal="left"/>
    </xf>
    <xf applyAlignment="1" applyFont="1" borderId="0" fillId="0" fontId="22" numFmtId="0" xfId="0">
      <alignment horizontal="left"/>
    </xf>
    <xf applyAlignment="1" applyBorder="1" applyFill="1" applyFont="1" borderId="1" fillId="0" fontId="22" numFmtId="0" xfId="0">
      <alignment horizontal="center" wrapText="1"/>
    </xf>
    <xf applyAlignment="1" applyFont="1" borderId="0" fillId="0" fontId="46" numFmtId="0" xfId="0">
      <alignment horizontal="left"/>
    </xf>
    <xf applyAlignment="1" applyBorder="1" applyFill="1" applyFont="1" borderId="0" fillId="0" fontId="22" numFmtId="0" xfId="0">
      <alignment horizontal="left"/>
    </xf>
    <xf applyAlignment="1" applyBorder="1" applyFill="1" applyFont="1" borderId="0" fillId="0" fontId="22" numFmtId="0" xfId="0">
      <alignment horizontal="left" wrapText="1"/>
    </xf>
    <xf applyAlignment="1" applyFont="1" borderId="0" fillId="0" fontId="47" numFmtId="0" xfId="0">
      <alignment horizontal="left"/>
    </xf>
    <xf applyAlignment="1" applyBorder="1" applyFill="1" applyFont="1" applyNumberFormat="1" applyProtection="1" borderId="1" fillId="0" fontId="48" numFmtId="49" xfId="0">
      <alignment horizontal="left"/>
    </xf>
    <xf applyFont="1" applyNumberFormat="1" borderId="0" fillId="0" fontId="12" numFmtId="2" xfId="0"/>
    <xf applyFill="1" applyFont="1" applyNumberFormat="1" borderId="0" fillId="0" fontId="12" numFmtId="2" xfId="0"/>
    <xf applyAlignment="1" applyBorder="1" applyFill="1" applyFont="1" applyProtection="1" borderId="0" fillId="0" fontId="49" numFmtId="0" xfId="0">
      <alignment horizontal="center" vertical="center"/>
      <protection locked="0"/>
    </xf>
    <xf applyAlignment="1" applyBorder="1" applyFill="1" applyFont="1" applyProtection="1" borderId="1" fillId="18" fontId="2" numFmtId="0" xfId="0">
      <alignment horizontal="center" vertical="center"/>
      <protection locked="0"/>
    </xf>
    <xf applyAlignment="1" applyFill="1" applyFont="1" borderId="0" fillId="19" fontId="43" numFmtId="0" xfId="0">
      <alignment horizontal="center"/>
    </xf>
    <xf applyBorder="1" applyFill="1" borderId="0" fillId="0" fontId="0" numFmtId="0" xfId="0"/>
    <xf applyBorder="1" applyFont="1" borderId="9" fillId="0" fontId="25" numFmtId="0" xfId="0"/>
    <xf applyAlignment="1" applyBorder="1" applyFill="1" applyFont="1" borderId="0" fillId="19" fontId="25" numFmtId="0" xfId="0">
      <alignment horizontal="center"/>
    </xf>
    <xf applyAlignment="1" applyBorder="1" applyFill="1" applyFont="1" borderId="1" fillId="19" fontId="25" numFmtId="0" xfId="0">
      <alignment horizontal="center"/>
    </xf>
    <xf applyBorder="1" applyFont="1" applyNumberFormat="1" borderId="17" fillId="0" fontId="50" numFmtId="165" xfId="0"/>
    <xf applyBorder="1" applyFont="1" applyNumberFormat="1" borderId="17" fillId="0" fontId="50" numFmtId="2" xfId="0"/>
    <xf applyAlignment="1" applyBorder="1" applyFill="1" applyFont="1" applyNumberFormat="1" borderId="17" fillId="0" fontId="43" numFmtId="165" xfId="0">
      <alignment horizontal="right"/>
    </xf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ont="1" borderId="14" fillId="0" fontId="51" numFmtId="0" xfId="0"/>
    <xf applyAlignment="1" applyBorder="1" applyFont="1" borderId="18" fillId="0" fontId="22" numFmtId="0" xfId="0">
      <alignment horizontal="right"/>
    </xf>
    <xf applyAlignment="1" applyBorder="1" applyFont="1" borderId="6" fillId="0" fontId="22" numFmtId="0" xfId="0">
      <alignment horizontal="right"/>
    </xf>
    <xf applyBorder="1" applyFill="1" applyFont="1" borderId="11" fillId="0" fontId="12" numFmtId="0" xfId="0"/>
    <xf applyAlignment="1" applyBorder="1" applyFill="1" applyFont="1" borderId="12" fillId="0" fontId="43" numFmtId="0" xfId="0">
      <alignment wrapText="1"/>
    </xf>
    <xf applyAlignment="1" applyBorder="1" borderId="12" fillId="0" fontId="0" numFmtId="0" xfId="0"/>
    <xf applyAlignment="1" applyBorder="1" applyFont="1" borderId="19" fillId="0" fontId="22" numFmtId="0" xfId="0">
      <alignment horizontal="right"/>
    </xf>
    <xf applyAlignment="1" applyBorder="1" applyFill="1" applyFont="1" borderId="1" fillId="15" fontId="25" numFmtId="0" xfId="0">
      <alignment horizontal="center"/>
    </xf>
    <xf applyAlignment="1" applyBorder="1" applyFill="1" borderId="0" fillId="0" fontId="0" numFmtId="0" xfId="0">
      <alignment horizontal="left"/>
    </xf>
    <xf applyAlignment="1" applyBorder="1" applyFill="1" applyFont="1" borderId="0" fillId="0" fontId="43" numFmtId="0" xfId="0">
      <alignment wrapText="1"/>
    </xf>
    <xf applyAlignment="1" applyBorder="1" applyFill="1" applyFont="1" borderId="12" fillId="0" fontId="43" numFmtId="0" xfId="0">
      <alignment horizontal="center" wrapText="1"/>
    </xf>
    <xf applyAlignment="1" applyBorder="1" applyFill="1" applyFont="1" applyNumberFormat="1" borderId="12" fillId="0" fontId="52" numFmtId="14" xfId="0">
      <alignment horizontal="left"/>
    </xf>
    <xf applyAlignment="1" applyBorder="1" applyFill="1" applyFont="1" applyNumberFormat="1" borderId="0" fillId="0" fontId="52" numFmtId="14" xfId="0">
      <alignment horizontal="left"/>
    </xf>
    <xf applyAlignment="1" applyBorder="1" applyFont="1" borderId="1" fillId="0" fontId="24" numFmtId="44" xfId="3">
      <alignment horizontal="right"/>
    </xf>
    <xf applyBorder="1" applyFill="1" applyFont="1" borderId="1" fillId="0" fontId="24" numFmtId="44" xfId="3"/>
    <xf applyAlignment="1" applyBorder="1" applyFill="1" applyFont="1" borderId="1" fillId="0" fontId="24" numFmtId="44" xfId="3">
      <alignment horizontal="right"/>
    </xf>
    <xf applyBorder="1" applyFill="1" applyFont="1" borderId="1" fillId="0" fontId="22" numFmtId="0" xfId="0"/>
    <xf applyAlignment="1" applyBorder="1" applyFill="1" applyFont="1" borderId="1" fillId="0" fontId="22" numFmtId="0" xfId="0">
      <alignment wrapText="1"/>
    </xf>
    <xf applyBorder="1" applyFont="1" borderId="1" fillId="0" fontId="24" numFmtId="44" xfId="3"/>
    <xf applyBorder="1" applyFill="1" applyFont="1" borderId="1" fillId="0" fontId="12" numFmtId="0" xfId="0"/>
    <xf applyAlignment="1" applyBorder="1" applyFont="1" borderId="0" fillId="0" fontId="24" numFmtId="0" xfId="0">
      <alignment horizontal="center"/>
    </xf>
    <xf applyAlignment="1" applyBorder="1" applyFont="1" borderId="0" fillId="0" fontId="24" numFmtId="0" xfId="0">
      <alignment horizontal="left" wrapText="1"/>
    </xf>
    <xf applyAlignment="1" applyBorder="1" applyFont="1" applyNumberFormat="1" borderId="1" fillId="0" fontId="24" numFmtId="168" xfId="0">
      <alignment horizontal="left"/>
    </xf>
    <xf applyAlignment="1" applyBorder="1" borderId="12" fillId="0" fontId="0" numFmtId="0" xfId="0">
      <alignment horizontal="left"/>
    </xf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ill="1" applyFont="1" borderId="1" fillId="17" fontId="12" numFmtId="0" xfId="0">
      <alignment horizontal="right"/>
    </xf>
    <xf applyAlignment="1" applyBorder="1" applyFont="1" borderId="1" fillId="0" fontId="45" numFmtId="0" xfId="0">
      <alignment horizontal="center"/>
    </xf>
    <xf applyAlignment="1" applyBorder="1" applyFont="1" applyNumberFormat="1" borderId="1" fillId="0" fontId="45" numFmtId="14" xfId="0">
      <alignment horizontal="center"/>
    </xf>
    <xf applyBorder="1" applyFill="1" applyFont="1" borderId="1" fillId="17" fontId="25" numFmtId="0" xfId="0"/>
    <xf applyBorder="1" applyFill="1" borderId="1" fillId="17" fontId="0" numFmtId="0" xfId="0"/>
    <xf applyAlignment="1" applyBorder="1" applyFill="1" applyFont="1" borderId="0" fillId="0" fontId="24" numFmtId="0" xfId="0">
      <alignment horizontal="center" vertical="center"/>
    </xf>
    <xf applyAlignment="1" applyFont="1" borderId="0" fillId="0" fontId="24" numFmtId="0" xfId="0">
      <alignment horizontal="center" vertical="center"/>
    </xf>
    <xf applyAlignment="1" applyBorder="1" applyFill="1" applyFont="1" applyNumberFormat="1" borderId="0" fillId="0" fontId="24" numFmtId="0" xfId="0">
      <alignment horizontal="center" vertical="center"/>
    </xf>
    <xf applyAlignment="1" applyFont="1" borderId="0" fillId="0" fontId="24" numFmtId="0" xfId="0">
      <alignment horizontal="left" vertical="center"/>
    </xf>
    <xf applyAlignment="1" applyBorder="1" applyFont="1" borderId="0" fillId="0" fontId="24" numFmtId="0" xfId="0">
      <alignment vertical="center"/>
    </xf>
    <xf applyAlignment="1" applyBorder="1" applyFill="1" applyFont="1" borderId="0" fillId="0" fontId="24" numFmtId="0" xfId="0">
      <alignment horizontal="left" vertical="center" wrapText="1"/>
    </xf>
    <xf applyAlignment="1" applyBorder="1" applyFill="1" applyFont="1" borderId="0" fillId="0" fontId="25" numFmtId="0" xfId="0">
      <alignment vertical="center"/>
    </xf>
    <xf applyAlignment="1" applyBorder="1" applyFill="1" borderId="0" fillId="0" fontId="0" numFmtId="0" xfId="0">
      <alignment vertical="center"/>
    </xf>
    <xf applyAlignment="1" applyBorder="1" borderId="16" fillId="0" fontId="0" numFmtId="0" xfId="0">
      <alignment horizontal="left" vertical="center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ont="1" borderId="16" fillId="0" fontId="53" numFmtId="0" xfId="0">
      <alignment horizontal="center" vertical="center"/>
    </xf>
    <xf applyAlignment="1" applyBorder="1" applyFont="1" borderId="0" fillId="0" fontId="53" numFmtId="0" xfId="0">
      <alignment horizontal="center" vertical="center"/>
    </xf>
    <xf applyAlignment="1" applyBorder="1" applyFont="1" borderId="6" fillId="0" fontId="53" numFmtId="0" xfId="0">
      <alignment horizontal="center" vertical="center"/>
    </xf>
    <xf applyBorder="1" borderId="0" fillId="0" fontId="0" numFmtId="0" xfId="0"/>
    <xf applyAlignment="1" applyBorder="1" applyFill="1" applyFont="1" borderId="1" fillId="17" fontId="25" numFmtId="0" xfId="0"/>
    <xf applyAlignment="1" applyBorder="1" applyFill="1" applyFont="1" borderId="1" fillId="17" fontId="34" numFmtId="0" xfId="0"/>
    <xf applyAlignment="1" applyBorder="1" applyFill="1" applyFont="1" borderId="1" fillId="17" fontId="25" numFmtId="0" xfId="0">
      <alignment horizontal="right"/>
    </xf>
    <xf applyAlignment="1" applyBorder="1" applyFill="1" applyFont="1" borderId="1" fillId="17" fontId="25" numFmtId="0" xfId="0">
      <alignment horizontal="left"/>
    </xf>
    <xf applyAlignment="1" applyBorder="1" applyFont="1" borderId="0" fillId="0" fontId="12" numFmtId="0" xfId="0">
      <alignment horizontal="center"/>
    </xf>
    <xf applyAlignment="1" applyBorder="1" applyFont="1" borderId="0" fillId="0" fontId="45" numFmtId="0" xfId="0">
      <alignment horizontal="center"/>
    </xf>
    <xf applyAlignment="1" applyBorder="1" applyFont="1" borderId="0" fillId="0" fontId="12" numFmtId="0" xfId="0"/>
    <xf applyAlignment="1" applyBorder="1" applyFill="1" applyFont="1" borderId="0" fillId="0" fontId="57" numFmtId="0" xfId="0">
      <alignment horizontal="center"/>
    </xf>
    <xf applyAlignment="1" applyFont="1" borderId="0" fillId="0" fontId="57" numFmtId="0" xfId="0">
      <alignment horizontal="center"/>
    </xf>
    <xf applyAlignment="1" applyFont="1" borderId="0" fillId="0" fontId="57" numFmtId="0" xfId="0">
      <alignment horizontal="left"/>
    </xf>
    <xf applyAlignment="1" applyBorder="1" applyFont="1" borderId="0" fillId="0" fontId="57" numFmtId="0" xfId="0">
      <alignment horizontal="center"/>
    </xf>
    <xf applyAlignment="1" applyBorder="1" applyFont="1" borderId="0" fillId="0" fontId="24" numFmtId="0" xfId="0">
      <alignment horizontal="right"/>
    </xf>
    <xf applyBorder="1" applyFill="1" applyFont="1" borderId="1" fillId="17" fontId="34" numFmtId="0" xfId="0"/>
    <xf applyAlignment="1" applyBorder="1" applyFill="1" applyFont="1" applyNumberFormat="1" borderId="0" fillId="0" fontId="57" numFmtId="0" xfId="0">
      <alignment horizontal="center"/>
    </xf>
    <xf applyAlignment="1" applyBorder="1" applyFill="1" applyFont="1" applyNumberFormat="1" borderId="0" fillId="0" fontId="24" numFmtId="16" xfId="0">
      <alignment horizontal="center"/>
    </xf>
    <xf applyFill="1" applyFont="1" borderId="0" fillId="0" fontId="45" numFmtId="0" xfId="0"/>
    <xf applyAlignment="1" applyBorder="1" applyFont="1" borderId="0" fillId="0" fontId="24" numFmtId="0" xfId="0"/>
    <xf applyBorder="1" applyFill="1" applyNumberFormat="1" borderId="0" fillId="0" fontId="0" numFmtId="6" xfId="0"/>
    <xf applyAlignment="1" applyBorder="1" applyFill="1" applyProtection="1" borderId="0" fillId="0" fontId="18" numFmtId="0" xfId="5"/>
    <xf applyAlignment="1" applyBorder="1" applyFont="1" borderId="15" fillId="0" fontId="22" numFmtId="0" xfId="0">
      <alignment horizontal="right"/>
    </xf>
    <xf applyAlignment="1" applyBorder="1" applyNumberFormat="1" borderId="12" fillId="0" fontId="0" numFmtId="14" xfId="0">
      <alignment horizontal="left"/>
    </xf>
    <xf applyBorder="1" borderId="12" fillId="0" fontId="0" numFmtId="0" xfId="0"/>
    <xf applyAlignment="1" applyBorder="1" borderId="11" fillId="0" fontId="0" numFmtId="0" xfId="0"/>
    <xf applyBorder="1" applyFill="1" applyFont="1" borderId="1" fillId="20" fontId="25" numFmtId="0" xfId="0"/>
    <xf applyAlignment="1" applyFill="1" applyFont="1" borderId="0" fillId="5" fontId="24" numFmtId="0" xfId="0">
      <alignment horizontal="left"/>
    </xf>
    <xf applyAlignment="1" applyBorder="1" applyFill="1" applyFont="1" applyNumberFormat="1" borderId="0" fillId="5" fontId="24" numFmtId="0" xfId="0">
      <alignment horizontal="center"/>
    </xf>
    <xf applyAlignment="1" applyBorder="1" applyFill="1" applyFont="1" applyNumberFormat="1" borderId="0" fillId="5" fontId="57" numFmtId="0" xfId="0">
      <alignment horizontal="center"/>
    </xf>
    <xf applyBorder="1" applyFill="1" applyFont="1" borderId="0" fillId="5" fontId="24" numFmtId="0" xfId="0"/>
    <xf applyAlignment="1" applyBorder="1" applyFill="1" applyFont="1" borderId="0" fillId="5" fontId="24" numFmtId="0" xfId="0">
      <alignment horizontal="left" vertical="top" wrapText="1"/>
    </xf>
    <xf applyAlignment="1" applyBorder="1" applyFill="1" applyFont="1" borderId="0" fillId="5" fontId="24" numFmtId="0" xfId="0">
      <alignment horizontal="left" wrapText="1"/>
    </xf>
    <xf applyAlignment="1" applyFill="1" applyFont="1" borderId="0" fillId="0" fontId="24" numFmtId="0" xfId="0">
      <alignment horizontal="left"/>
    </xf>
    <xf applyAlignment="1" applyBorder="1" applyFont="1" borderId="15" fillId="0" fontId="22" numFmtId="0" xfId="0"/>
    <xf applyAlignment="1" applyBorder="1" applyFont="1" applyNumberFormat="1" borderId="0" fillId="0" fontId="45" numFmtId="0" xfId="0">
      <alignment horizontal="left"/>
    </xf>
    <xf applyBorder="1" applyFont="1" applyNumberFormat="1" borderId="0" fillId="0" fontId="12" numFmtId="2" xfId="0"/>
    <xf applyAlignment="1" applyBorder="1" applyFont="1" applyNumberFormat="1" borderId="0" fillId="0" fontId="45" numFmtId="14" xfId="0">
      <alignment horizontal="left"/>
    </xf>
    <xf applyAlignment="1" applyBorder="1" borderId="12" fillId="0" fontId="0" numFmtId="0" xfId="0">
      <alignment horizontal="right"/>
    </xf>
    <xf applyAlignment="1" applyBorder="1" applyFont="1" applyNumberFormat="1" borderId="12" fillId="0" fontId="45" numFmtId="0" xfId="0">
      <alignment horizontal="left"/>
    </xf>
    <xf applyAlignment="1" applyBorder="1" applyFont="1" applyNumberFormat="1" borderId="0" fillId="0" fontId="12" numFmtId="2" xfId="0">
      <alignment horizontal="left"/>
    </xf>
    <xf applyAlignment="1" applyBorder="1" applyFont="1" borderId="1" fillId="0" fontId="25" numFmtId="0" xfId="0">
      <alignment horizontal="left"/>
    </xf>
    <xf applyBorder="1" applyFont="1" borderId="4" fillId="0" fontId="25" numFmtId="0" xfId="0"/>
    <xf applyAlignment="1" applyBorder="1" applyFont="1" applyNumberFormat="1" borderId="4" fillId="0" fontId="25" numFmtId="2" xfId="0">
      <alignment horizontal="right"/>
    </xf>
    <xf applyBorder="1" applyFill="1" applyFont="1" applyNumberFormat="1" borderId="4" fillId="0" fontId="25" numFmtId="2" xfId="0"/>
    <xf applyAlignment="1" applyBorder="1" applyFont="1" applyNumberFormat="1" borderId="0" fillId="0" fontId="24" numFmtId="2" xfId="0">
      <alignment horizontal="right"/>
    </xf>
    <xf applyBorder="1" applyFill="1" applyFont="1" applyNumberFormat="1" borderId="0" fillId="0" fontId="24" numFmtId="2" xfId="0"/>
    <xf applyAlignment="1" applyBorder="1" applyFill="1" applyFont="1" applyNumberFormat="1" applyProtection="1" borderId="5" fillId="3" fontId="1" numFmtId="2" xfId="0">
      <alignment horizontal="center" vertical="center" wrapText="1"/>
    </xf>
    <xf applyAlignment="1" applyBorder="1" applyFill="1" applyFont="1" applyProtection="1" borderId="1" fillId="3" fontId="2" numFmtId="0" xfId="0">
      <alignment horizontal="center" vertical="center" wrapText="1"/>
      <protection hidden="1"/>
    </xf>
    <xf applyNumberFormat="1" borderId="0" fillId="0" fontId="0" numFmtId="2" xfId="0"/>
    <xf applyBorder="1" applyNumberFormat="1" borderId="11" fillId="0" fontId="0" numFmtId="2" xfId="0"/>
    <xf applyFill="1" applyNumberFormat="1" borderId="0" fillId="0" fontId="0" numFmtId="2" xfId="0"/>
    <xf applyAlignment="1" applyBorder="1" applyFill="1" applyFont="1" applyNumberFormat="1" borderId="17" fillId="0" fontId="25" numFmtId="165" xfId="0">
      <alignment horizontal="right"/>
    </xf>
    <xf applyBorder="1" applyFill="1" applyFont="1" borderId="1" fillId="21" fontId="25" numFmtId="0" xfId="0"/>
    <xf applyAlignment="1" applyBorder="1" applyFill="1" applyFont="1" applyNumberFormat="1" applyProtection="1" borderId="4" fillId="9" fontId="2" numFmtId="2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left" vertical="center"/>
      <protection locked="0"/>
    </xf>
    <xf applyAlignment="1" applyBorder="1" applyFill="1" applyFont="1" applyProtection="1" borderId="4" fillId="8" fontId="2" numFmtId="0" xfId="0">
      <alignment horizontal="center" vertical="center"/>
      <protection locked="0"/>
    </xf>
    <xf applyAlignment="1" applyBorder="1" applyFill="1" applyFont="1" applyProtection="1" borderId="1" fillId="0" fontId="27" numFmtId="0" xfId="0">
      <alignment horizontal="center" vertical="center" wrapText="1"/>
    </xf>
    <xf applyAlignment="1" applyBorder="1" applyFill="1" applyFont="1" applyProtection="1" borderId="1" fillId="0" fontId="12" numFmtId="0" xfId="0">
      <alignment horizontal="center" vertical="center" wrapText="1"/>
    </xf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applyFill="1" borderId="12" fillId="0" fontId="0" numFmtId="0" xfId="0"/>
    <xf applyAlignment="1" applyBorder="1" applyFont="1" borderId="15" fillId="0" fontId="22" numFmtId="0" xfId="0">
      <alignment horizontal="right"/>
    </xf>
    <xf applyBorder="1" applyNumberFormat="1" borderId="0" fillId="0" fontId="0" numFmtId="2" xfId="0"/>
    <xf applyBorder="1" applyFill="1" applyNumberFormat="1" borderId="0" fillId="0" fontId="0" numFmtId="4" xfId="0"/>
    <xf applyBorder="1" applyFill="1" applyNumberFormat="1" borderId="0" fillId="0" fontId="0" numFmtId="2" xfId="0"/>
    <xf applyAlignment="1" applyBorder="1" applyFont="1" borderId="0" fillId="0" fontId="45" numFmtId="0" xfId="0">
      <alignment horizontal="left"/>
    </xf>
    <xf applyAlignment="1" applyBorder="1" applyFont="1" borderId="0" fillId="0" fontId="36" numFmtId="0" xfId="0"/>
    <xf applyAlignment="1" applyBorder="1" applyNumberFormat="1" borderId="0" fillId="0" fontId="0" numFmtId="14" xfId="0">
      <alignment horizontal="left"/>
    </xf>
    <xf applyBorder="1" applyFill="1" applyFont="1" borderId="0" fillId="0" fontId="25" numFmtId="0" xfId="0"/>
    <xf applyBorder="1" applyFill="1" applyFont="1" applyNumberFormat="1" borderId="0" fillId="0" fontId="24" numFmtId="165" xfId="0"/>
    <xf applyAlignment="1" applyBorder="1" applyFont="1" applyProtection="1" borderId="0" fillId="0" fontId="24" numFmtId="0" xfId="5">
      <alignment horizontal="center"/>
    </xf>
    <xf applyBorder="1" applyFont="1" borderId="0" fillId="0" fontId="12" numFmtId="0" xfId="0"/>
    <xf applyAlignment="1" applyBorder="1" applyFill="1" applyFont="1" applyNumberFormat="1" borderId="0" fillId="0" fontId="24" numFmtId="167" xfId="0">
      <alignment horizontal="right"/>
    </xf>
    <xf applyAlignment="1" applyBorder="1" applyFont="1" borderId="16" fillId="0" fontId="24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24" numFmtId="0" xfId="0">
      <alignment horizontal="right"/>
    </xf>
    <xf applyAlignment="1" applyFill="1" applyFont="1" borderId="0" fillId="0" fontId="24" numFmtId="0" xfId="0">
      <alignment horizontal="center"/>
    </xf>
    <xf applyAlignment="1" applyBorder="1" applyFont="1" borderId="0" fillId="0" fontId="12" numFmtId="0" xfId="0">
      <alignment horizontal="right"/>
    </xf>
    <xf applyAlignment="1" applyBorder="1" applyFont="1" applyNumberFormat="1" borderId="0" fillId="0" fontId="24" numFmtId="165" xfId="0">
      <alignment horizontal="right"/>
    </xf>
    <xf applyAlignment="1" applyBorder="1" applyFont="1" borderId="0" fillId="0" fontId="24" numFmtId="0" xfId="0">
      <alignment horizontal="left" vertical="top" wrapText="1"/>
    </xf>
    <xf applyAlignment="1" applyFont="1" applyProtection="1" borderId="0" fillId="0" fontId="24" numFmtId="0" xfId="5">
      <alignment horizontal="center"/>
    </xf>
    <xf applyFont="1" applyNumberFormat="1" borderId="0" fillId="0" fontId="24" numFmtId="165" xfId="0"/>
    <xf applyFill="1" applyFont="1" borderId="0" fillId="0" fontId="24" numFmtId="0" xfId="0"/>
    <xf applyAlignment="1" applyBorder="1" applyFont="1" applyNumberFormat="1" borderId="0" fillId="0" fontId="24" numFmtId="7" xfId="29">
      <alignment horizontal="right"/>
    </xf>
    <xf applyAlignment="1" applyBorder="1" applyFill="1" applyFont="1" borderId="16" fillId="0" fontId="24" numFmtId="0" xfId="0">
      <alignment horizontal="center"/>
    </xf>
    <xf applyAlignment="1" applyFill="1" applyFont="1" borderId="0" fillId="16" fontId="43" numFmtId="0" xfId="0"/>
    <xf applyAlignment="1" applyBorder="1" applyFill="1" applyFont="1" applyNumberFormat="1" borderId="0" fillId="0" fontId="25" numFmtId="165" xfId="0">
      <alignment horizontal="right"/>
    </xf>
    <xf applyAlignment="1" applyBorder="1" applyFill="1" applyFont="1" borderId="16" fillId="0" fontId="22" numFmtId="0" xfId="0">
      <alignment horizontal="left"/>
    </xf>
    <xf applyAlignment="1" applyBorder="1" applyFill="1" applyFont="1" borderId="0" fillId="0" fontId="22" numFmtId="0" xfId="0"/>
    <xf applyAlignment="1" applyBorder="1" applyFill="1" applyFont="1" borderId="0" fillId="0" fontId="22" numFmtId="0" xfId="0">
      <alignment horizontal="right"/>
    </xf>
    <xf applyAlignment="1" applyBorder="1" applyFill="1" borderId="0" fillId="0" fontId="0" numFmtId="0" xfId="0"/>
    <xf applyAlignment="1" applyBorder="1" applyFill="1" applyFont="1" borderId="12" fillId="0" fontId="22" numFmtId="0" xfId="0">
      <alignment horizontal="right"/>
    </xf>
    <xf applyAlignment="1" applyBorder="1" applyFill="1" applyNumberFormat="1" borderId="12" fillId="0" fontId="0" numFmtId="14" xfId="0">
      <alignment horizontal="left"/>
    </xf>
    <xf applyAlignment="1" applyBorder="1" applyFont="1" borderId="1" fillId="0" fontId="21" numFmtId="0" xfId="0">
      <alignment horizontal="center"/>
    </xf>
    <xf applyAlignment="1" applyFont="1" borderId="0" fillId="0" fontId="21" numFmtId="0" xfId="0">
      <alignment horizontal="center"/>
    </xf>
    <xf applyAlignment="1" applyBorder="1" applyFill="1" applyFont="1" applyProtection="1" borderId="1" fillId="0" fontId="21" numFmtId="0" xfId="0">
      <alignment horizontal="center" vertical="center"/>
      <protection hidden="1"/>
    </xf>
    <xf applyAlignment="1" applyBorder="1" applyFill="1" applyFont="1" applyNumberFormat="1" applyProtection="1" borderId="1" fillId="2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  <protection locked="0"/>
    </xf>
    <xf applyAlignment="1" applyBorder="1" applyFill="1" applyFont="1" applyNumberFormat="1" applyProtection="1" borderId="5" fillId="9" fontId="21" numFmtId="165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right" vertical="center"/>
      <protection locked="0"/>
    </xf>
    <xf applyAlignment="1" applyBorder="1" applyFill="1" applyFont="1" applyProtection="1" borderId="1" fillId="8" fontId="21" numFmtId="0" xfId="0">
      <alignment horizontal="center" vertical="center"/>
      <protection hidden="1"/>
    </xf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1" fillId="2" fontId="2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borderId="1" fillId="2" fontId="5" numFmtId="0" xfId="0">
      <alignment horizontal="left"/>
    </xf>
    <xf applyAlignment="1" applyBorder="1" applyFill="1" applyFont="1" applyNumberFormat="1" applyProtection="1" borderId="1" fillId="2" fontId="2" numFmtId="2" xfId="0">
      <alignment horizontal="center" vertical="center"/>
      <protection locked="0"/>
    </xf>
    <xf applyAlignment="1" applyBorder="1" applyFill="1" applyFont="1" applyNumberFormat="1" applyProtection="1" borderId="5" fillId="2" fontId="2" numFmtId="165" xfId="0">
      <alignment horizontal="center" vertical="center"/>
    </xf>
    <xf applyAlignment="1" applyBorder="1" applyFill="1" applyFont="1" applyNumberFormat="1" applyProtection="1" borderId="1" fillId="2" fontId="2" numFmtId="2" xfId="0">
      <alignment horizontal="right" vertical="center"/>
      <protection locked="0"/>
    </xf>
    <xf applyAlignment="1" borderId="0" fillId="0" fontId="0" numFmtId="0" xfId="0">
      <alignment horizontal="center"/>
    </xf>
    <xf applyAlignment="1" applyFont="1" applyNumberFormat="1" borderId="0" fillId="0" fontId="0" numFmtId="165" xfId="29">
      <alignment horizontal="center"/>
    </xf>
    <xf applyAlignment="1" applyBorder="1" applyFill="1" applyFont="1" applyNumberFormat="1" applyProtection="1" borderId="0" fillId="0" fontId="14" numFmtId="165" xfId="0">
      <alignment horizontal="center" vertical="center"/>
      <protection locked="0"/>
    </xf>
    <xf applyAlignment="1" applyFont="1" borderId="0" fillId="0" fontId="50" numFmtId="0" xfId="0">
      <alignment horizontal="center"/>
    </xf>
    <xf applyAlignment="1" applyFont="1" borderId="0" fillId="0" fontId="59" numFmtId="0" xfId="0">
      <alignment horizontal="left"/>
    </xf>
    <xf applyAlignment="1" applyFont="1" borderId="0" fillId="0" fontId="59" numFmtId="0" xfId="0">
      <alignment horizontal="center"/>
    </xf>
    <xf applyAlignment="1" applyBorder="1" applyNumberFormat="1" borderId="10" fillId="0" fontId="0" numFmtId="165" xfId="0">
      <alignment horizontal="center"/>
    </xf>
    <xf applyBorder="1" borderId="10" fillId="0" fontId="0" numFmtId="0" xfId="0"/>
    <xf applyAlignment="1" applyBorder="1" applyNumberFormat="1" borderId="10" fillId="0" fontId="0" numFmtId="2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9" fillId="0" fontId="2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38" numFmtId="0" xfId="0"/>
    <xf applyAlignment="1" applyBorder="1" applyFont="1" borderId="14" fillId="0" fontId="38" numFmtId="0" xfId="0"/>
    <xf applyAlignment="1" applyBorder="1" applyFont="1" borderId="15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11" fillId="0" fontId="38" numFmtId="0" xfId="0"/>
    <xf applyAlignment="1" applyBorder="1" applyFont="1" borderId="12" fillId="0" fontId="38" numFmtId="0" xfId="0"/>
    <xf applyAlignment="1" applyBorder="1" applyFont="1" applyNumberFormat="1" borderId="12" fillId="0" fontId="38" numFmtId="14" xfId="0">
      <alignment horizontal="left"/>
    </xf>
    <xf applyAlignment="1" applyBorder="1" applyFont="1" borderId="12" fillId="0" fontId="38" numFmtId="0" xfId="0">
      <alignment horizontal="left"/>
    </xf>
    <xf applyAlignment="1" applyFont="1" borderId="0" fillId="0" fontId="25" numFmtId="0" xfId="0"/>
    <xf applyAlignment="1" applyFont="1" borderId="0" fillId="0" fontId="43" numFmtId="0" xfId="0"/>
    <xf applyAlignment="1" applyBorder="1" applyFont="1" borderId="14" fillId="0" fontId="42" numFmtId="0" xfId="0"/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borderId="0" fillId="0" fontId="0" numFmtId="0" xfId="0"/>
    <xf applyAlignment="1" applyFont="1" borderId="0" fillId="0" fontId="36" numFmtId="0" xfId="0">
      <alignment horizontal="left"/>
    </xf>
    <xf applyAlignment="1" applyFont="1" borderId="0" fillId="0" fontId="43" numFmtId="0" xfId="0">
      <alignment horizontal="left"/>
    </xf>
    <xf applyAlignment="1" applyBorder="1" applyFont="1" borderId="14" fillId="0" fontId="2" numFmtId="0" xfId="0"/>
    <xf applyAlignment="1" applyBorder="1" applyFont="1" borderId="15" fillId="0" fontId="1" numFmtId="0" xfId="0"/>
    <xf applyAlignment="1" applyBorder="1" applyFont="1" borderId="16" fillId="0" fontId="2" numFmtId="0" xfId="0"/>
    <xf applyAlignment="1" applyBorder="1" applyFont="1" borderId="0" fillId="0" fontId="2" numFmtId="0" xfId="0"/>
    <xf applyAlignment="1" applyBorder="1" applyFont="1" borderId="0" fillId="0" fontId="1" numFmtId="0" xfId="0"/>
    <xf applyAlignment="1" applyBorder="1" applyFont="1" borderId="12" fillId="0" fontId="1" numFmtId="0" xfId="0">
      <alignment horizontal="left"/>
    </xf>
    <xf applyAlignment="1" applyBorder="1" applyFill="1" applyFont="1" borderId="0" fillId="16" fontId="1" numFmtId="0" xfId="0">
      <alignment horizontal="center"/>
    </xf>
    <xf applyAlignment="1" applyBorder="1" applyFill="1" applyFont="1" borderId="12" fillId="15" fontId="43" numFmtId="0" xfId="0">
      <alignment horizontal="center" wrapText="1"/>
    </xf>
    <xf applyAlignment="1" applyBorder="1" applyFill="1" applyFont="1" borderId="0" fillId="15" fontId="43" numFmtId="0" xfId="0">
      <alignment horizontal="center"/>
    </xf>
    <xf applyAlignment="1" applyBorder="1" applyFill="1" applyFont="1" borderId="9" fillId="17" fontId="22" numFmtId="0" xfId="0"/>
    <xf applyAlignment="1" applyBorder="1" applyFill="1" borderId="10" fillId="17" fontId="0" numFmtId="0" xfId="0"/>
    <xf applyAlignment="1" applyBorder="1" applyFill="1" borderId="3" fillId="17" fontId="0" numFmtId="0" xfId="0"/>
    <xf applyAlignment="1" applyBorder="1" applyFill="1" borderId="9" fillId="17" fontId="0" numFmtId="0" xfId="0"/>
    <xf applyAlignment="1" applyBorder="1" applyFill="1" applyFont="1" borderId="9" fillId="17" fontId="25" numFmtId="0" xfId="0">
      <alignment horizontal="center"/>
    </xf>
    <xf applyAlignment="1" applyBorder="1" applyFill="1" applyFont="1" borderId="3" fillId="17" fontId="25" numFmtId="0" xfId="0">
      <alignment horizontal="center"/>
    </xf>
    <xf applyAlignment="1" applyBorder="1" applyFill="1" applyFont="1" borderId="14" fillId="17" fontId="42" numFmtId="0" xfId="0">
      <alignment wrapText="1"/>
    </xf>
    <xf applyAlignment="1" applyBorder="1" applyFill="1" applyFont="1" borderId="15" fillId="17" fontId="42" numFmtId="0" xfId="0">
      <alignment wrapText="1"/>
    </xf>
    <xf applyAlignment="1" applyBorder="1" applyFill="1" applyFont="1" borderId="18" fillId="17" fontId="42" numFmtId="0" xfId="0">
      <alignment wrapText="1"/>
    </xf>
    <xf applyAlignment="1" applyBorder="1" borderId="16" fillId="0" fontId="0" numFmtId="0" xfId="0">
      <alignment wrapText="1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ill="1" applyFont="1" borderId="14" fillId="0" fontId="53" numFmtId="0" xfId="0">
      <alignment horizontal="center" vertical="center"/>
    </xf>
    <xf applyAlignment="1" applyBorder="1" applyFont="1" borderId="15" fillId="0" fontId="53" numFmtId="0" xfId="0">
      <alignment horizontal="center" vertical="center"/>
    </xf>
    <xf applyAlignment="1" applyBorder="1" applyFont="1" borderId="18" fillId="0" fontId="53" numFmtId="0" xfId="0">
      <alignment horizontal="center" vertical="center"/>
    </xf>
    <xf applyAlignment="1" applyBorder="1" applyFont="1" borderId="11" fillId="0" fontId="53" numFmtId="0" xfId="0">
      <alignment horizontal="center" vertical="center"/>
    </xf>
    <xf applyAlignment="1" applyBorder="1" applyFont="1" borderId="12" fillId="0" fontId="53" numFmtId="0" xfId="0">
      <alignment horizontal="center" vertical="center"/>
    </xf>
    <xf applyAlignment="1" applyBorder="1" applyFont="1" borderId="19" fillId="0" fontId="53" numFmtId="0" xfId="0">
      <alignment horizontal="center" vertical="center"/>
    </xf>
    <xf applyAlignment="1" applyBorder="1" applyFill="1" applyFont="1" borderId="9" fillId="0" fontId="46" numFmtId="0" xfId="0">
      <alignment horizontal="center"/>
    </xf>
    <xf applyAlignment="1" applyBorder="1" applyFill="1" applyFont="1" borderId="10" fillId="0" fontId="45" numFmtId="0" xfId="0">
      <alignment horizontal="center"/>
    </xf>
    <xf applyAlignment="1" applyBorder="1" applyFill="1" applyFont="1" borderId="3" fillId="0" fontId="45" numFmtId="0" xfId="0">
      <alignment horizontal="center"/>
    </xf>
    <xf applyAlignment="1" applyBorder="1" applyFill="1" applyFont="1" borderId="14" fillId="0" fontId="54" numFmtId="0" xfId="0">
      <alignment horizontal="center" vertical="center"/>
    </xf>
    <xf applyAlignment="1" applyBorder="1" applyFont="1" borderId="15" fillId="0" fontId="54" numFmtId="0" xfId="0">
      <alignment horizontal="center" vertical="center"/>
    </xf>
    <xf applyAlignment="1" applyBorder="1" applyFont="1" borderId="18" fillId="0" fontId="54" numFmtId="0" xfId="0">
      <alignment horizontal="center" vertical="center"/>
    </xf>
    <xf applyAlignment="1" applyBorder="1" applyFont="1" borderId="11" fillId="0" fontId="54" numFmtId="0" xfId="0">
      <alignment horizontal="center" vertical="center"/>
    </xf>
    <xf applyAlignment="1" applyBorder="1" applyFont="1" borderId="12" fillId="0" fontId="54" numFmtId="0" xfId="0">
      <alignment horizontal="center" vertical="center"/>
    </xf>
    <xf applyAlignment="1" applyBorder="1" applyFont="1" borderId="19" fillId="0" fontId="54" numFmtId="0" xfId="0">
      <alignment horizontal="center" vertical="center"/>
    </xf>
    <xf applyAlignment="1" applyBorder="1" applyFill="1" applyFont="1" borderId="9" fillId="0" fontId="45" numFmtId="0" xfId="0">
      <alignment horizontal="center"/>
    </xf>
    <xf applyAlignment="1" applyBorder="1" applyFill="1" borderId="1" fillId="17" fontId="0" numFmtId="0" xfId="0"/>
    <xf applyAlignment="1" applyBorder="1" borderId="1" fillId="0" fontId="0" numFmtId="0" xfId="0"/>
    <xf applyAlignment="1" applyBorder="1" applyFill="1" applyFont="1" borderId="14" fillId="0" fontId="55" numFmtId="0" xfId="0">
      <alignment horizontal="center" vertical="center"/>
    </xf>
    <xf applyAlignment="1" applyBorder="1" applyFont="1" borderId="15" fillId="0" fontId="55" numFmtId="0" xfId="0">
      <alignment horizontal="center" vertical="center"/>
    </xf>
    <xf applyAlignment="1" applyBorder="1" applyFont="1" borderId="18" fillId="0" fontId="55" numFmtId="0" xfId="0">
      <alignment horizontal="center" vertical="center"/>
    </xf>
    <xf applyAlignment="1" applyBorder="1" applyFont="1" borderId="11" fillId="0" fontId="55" numFmtId="0" xfId="0">
      <alignment horizontal="center" vertical="center"/>
    </xf>
    <xf applyAlignment="1" applyBorder="1" applyFont="1" borderId="12" fillId="0" fontId="55" numFmtId="0" xfId="0">
      <alignment horizontal="center" vertical="center"/>
    </xf>
    <xf applyAlignment="1" applyBorder="1" applyFont="1" borderId="19" fillId="0" fontId="55" numFmtId="0" xfId="0">
      <alignment horizontal="center" vertical="center"/>
    </xf>
    <xf applyAlignment="1" applyBorder="1" applyFill="1" applyFont="1" borderId="16" fillId="17" fontId="43" numFmtId="0" xfId="0">
      <alignment horizontal="right"/>
    </xf>
    <xf applyAlignment="1" applyBorder="1" applyFill="1" applyFont="1" borderId="0" fillId="17" fontId="43" numFmtId="0" xfId="0">
      <alignment horizontal="right"/>
    </xf>
    <xf applyAlignment="1" applyBorder="1" applyFill="1" applyFont="1" borderId="6" fillId="17" fontId="43" numFmtId="0" xfId="0">
      <alignment horizontal="right"/>
    </xf>
    <xf applyAlignment="1" applyBorder="1" applyFont="1" borderId="16" fillId="0" fontId="51" numFmtId="0" xfId="0">
      <alignment horizontal="center"/>
    </xf>
    <xf applyAlignment="1" applyBorder="1" applyFont="1" borderId="0" fillId="0" fontId="51" numFmtId="0" xfId="0">
      <alignment horizontal="center"/>
    </xf>
    <xf applyAlignment="1" applyBorder="1" applyFont="1" borderId="6" fillId="0" fontId="51" numFmtId="0" xfId="0">
      <alignment horizontal="center"/>
    </xf>
    <xf applyAlignment="1" applyBorder="1" applyFill="1" borderId="16" fillId="17" fontId="0" numFmtId="0" xfId="0"/>
    <xf applyAlignment="1" applyBorder="1" applyFill="1" borderId="6" fillId="17" fontId="0" numFmtId="0" xfId="0"/>
    <xf applyAlignment="1" applyBorder="1" applyFill="1" applyFont="1" borderId="16" fillId="17" fontId="43" numFmtId="0" xfId="0">
      <alignment horizontal="right" vertical="center"/>
    </xf>
    <xf applyAlignment="1" applyBorder="1" applyFill="1" applyFont="1" borderId="0" fillId="17" fontId="43" numFmtId="0" xfId="0">
      <alignment horizontal="right" vertical="center"/>
    </xf>
    <xf applyAlignment="1" applyBorder="1" applyFill="1" applyFont="1" borderId="6" fillId="17" fontId="43" numFmtId="0" xfId="0">
      <alignment horizontal="right" vertical="center"/>
    </xf>
    <xf applyAlignment="1" applyBorder="1" applyFill="1" applyFont="1" borderId="16" fillId="17" fontId="12" numFmtId="0" xfId="0"/>
    <xf applyAlignment="1" applyBorder="1" applyFont="1" borderId="15" fillId="0" fontId="12" numFmtId="0" xfId="0">
      <alignment horizontal="right"/>
    </xf>
    <xf applyAlignment="1" applyBorder="1" applyFont="1" borderId="15" fillId="0" fontId="12" numFmtId="0" xfId="0"/>
    <xf applyAlignment="1" applyBorder="1" applyFont="1" borderId="15" fillId="0" fontId="12" numFmtId="0" xfId="0">
      <alignment horizontal="center"/>
    </xf>
    <xf applyAlignment="1" applyBorder="1" applyFont="1" borderId="15" fillId="0" fontId="24" numFmtId="0" xfId="0"/>
    <xf applyAlignment="1" applyBorder="1" applyFill="1" borderId="0" fillId="17" fontId="0" numFmtId="0" xfId="0">
      <alignment horizontal="right" vertical="center"/>
    </xf>
    <xf applyAlignment="1" applyBorder="1" applyFill="1" borderId="6" fillId="17" fontId="0" numFmtId="0" xfId="0">
      <alignment horizontal="right" vertical="center"/>
    </xf>
    <xf applyAlignment="1" applyBorder="1" applyFill="1" applyFont="1" borderId="11" fillId="17" fontId="43" numFmtId="0" xfId="0">
      <alignment horizontal="right" vertical="center"/>
    </xf>
    <xf applyAlignment="1" applyBorder="1" applyFill="1" applyFont="1" borderId="12" fillId="17" fontId="43" numFmtId="0" xfId="0">
      <alignment horizontal="right" vertical="center"/>
    </xf>
    <xf applyAlignment="1" applyBorder="1" applyFill="1" applyFont="1" borderId="19" fillId="17" fontId="43" numFmtId="0" xfId="0">
      <alignment horizontal="right" vertical="center"/>
    </xf>
    <xf applyAlignment="1" applyBorder="1" applyFont="1" borderId="11" fillId="0" fontId="56" numFmtId="0" xfId="0">
      <alignment horizontal="center"/>
    </xf>
    <xf applyAlignment="1" applyBorder="1" applyFont="1" borderId="12" fillId="0" fontId="56" numFmtId="0" xfId="0">
      <alignment horizontal="center"/>
    </xf>
    <xf applyAlignment="1" applyBorder="1" applyFont="1" borderId="19" fillId="0" fontId="56" numFmtId="0" xfId="0">
      <alignment horizontal="center"/>
    </xf>
    <xf applyAlignment="1" applyBorder="1" applyFill="1" applyFont="1" borderId="11" fillId="17" fontId="12" numFmtId="0" xfId="0"/>
    <xf applyAlignment="1" applyBorder="1" applyFill="1" borderId="19" fillId="17" fontId="0" numFmtId="0" xfId="0"/>
    <xf applyAlignment="1" applyBorder="1" applyFill="1" borderId="12" fillId="0" fontId="0" numFmtId="0" xfId="0"/>
    <xf applyAlignment="1" applyBorder="1" borderId="10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0" fillId="0" fontId="36" numFmtId="0" xfId="0">
      <alignment horizontal="right"/>
    </xf>
    <xf applyAlignment="1" applyBorder="1" applyFont="1" borderId="12" fillId="0" fontId="24" numFmtId="0" xfId="0">
      <alignment horizontal="right"/>
    </xf>
    <xf applyAlignment="1" applyBorder="1" borderId="12" fillId="0" fontId="0" numFmtId="0" xfId="0"/>
    <xf applyAlignment="1" applyBorder="1" applyFill="1" applyFont="1" borderId="1" fillId="17" fontId="34" numFmtId="0" xfId="0"/>
    <xf applyAlignment="1" applyBorder="1" applyFill="1" applyFont="1" applyNumberFormat="1" borderId="12" fillId="0" fontId="58" numFmtId="0" xfId="0">
      <alignment horizontal="center"/>
    </xf>
    <xf applyAlignment="1" applyBorder="1" applyFill="1" applyFont="1" applyNumberFormat="1" borderId="12" fillId="0" fontId="56" numFmtId="0" xfId="0">
      <alignment horizontal="center"/>
    </xf>
    <xf applyAlignment="1" applyBorder="1" applyFont="1" borderId="15" fillId="0" fontId="22" numFmtId="0" xfId="0">
      <alignment horizontal="right"/>
    </xf>
    <xf applyAlignment="1" applyBorder="1" borderId="11" fillId="0" fontId="0" numFmtId="0" xfId="0"/>
    <xf applyAlignment="1" applyBorder="1" applyFill="1" borderId="11" fillId="0" fontId="0" numFmtId="0" xfId="0"/>
    <xf applyAlignment="1" applyBorder="1" applyFill="1" borderId="12" fillId="0" fontId="0" numFmtId="0" xfId="0">
      <alignment horizontal="left"/>
    </xf>
    <xf applyAlignment="1" applyBorder="1" applyFill="1" applyFont="1" borderId="16" fillId="16" fontId="36" numFmtId="0" xfId="0">
      <alignment horizontal="center"/>
    </xf>
    <xf applyAlignment="1" applyBorder="1" applyFill="1" applyFont="1" borderId="0" fillId="16" fontId="36" numFmtId="0" xfId="0">
      <alignment horizontal="center"/>
    </xf>
    <xf applyAlignment="1" applyBorder="1" applyFill="1" borderId="12" fillId="0" fontId="0" numFmtId="0" xfId="0">
      <alignment horizontal="center"/>
    </xf>
    <xf applyAlignment="1" applyFill="1" applyFont="1" borderId="0" fillId="16" fontId="43" numFmtId="0" xfId="0">
      <alignment horizontal="center"/>
    </xf>
  </cellXfs>
  <cellStyles count="30">
    <cellStyle builtinId="4" name="Currency" xfId="29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builtinId="0" name="Normal" xf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descr="currentlogo" id="2" name="Picture 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51"/>
  <sheetViews>
    <sheetView tabSelected="1" workbookViewId="0" zoomScaleNormal="100">
      <pane activePane="bottomRight" state="frozen" topLeftCell="F1719" xSplit="5" ySplit="2"/>
      <selection activeCell="G1" pane="topRight" sqref="G1"/>
      <selection activeCell="A3" pane="bottomLeft" sqref="A3"/>
      <selection activeCell="B1719" pane="bottomRight" sqref="B1719"/>
    </sheetView>
  </sheetViews>
  <sheetFormatPr defaultColWidth="9.140625" defaultRowHeight="14.25"/>
  <cols>
    <col min="1" max="1" customWidth="true" style="10" width="9.85546875" collapsed="true"/>
    <col min="2" max="2" bestFit="true" customWidth="true" style="94" width="9.42578125" collapsed="true"/>
    <col min="3" max="4" customWidth="true" style="110" width="10.28515625" collapsed="true"/>
    <col min="5" max="5" customWidth="true" style="74" width="8.5703125" collapsed="true"/>
    <col min="6" max="6" customWidth="true" style="26" width="22.85546875" collapsed="true"/>
    <col min="7" max="7" customWidth="true" style="26" width="41.5703125" collapsed="true"/>
    <col min="8" max="8" customWidth="true" style="26" width="19.28515625" collapsed="true"/>
    <col min="9" max="9" customWidth="true" style="36" width="12.140625" collapsed="true"/>
    <col min="10" max="10" customWidth="true" style="95" width="20.7109375" collapsed="true"/>
    <col min="11" max="11" customWidth="true" style="77" width="10.5703125" collapsed="true"/>
    <col min="12" max="12" customWidth="true" style="29" width="27.7109375" collapsed="true"/>
    <col min="13" max="13" customWidth="true" style="25" width="14.42578125" collapsed="true"/>
    <col min="14" max="17" customWidth="true" style="26" width="9.140625" collapsed="true"/>
    <col min="18" max="16384" style="26" width="9.140625" collapsed="true"/>
  </cols>
  <sheetData>
    <row ht="15" r="1" spans="1:13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customFormat="1" customHeight="1" ht="27.75" r="2" s="74" spans="1:13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customFormat="1" customHeight="1" ht="12" r="3" s="18" spans="1:13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ref="J3:J7" si="0" t="shared">B3*I3</f>
        <v>40</v>
      </c>
      <c r="K3" s="386"/>
      <c r="L3" s="386"/>
      <c r="M3" s="97"/>
    </row>
    <row customFormat="1" customHeight="1" ht="12" r="4" s="18" spans="1:13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si="0" t="shared"/>
        <v>40</v>
      </c>
      <c r="K4" s="386"/>
      <c r="L4" s="386"/>
      <c r="M4" s="97"/>
    </row>
    <row customFormat="1" customHeight="1" ht="12" r="5" s="18" spans="1:13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si="0" t="shared"/>
        <v>40</v>
      </c>
      <c r="K5" s="386"/>
      <c r="L5" s="386"/>
      <c r="M5" s="97"/>
    </row>
    <row customFormat="1" customHeight="1" ht="12" r="6" s="18" spans="1:13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si="0" t="shared"/>
        <v>20</v>
      </c>
      <c r="K6" s="159"/>
      <c r="L6" s="159"/>
      <c r="M6" s="97"/>
    </row>
    <row customFormat="1" customHeight="1" ht="12" r="7" s="18" spans="1:13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si="0" t="shared"/>
        <v>224</v>
      </c>
      <c r="K7" s="159"/>
      <c r="L7" s="159"/>
      <c r="M7" s="97"/>
    </row>
    <row customFormat="1" customHeight="1" ht="12" r="8" s="18" spans="1:13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customHeight="1" ht="12" r="9" spans="1:13">
      <c r="A9" s="99">
        <v>5001</v>
      </c>
      <c r="B9" s="93">
        <v>22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ref="J9:J85" si="1" t="shared">B9*I9</f>
        <v>817.74</v>
      </c>
      <c r="K9" s="77">
        <v>67</v>
      </c>
      <c r="M9" s="26"/>
    </row>
    <row customHeight="1" ht="12" r="10" spans="1:13">
      <c r="A10" s="99">
        <v>5002</v>
      </c>
      <c r="B10" s="93">
        <v>96</v>
      </c>
      <c r="C10" s="110">
        <v>26</v>
      </c>
      <c r="D10" s="110">
        <f ref="D10:D74" si="2" t="shared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si="1" t="shared"/>
        <v>3196.7999999999997</v>
      </c>
      <c r="K10" s="77">
        <v>60</v>
      </c>
      <c r="M10" s="26"/>
    </row>
    <row customHeight="1" ht="12" r="11" spans="1:13">
      <c r="A11" s="99">
        <v>5003</v>
      </c>
      <c r="B11" s="93">
        <v>20</v>
      </c>
      <c r="C11" s="110" t="s">
        <v>642</v>
      </c>
      <c r="D11" s="110">
        <f si="2" t="shared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si="1" t="shared"/>
        <v>1350.8000000000002</v>
      </c>
      <c r="K11" s="77">
        <v>175</v>
      </c>
      <c r="M11" s="26"/>
    </row>
    <row customHeight="1" ht="12" r="12" spans="1:13">
      <c r="A12" s="99">
        <v>5004</v>
      </c>
      <c r="B12" s="93">
        <v>211</v>
      </c>
      <c r="C12" s="110">
        <v>41</v>
      </c>
      <c r="D12" s="110">
        <f si="2" t="shared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si="1" t="shared"/>
        <v>5823.6</v>
      </c>
      <c r="K12" s="77">
        <v>55</v>
      </c>
      <c r="M12" s="26"/>
    </row>
    <row customHeight="1" ht="12" r="13" spans="1:13">
      <c r="A13" s="99">
        <v>5006</v>
      </c>
      <c r="B13" s="93">
        <v>11</v>
      </c>
      <c r="C13" s="110">
        <v>5</v>
      </c>
      <c r="D13" s="110">
        <f si="2" t="shared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si="1" t="shared"/>
        <v>38.83</v>
      </c>
      <c r="K13" s="77">
        <v>10</v>
      </c>
      <c r="M13" s="26"/>
    </row>
    <row customHeight="1" ht="12" r="14" spans="1:13">
      <c r="A14" s="99">
        <v>5007</v>
      </c>
      <c r="B14" s="93" t="n">
        <v>21.0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si="1" t="shared"/>
        <v>88.5</v>
      </c>
      <c r="K14" s="77">
        <v>5</v>
      </c>
      <c r="M14" s="26"/>
    </row>
    <row customHeight="1" ht="12" r="15" spans="1:13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si="1" t="shared"/>
        <v>86.02000000000001</v>
      </c>
      <c r="K15" s="77">
        <v>10</v>
      </c>
      <c r="M15" s="26"/>
    </row>
    <row customHeight="1" ht="12" r="16" spans="1:13">
      <c r="A16" s="99">
        <v>5009</v>
      </c>
      <c r="B16" s="93">
        <v>7</v>
      </c>
      <c r="C16" s="110">
        <v>5</v>
      </c>
      <c r="D16" s="110">
        <f si="2" t="shared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si="1" t="shared"/>
        <v>23.73</v>
      </c>
      <c r="K16" s="77">
        <v>5</v>
      </c>
      <c r="M16" s="26"/>
    </row>
    <row customFormat="1" customHeight="1" ht="12" r="17" s="121" spans="1:15">
      <c r="A17" s="118">
        <v>5010</v>
      </c>
      <c r="B17" s="119">
        <v>0</v>
      </c>
      <c r="C17" s="120">
        <v>0</v>
      </c>
      <c r="D17" s="110">
        <f si="2" t="shared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si="1" t="shared"/>
        <v>0</v>
      </c>
      <c r="K17" s="123">
        <v>6</v>
      </c>
      <c r="L17" s="57"/>
    </row>
    <row customHeight="1" ht="12" r="18" spans="1:15">
      <c r="A18" s="99">
        <v>5011</v>
      </c>
      <c r="B18" s="93">
        <v>0</v>
      </c>
      <c r="C18" s="74">
        <v>0</v>
      </c>
      <c r="D18" s="110">
        <f si="2" t="shared"/>
        <v>0</v>
      </c>
      <c r="I18" s="29">
        <v>42.89</v>
      </c>
      <c r="J18" s="96">
        <f si="1" t="shared"/>
        <v>0</v>
      </c>
      <c r="M18" s="26"/>
    </row>
    <row customHeight="1" ht="12" r="19" spans="1:15">
      <c r="A19" s="99">
        <v>5012</v>
      </c>
      <c r="B19" s="93">
        <v>42</v>
      </c>
      <c r="C19" s="110">
        <v>45</v>
      </c>
      <c r="D19" s="110">
        <f si="2" t="shared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si="1" t="shared"/>
        <v>415.38</v>
      </c>
      <c r="K19" s="77">
        <v>11</v>
      </c>
    </row>
    <row customHeight="1" ht="12" r="20" spans="1:15">
      <c r="A20" s="99">
        <v>5013</v>
      </c>
      <c r="B20" s="93">
        <v>18</v>
      </c>
      <c r="C20" s="110">
        <v>0</v>
      </c>
      <c r="D20" s="110">
        <f si="2" t="shared"/>
        <v>0</v>
      </c>
      <c r="I20" s="29">
        <v>1.79</v>
      </c>
      <c r="J20" s="96">
        <f si="1" t="shared"/>
        <v>32.22</v>
      </c>
      <c r="O20" s="26">
        <v>1</v>
      </c>
    </row>
    <row customHeight="1" ht="12" r="21" spans="1:15">
      <c r="A21" s="99">
        <v>5014</v>
      </c>
      <c r="B21" s="93" t="n">
        <v>0.0</v>
      </c>
      <c r="C21" s="110" t="s">
        <v>629</v>
      </c>
      <c r="D21" s="110">
        <f si="2" t="shared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si="1" t="shared"/>
        <v>93</v>
      </c>
      <c r="K21" s="77">
        <v>25</v>
      </c>
      <c r="M21" s="26"/>
    </row>
    <row customHeight="1" ht="12" r="22" spans="1:15">
      <c r="A22" s="99">
        <v>5015</v>
      </c>
      <c r="B22" s="93">
        <v>88</v>
      </c>
      <c r="C22" s="110">
        <v>100</v>
      </c>
      <c r="D22" s="110">
        <f si="2" t="shared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si="1" t="shared"/>
        <v>19.36</v>
      </c>
      <c r="K22" s="77">
        <v>5</v>
      </c>
      <c r="M22" s="26"/>
    </row>
    <row customFormat="1" customHeight="1" ht="12" r="23" s="74" spans="1:15">
      <c r="A23" s="99">
        <v>5016</v>
      </c>
      <c r="B23" s="93">
        <v>1</v>
      </c>
      <c r="C23" s="110">
        <v>0</v>
      </c>
      <c r="D23" s="110">
        <f si="2" t="shared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si="1" t="shared"/>
        <v>78.91</v>
      </c>
      <c r="K23" s="78">
        <f>(I23*0.4)+I23</f>
        <v>110.47399999999999</v>
      </c>
      <c r="L23" s="29"/>
      <c r="M23" s="26"/>
    </row>
    <row customHeight="1" ht="12" r="24" spans="1:15">
      <c r="A24" s="99">
        <v>5017</v>
      </c>
      <c r="B24" s="93">
        <v>21</v>
      </c>
      <c r="C24" s="110" t="s">
        <v>640</v>
      </c>
      <c r="D24" s="110">
        <f si="2" t="shared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si="1" t="shared"/>
        <v>776.16</v>
      </c>
      <c r="K24" s="77">
        <v>50</v>
      </c>
      <c r="M24" s="26"/>
    </row>
    <row customHeight="1" ht="12" r="25" spans="1:15">
      <c r="A25" s="99">
        <v>5018</v>
      </c>
      <c r="B25" s="93" t="n">
        <v>1.0</v>
      </c>
      <c r="C25" s="110">
        <v>22</v>
      </c>
      <c r="D25" s="110">
        <f si="2" t="shared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si="1" t="shared"/>
        <v>702.24</v>
      </c>
      <c r="K25" s="77">
        <v>75</v>
      </c>
      <c r="M25" s="26"/>
    </row>
    <row customHeight="1" ht="12" r="26" spans="1:15">
      <c r="A26" s="99">
        <v>5019</v>
      </c>
      <c r="B26" s="93" t="n">
        <v>2.0</v>
      </c>
      <c r="C26" s="110">
        <v>5</v>
      </c>
      <c r="D26" s="110">
        <f si="2" t="shared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si="1" t="shared"/>
        <v>49.72</v>
      </c>
      <c r="K26" s="77">
        <v>10</v>
      </c>
      <c r="M26" s="26"/>
    </row>
    <row customHeight="1" ht="12" r="27" spans="1:15">
      <c r="A27" s="99">
        <v>5020</v>
      </c>
      <c r="B27" s="93">
        <v>17</v>
      </c>
      <c r="C27" s="110">
        <v>0</v>
      </c>
      <c r="D27" s="110">
        <f si="2" t="shared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si="1" t="shared"/>
        <v>40.799999999999997</v>
      </c>
      <c r="K27" s="77">
        <v>5</v>
      </c>
      <c r="M27" s="26"/>
    </row>
    <row customHeight="1" ht="12" r="28" spans="1:15">
      <c r="A28" s="99">
        <v>5021</v>
      </c>
      <c r="B28" s="93">
        <v>10</v>
      </c>
      <c r="C28" s="110">
        <v>5</v>
      </c>
      <c r="D28" s="110">
        <f si="2" t="shared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si="1" t="shared"/>
        <v>267.5</v>
      </c>
      <c r="K28" s="77">
        <v>75</v>
      </c>
    </row>
    <row customHeight="1" ht="12" r="29" spans="1:15">
      <c r="A29" s="99">
        <v>5022</v>
      </c>
      <c r="B29" s="93">
        <v>7</v>
      </c>
      <c r="C29" s="110">
        <v>8</v>
      </c>
      <c r="D29" s="110">
        <f si="2" t="shared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si="1" t="shared"/>
        <v>43.050000000000004</v>
      </c>
      <c r="K29" s="77">
        <v>10</v>
      </c>
      <c r="M29" s="26"/>
    </row>
    <row customHeight="1" ht="12" r="30" spans="1:15">
      <c r="A30" s="99">
        <v>5024</v>
      </c>
      <c r="B30" s="93">
        <v>22</v>
      </c>
      <c r="C30" s="110">
        <v>0</v>
      </c>
      <c r="D30" s="110">
        <f si="2" t="shared"/>
        <v>0</v>
      </c>
      <c r="I30" s="29">
        <v>56.55</v>
      </c>
      <c r="J30" s="96">
        <f si="1" t="shared"/>
        <v>1244.0999999999999</v>
      </c>
      <c r="M30" s="26"/>
    </row>
    <row customHeight="1" ht="12" r="31" spans="1:15">
      <c r="A31" s="99">
        <v>5025</v>
      </c>
      <c r="B31" s="93">
        <v>14</v>
      </c>
      <c r="C31" s="110">
        <v>11</v>
      </c>
      <c r="D31" s="110">
        <f si="2" t="shared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si="1" t="shared"/>
        <v>779.1</v>
      </c>
      <c r="K31" s="77">
        <v>55</v>
      </c>
    </row>
    <row customHeight="1" ht="12" r="32" spans="1:15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si="1" t="shared"/>
        <v>636.31000000000006</v>
      </c>
      <c r="K32" s="77">
        <v>55</v>
      </c>
    </row>
    <row customHeight="1" ht="12" r="33" spans="1:13">
      <c r="A33" s="99">
        <v>5027</v>
      </c>
      <c r="B33" s="93">
        <v>17</v>
      </c>
      <c r="C33" s="110">
        <v>16</v>
      </c>
      <c r="D33" s="110">
        <f si="2" t="shared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si="1" t="shared"/>
        <v>21.08</v>
      </c>
      <c r="K33" s="77">
        <v>5</v>
      </c>
      <c r="M33" s="26"/>
    </row>
    <row customHeight="1" ht="12" r="34" spans="1:13">
      <c r="A34" s="99">
        <v>5028</v>
      </c>
      <c r="B34" s="93">
        <v>12</v>
      </c>
      <c r="C34" s="110">
        <v>6</v>
      </c>
      <c r="D34" s="110">
        <f si="2" t="shared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si="1" t="shared"/>
        <v>101.16</v>
      </c>
      <c r="K34" s="77">
        <v>15</v>
      </c>
      <c r="M34" s="26"/>
    </row>
    <row customHeight="1" ht="12" r="35" spans="1:13">
      <c r="A35" s="99">
        <v>5029</v>
      </c>
      <c r="B35" s="93">
        <v>12</v>
      </c>
      <c r="C35" s="110">
        <v>10</v>
      </c>
      <c r="D35" s="110">
        <f si="2" t="shared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si="1" t="shared"/>
        <v>4548</v>
      </c>
      <c r="K35" s="77">
        <v>415</v>
      </c>
      <c r="M35" s="26"/>
    </row>
    <row customFormat="1" customHeight="1" ht="12" r="36" s="121" spans="1:13">
      <c r="A36" s="118">
        <v>5030</v>
      </c>
      <c r="B36" s="119">
        <v>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si="1" t="shared"/>
        <v>0</v>
      </c>
      <c r="K36" s="123">
        <v>50</v>
      </c>
      <c r="L36" s="57"/>
    </row>
    <row customHeight="1" ht="12" r="37" spans="1:13">
      <c r="A37" s="99">
        <v>5031</v>
      </c>
      <c r="B37" s="93">
        <v>44</v>
      </c>
      <c r="C37" s="110">
        <v>3</v>
      </c>
      <c r="D37" s="110">
        <f si="2" t="shared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si="1" t="shared"/>
        <v>2464</v>
      </c>
      <c r="K37" s="77">
        <f>72</f>
        <v>72</v>
      </c>
      <c r="M37" s="26"/>
    </row>
    <row customHeight="1" ht="12" r="38" spans="1:13">
      <c r="A38" s="99">
        <v>5032</v>
      </c>
      <c r="B38" s="93">
        <v>10</v>
      </c>
      <c r="C38" s="110">
        <v>8</v>
      </c>
      <c r="D38" s="110">
        <f si="2" t="shared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si="1" t="shared"/>
        <v>741</v>
      </c>
      <c r="K38" s="77">
        <v>135</v>
      </c>
      <c r="M38" s="26"/>
    </row>
    <row customFormat="1" customHeight="1" ht="12" r="39" s="121" spans="1:13">
      <c r="A39" s="118">
        <v>5033</v>
      </c>
      <c r="B39" s="119">
        <v>0</v>
      </c>
      <c r="C39" s="120">
        <v>0</v>
      </c>
      <c r="D39" s="110">
        <f si="2" t="shared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si="1" t="shared"/>
        <v>0</v>
      </c>
      <c r="K39" s="123">
        <v>70</v>
      </c>
      <c r="L39" s="57"/>
      <c r="M39" s="124"/>
    </row>
    <row customHeight="1" ht="12" r="40" spans="1:13">
      <c r="A40" s="99">
        <v>5035</v>
      </c>
      <c r="B40" s="93">
        <v>3</v>
      </c>
      <c r="C40" s="110">
        <v>3</v>
      </c>
      <c r="D40" s="110">
        <f si="2" t="shared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si="1" t="shared"/>
        <v>248.39999999999998</v>
      </c>
      <c r="K40" s="77">
        <v>100</v>
      </c>
      <c r="M40" s="26"/>
    </row>
    <row customHeight="1" ht="12" r="41" spans="1:13">
      <c r="A41" s="99">
        <v>5036</v>
      </c>
      <c r="B41" s="93">
        <v>11</v>
      </c>
      <c r="C41" s="110">
        <v>6</v>
      </c>
      <c r="D41" s="110">
        <f si="2" t="shared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si="1" t="shared"/>
        <v>34.980000000000004</v>
      </c>
      <c r="K41" s="77">
        <v>5</v>
      </c>
      <c r="M41" s="26"/>
    </row>
    <row customHeight="1" ht="12" r="42" spans="1:13">
      <c r="A42" s="99">
        <v>5037</v>
      </c>
      <c r="B42" s="93">
        <v>17</v>
      </c>
      <c r="C42" s="110">
        <v>6</v>
      </c>
      <c r="D42" s="110">
        <f si="2" t="shared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si="1" t="shared"/>
        <v>64.09</v>
      </c>
      <c r="K42" s="77">
        <v>5</v>
      </c>
      <c r="M42" s="26"/>
    </row>
    <row customHeight="1" ht="12" r="43" spans="1:13">
      <c r="A43" s="99">
        <v>5038</v>
      </c>
      <c r="B43" s="93">
        <v>15</v>
      </c>
      <c r="C43" s="110">
        <v>14</v>
      </c>
      <c r="D43" s="110">
        <f si="2" t="shared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si="1" t="shared"/>
        <v>894</v>
      </c>
      <c r="K43" s="77">
        <v>70</v>
      </c>
      <c r="M43" s="26"/>
    </row>
    <row customHeight="1" ht="12" r="44" spans="1:13">
      <c r="A44" s="99">
        <v>5039</v>
      </c>
      <c r="B44" s="93">
        <v>0</v>
      </c>
      <c r="C44" s="110">
        <v>0</v>
      </c>
      <c r="D44" s="110">
        <f si="2" t="shared"/>
        <v>0</v>
      </c>
      <c r="F44" s="26" t="s">
        <v>1331</v>
      </c>
      <c r="I44" s="29">
        <v>261</v>
      </c>
      <c r="J44" s="96">
        <f si="1" t="shared"/>
        <v>0</v>
      </c>
      <c r="M44" s="26"/>
    </row>
    <row customHeight="1" ht="12" r="45" spans="1:13">
      <c r="A45" s="99">
        <v>5040</v>
      </c>
      <c r="B45" s="93">
        <v>2</v>
      </c>
      <c r="C45" s="110">
        <v>0</v>
      </c>
      <c r="D45" s="110">
        <f si="2" t="shared"/>
        <v>0</v>
      </c>
      <c r="I45" s="29">
        <v>339.1</v>
      </c>
      <c r="J45" s="96">
        <f si="1" t="shared"/>
        <v>678.2</v>
      </c>
      <c r="M45" s="26"/>
    </row>
    <row customHeight="1" ht="12" r="46" spans="1:13">
      <c r="A46" s="99">
        <v>5041</v>
      </c>
      <c r="B46" s="93">
        <v>5</v>
      </c>
      <c r="C46" s="110">
        <v>4</v>
      </c>
      <c r="D46" s="110">
        <f si="2" t="shared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si="1" t="shared"/>
        <v>38.950000000000003</v>
      </c>
      <c r="K46" s="77">
        <v>11</v>
      </c>
      <c r="M46" s="26"/>
    </row>
    <row customHeight="1" ht="12" r="47" spans="1:13">
      <c r="A47" s="99">
        <v>5042</v>
      </c>
      <c r="B47" s="93">
        <v>5</v>
      </c>
      <c r="C47" s="110">
        <v>4</v>
      </c>
      <c r="D47" s="110">
        <f si="2" t="shared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si="1" t="shared"/>
        <v>9.6999999999999993</v>
      </c>
      <c r="K47" s="77">
        <v>5</v>
      </c>
      <c r="M47" s="26"/>
    </row>
    <row customHeight="1" ht="12" r="48" spans="1:13">
      <c r="A48" s="99">
        <v>5043</v>
      </c>
      <c r="B48" s="93">
        <v>62</v>
      </c>
      <c r="C48" s="110">
        <v>14</v>
      </c>
      <c r="D48" s="110">
        <f si="2" t="shared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si="1" t="shared"/>
        <v>3632.5800000000004</v>
      </c>
      <c r="K48" s="77">
        <f>(I48*0.4)+I48</f>
        <v>82.02600000000001</v>
      </c>
    </row>
    <row customHeight="1" ht="12" r="49" spans="1:13">
      <c r="A49" s="99">
        <v>5044</v>
      </c>
      <c r="B49" s="93">
        <v>0</v>
      </c>
      <c r="C49" s="110">
        <v>0</v>
      </c>
      <c r="D49" s="110">
        <f si="2" t="shared"/>
        <v>0</v>
      </c>
      <c r="I49" s="29">
        <v>3.46</v>
      </c>
      <c r="J49" s="96">
        <f si="1" t="shared"/>
        <v>0</v>
      </c>
    </row>
    <row customHeight="1" ht="12" r="50" spans="1:13">
      <c r="A50" s="99">
        <v>5045</v>
      </c>
      <c r="B50" s="93">
        <v>0</v>
      </c>
      <c r="C50" s="110">
        <v>0</v>
      </c>
      <c r="D50" s="110">
        <f si="2" t="shared"/>
        <v>0</v>
      </c>
      <c r="I50" s="29">
        <v>7.6</v>
      </c>
      <c r="J50" s="96">
        <f si="1" t="shared"/>
        <v>0</v>
      </c>
    </row>
    <row customHeight="1" ht="12" r="51" spans="1:13">
      <c r="A51" s="99">
        <v>5046</v>
      </c>
      <c r="B51" s="93">
        <v>1</v>
      </c>
      <c r="C51" s="110">
        <v>0</v>
      </c>
      <c r="D51" s="110">
        <f si="2" t="shared"/>
        <v>0</v>
      </c>
      <c r="F51" s="26" t="s">
        <v>1314</v>
      </c>
      <c r="I51" s="29">
        <v>282.33</v>
      </c>
      <c r="J51" s="96">
        <f si="1" t="shared"/>
        <v>282.33</v>
      </c>
    </row>
    <row customHeight="1" ht="12" r="52" spans="1:13">
      <c r="A52" s="99">
        <v>5047</v>
      </c>
      <c r="B52" s="93">
        <v>1</v>
      </c>
      <c r="C52" s="110">
        <v>0</v>
      </c>
      <c r="D52" s="110">
        <f si="2" t="shared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si="1" t="shared"/>
        <v>301.35000000000002</v>
      </c>
      <c r="K52" s="77">
        <v>345</v>
      </c>
      <c r="M52" s="26"/>
    </row>
    <row customHeight="1" ht="12" r="53" spans="1:13">
      <c r="A53" s="99">
        <v>5048</v>
      </c>
      <c r="B53" s="93">
        <v>0</v>
      </c>
      <c r="C53" s="74">
        <v>0</v>
      </c>
      <c r="D53" s="74">
        <f si="2" t="shared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si="1" t="shared"/>
        <v>0</v>
      </c>
      <c r="K53" s="77">
        <v>280</v>
      </c>
      <c r="M53" s="26" t="s">
        <v>1407</v>
      </c>
    </row>
    <row customHeight="1" ht="12" r="54" spans="1:13">
      <c r="A54" s="99">
        <v>5049</v>
      </c>
      <c r="B54" s="93">
        <v>0</v>
      </c>
      <c r="C54" s="110">
        <v>0</v>
      </c>
      <c r="D54" s="110">
        <f si="2" t="shared"/>
        <v>0</v>
      </c>
      <c r="I54" s="29">
        <v>74.91</v>
      </c>
      <c r="J54" s="96">
        <f si="1" t="shared"/>
        <v>0</v>
      </c>
      <c r="M54" s="26"/>
    </row>
    <row customFormat="1" customHeight="1" ht="12" r="55" s="121" spans="1:13">
      <c r="A55" s="118">
        <v>5051</v>
      </c>
      <c r="B55" s="119">
        <v>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si="1" t="shared"/>
        <v>0</v>
      </c>
      <c r="K55" s="123">
        <v>5</v>
      </c>
      <c r="L55" s="57"/>
    </row>
    <row customHeight="1" ht="12" r="56" spans="1:13">
      <c r="A56" s="99">
        <v>5053</v>
      </c>
      <c r="B56" s="93">
        <v>55</v>
      </c>
      <c r="C56" s="110">
        <v>9</v>
      </c>
      <c r="D56" s="110">
        <f si="2" t="shared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si="1" t="shared"/>
        <v>7150</v>
      </c>
      <c r="K56" s="77">
        <f>(I56*0.4)+I56</f>
        <v>182</v>
      </c>
      <c r="M56" s="26"/>
    </row>
    <row customHeight="1" ht="12" r="57" spans="1:13">
      <c r="A57" s="99">
        <v>5055</v>
      </c>
      <c r="B57" s="93">
        <v>174</v>
      </c>
      <c r="C57" s="110">
        <v>15</v>
      </c>
      <c r="D57" s="110">
        <f si="2" t="shared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si="1" t="shared"/>
        <v>981.3599999999999</v>
      </c>
      <c r="K57" s="77">
        <v>9</v>
      </c>
      <c r="M57" s="26"/>
    </row>
    <row customHeight="1" ht="12" r="58" spans="1:13">
      <c r="A58" s="99">
        <v>5056</v>
      </c>
      <c r="B58" s="93">
        <v>17</v>
      </c>
      <c r="C58" s="110">
        <v>15</v>
      </c>
      <c r="D58" s="110">
        <f si="2" t="shared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si="1" t="shared"/>
        <v>72.08</v>
      </c>
      <c r="K58" s="77">
        <v>5</v>
      </c>
      <c r="M58" s="26"/>
    </row>
    <row customHeight="1" ht="12" r="59" spans="1:13">
      <c r="A59" s="99">
        <v>5057</v>
      </c>
      <c r="B59" s="93">
        <v>6</v>
      </c>
      <c r="C59" s="110">
        <v>4</v>
      </c>
      <c r="D59" s="110">
        <f si="2" t="shared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si="1" t="shared"/>
        <v>41.339999999999996</v>
      </c>
      <c r="K59" s="77">
        <v>10</v>
      </c>
      <c r="M59" s="26"/>
    </row>
    <row customHeight="1" ht="12" r="60" spans="1:13">
      <c r="A60" s="99">
        <v>5058</v>
      </c>
      <c r="B60" s="93">
        <v>14</v>
      </c>
      <c r="C60" s="110">
        <v>4</v>
      </c>
      <c r="D60" s="110">
        <f si="2" t="shared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si="1" t="shared"/>
        <v>85.82</v>
      </c>
      <c r="K60" s="77">
        <v>10</v>
      </c>
      <c r="M60" s="26"/>
    </row>
    <row customHeight="1" ht="12" r="61" spans="1:13">
      <c r="A61" s="99">
        <v>5061</v>
      </c>
      <c r="B61" s="93">
        <v>24</v>
      </c>
      <c r="C61" s="110">
        <v>13</v>
      </c>
      <c r="D61" s="110">
        <f si="2" t="shared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si="1" t="shared"/>
        <v>701.52</v>
      </c>
      <c r="K61" s="77">
        <v>40</v>
      </c>
      <c r="M61" s="26"/>
    </row>
    <row customHeight="1" ht="12" r="62" spans="1:13">
      <c r="A62" s="99">
        <v>5064</v>
      </c>
      <c r="B62" s="93">
        <v>3</v>
      </c>
      <c r="C62" s="110">
        <v>1</v>
      </c>
      <c r="D62" s="110">
        <f si="2" t="shared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si="1" t="shared"/>
        <v>11.25</v>
      </c>
      <c r="K62" s="77">
        <v>7</v>
      </c>
      <c r="M62" s="26"/>
    </row>
    <row customHeight="1" ht="12" r="63" spans="1:13">
      <c r="A63" s="99">
        <v>5065</v>
      </c>
      <c r="B63" s="93">
        <v>25</v>
      </c>
      <c r="C63" s="110">
        <v>20</v>
      </c>
      <c r="D63" s="110">
        <f si="2" t="shared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si="1" t="shared"/>
        <v>373.25</v>
      </c>
      <c r="K63" s="77">
        <v>23</v>
      </c>
      <c r="M63" s="26"/>
    </row>
    <row customHeight="1" ht="12" r="64" spans="1:13">
      <c r="A64" s="99">
        <v>5067</v>
      </c>
      <c r="B64" s="93">
        <v>14</v>
      </c>
      <c r="C64" s="110" t="s">
        <v>642</v>
      </c>
      <c r="D64" s="110">
        <f si="2" t="shared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si="1" t="shared"/>
        <v>158.9</v>
      </c>
      <c r="K64" s="77">
        <v>15</v>
      </c>
      <c r="M64" s="26"/>
    </row>
    <row customHeight="1" ht="12" r="65" spans="1:13">
      <c r="A65" s="99">
        <v>5068</v>
      </c>
      <c r="B65" s="93">
        <v>20</v>
      </c>
      <c r="C65" s="110">
        <v>8</v>
      </c>
      <c r="D65" s="110">
        <f si="2" t="shared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si="1" t="shared"/>
        <v>2212.6</v>
      </c>
      <c r="K65" s="77">
        <v>135</v>
      </c>
      <c r="M65" s="26"/>
    </row>
    <row customHeight="1" ht="12" r="66" spans="1:13">
      <c r="A66" s="99">
        <v>5069</v>
      </c>
      <c r="B66" s="93">
        <v>0</v>
      </c>
      <c r="C66" s="110">
        <v>0</v>
      </c>
      <c r="D66" s="110">
        <f si="2" t="shared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si="1" t="shared"/>
        <v>0</v>
      </c>
      <c r="K66" s="77">
        <v>50</v>
      </c>
    </row>
    <row customHeight="1" ht="12" r="67" spans="1:13">
      <c r="A67" s="99">
        <v>5071</v>
      </c>
      <c r="B67" s="68" t="n">
        <v>131.0</v>
      </c>
      <c r="C67" s="110">
        <v>25</v>
      </c>
      <c r="D67" s="110">
        <f si="2" t="shared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si="1" t="shared"/>
        <v>2373</v>
      </c>
      <c r="K67" s="77">
        <v>67</v>
      </c>
      <c r="M67" s="26"/>
    </row>
    <row customHeight="1" ht="12" r="68" spans="1:13">
      <c r="A68" s="99">
        <v>5075</v>
      </c>
      <c r="B68" s="93">
        <v>70</v>
      </c>
      <c r="C68" s="110">
        <v>15</v>
      </c>
      <c r="D68" s="110">
        <f si="2" t="shared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si="1" t="shared"/>
        <v>2498.2999999999997</v>
      </c>
      <c r="K68" s="77">
        <v>75</v>
      </c>
    </row>
    <row customHeight="1" ht="12" r="69" spans="1:13">
      <c r="A69" s="99">
        <v>5076</v>
      </c>
      <c r="B69" s="93">
        <v>0</v>
      </c>
      <c r="C69" s="110">
        <v>0</v>
      </c>
      <c r="D69" s="110">
        <f si="2" t="shared"/>
        <v>0</v>
      </c>
      <c r="I69" s="29">
        <v>334.67</v>
      </c>
      <c r="J69" s="96">
        <f si="1" t="shared"/>
        <v>0</v>
      </c>
    </row>
    <row customHeight="1" ht="12" r="70" spans="1:13">
      <c r="A70" s="99">
        <v>5077</v>
      </c>
      <c r="B70" s="68">
        <v>15</v>
      </c>
      <c r="C70" s="110">
        <v>33</v>
      </c>
      <c r="D70" s="110">
        <f si="2" t="shared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si="1" t="shared"/>
        <v>306</v>
      </c>
      <c r="K70" s="77">
        <v>52</v>
      </c>
      <c r="M70" s="26"/>
    </row>
    <row customHeight="1" ht="12" r="71" spans="1:13">
      <c r="A71" s="99">
        <v>5078</v>
      </c>
      <c r="B71" s="93">
        <v>4</v>
      </c>
      <c r="C71" s="110">
        <v>2</v>
      </c>
      <c r="D71" s="110">
        <f si="2" t="shared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si="1" t="shared"/>
        <v>125.8</v>
      </c>
      <c r="K71" s="77">
        <f>(I71*0.4)+I71</f>
        <v>44.03</v>
      </c>
      <c r="M71" s="26"/>
    </row>
    <row customHeight="1" ht="12" r="72" spans="1:13">
      <c r="A72" s="99">
        <v>5079</v>
      </c>
      <c r="B72" s="93">
        <v>21</v>
      </c>
      <c r="C72" s="110">
        <v>4</v>
      </c>
      <c r="D72" s="110">
        <f si="2" t="shared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si="1" t="shared"/>
        <v>56.28</v>
      </c>
      <c r="K72" s="77">
        <v>5</v>
      </c>
      <c r="M72" s="26"/>
    </row>
    <row customHeight="1" ht="12" r="73" spans="1:13">
      <c r="A73" s="99">
        <v>5080</v>
      </c>
      <c r="B73" s="93">
        <v>55</v>
      </c>
      <c r="C73" s="110">
        <v>39</v>
      </c>
      <c r="D73" s="110">
        <f si="2" t="shared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si="1" t="shared"/>
        <v>1116.5</v>
      </c>
      <c r="K73" s="77">
        <v>45</v>
      </c>
    </row>
    <row customHeight="1" ht="12" r="74" spans="1:13">
      <c r="A74" s="99">
        <v>5081</v>
      </c>
      <c r="B74" s="93">
        <v>10</v>
      </c>
      <c r="C74" s="110">
        <v>0</v>
      </c>
      <c r="D74" s="110">
        <f si="2" t="shared"/>
        <v>0</v>
      </c>
      <c r="I74" s="29">
        <v>24.12</v>
      </c>
      <c r="J74" s="96">
        <f si="1" t="shared"/>
        <v>241.20000000000002</v>
      </c>
    </row>
    <row customHeight="1" ht="12" r="75" spans="1:13">
      <c r="A75" s="99">
        <v>5082</v>
      </c>
      <c r="B75" s="93">
        <v>0</v>
      </c>
      <c r="C75" s="110">
        <v>0</v>
      </c>
      <c r="D75" s="110">
        <f ref="D75:D142" si="3" t="shared">C75*2</f>
        <v>0</v>
      </c>
      <c r="I75" s="29">
        <v>2.16</v>
      </c>
      <c r="J75" s="96">
        <f si="1" t="shared"/>
        <v>0</v>
      </c>
    </row>
    <row customHeight="1" ht="12" r="76" spans="1:13">
      <c r="A76" s="99">
        <v>5084</v>
      </c>
      <c r="B76" s="93">
        <v>10</v>
      </c>
      <c r="C76" s="110">
        <v>0</v>
      </c>
      <c r="D76" s="110">
        <f si="3" t="shared"/>
        <v>0</v>
      </c>
      <c r="I76" s="29">
        <v>3.6</v>
      </c>
      <c r="J76" s="96">
        <f si="1" t="shared"/>
        <v>36</v>
      </c>
    </row>
    <row customHeight="1" ht="12" r="77" spans="1:13">
      <c r="A77" s="99">
        <v>5085</v>
      </c>
      <c r="B77" s="93">
        <v>0</v>
      </c>
      <c r="C77" s="110">
        <v>0</v>
      </c>
      <c r="D77" s="110">
        <f si="3" t="shared"/>
        <v>0</v>
      </c>
      <c r="I77" s="29">
        <v>0.19</v>
      </c>
      <c r="J77" s="96">
        <f si="1" t="shared"/>
        <v>0</v>
      </c>
    </row>
    <row customHeight="1" ht="12" r="78" spans="1:13">
      <c r="A78" s="99">
        <v>5086</v>
      </c>
      <c r="B78" s="93">
        <v>0</v>
      </c>
      <c r="C78" s="110">
        <v>0</v>
      </c>
      <c r="D78" s="110">
        <f si="3" t="shared"/>
        <v>0</v>
      </c>
      <c r="I78" s="29">
        <v>0.18</v>
      </c>
      <c r="J78" s="96">
        <f si="1" t="shared"/>
        <v>0</v>
      </c>
    </row>
    <row customHeight="1" ht="12" r="79" spans="1:13">
      <c r="A79" s="99">
        <v>5087</v>
      </c>
      <c r="B79" s="93">
        <v>5</v>
      </c>
      <c r="C79" s="110">
        <v>0</v>
      </c>
      <c r="D79" s="110">
        <f si="3" t="shared"/>
        <v>0</v>
      </c>
      <c r="I79" s="29">
        <v>29.99</v>
      </c>
      <c r="J79" s="96">
        <f si="1" t="shared"/>
        <v>149.94999999999999</v>
      </c>
    </row>
    <row customHeight="1" ht="12" r="80" spans="1:13">
      <c r="A80" s="99">
        <v>5088</v>
      </c>
      <c r="B80" s="93">
        <v>0</v>
      </c>
      <c r="C80" s="110">
        <v>0</v>
      </c>
      <c r="D80" s="110">
        <f si="3" t="shared"/>
        <v>0</v>
      </c>
      <c r="I80" s="29">
        <v>3.2</v>
      </c>
      <c r="J80" s="96">
        <f si="1" t="shared"/>
        <v>0</v>
      </c>
    </row>
    <row customHeight="1" ht="12" r="81" spans="1:13">
      <c r="A81" s="99">
        <v>5089</v>
      </c>
      <c r="B81" s="93">
        <v>22</v>
      </c>
      <c r="C81" s="110">
        <v>39</v>
      </c>
      <c r="D81" s="110">
        <f si="3" t="shared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si="1" t="shared"/>
        <v>669.9</v>
      </c>
      <c r="K81" s="77">
        <v>52</v>
      </c>
      <c r="M81" s="26"/>
    </row>
    <row customHeight="1" ht="12" r="82" spans="1:13">
      <c r="A82" s="99">
        <v>5090</v>
      </c>
      <c r="B82" s="93">
        <v>0</v>
      </c>
      <c r="C82" s="110">
        <v>0</v>
      </c>
      <c r="D82" s="110">
        <f si="3" t="shared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ref="J82" si="4" t="shared">B82*I82</f>
        <v>0</v>
      </c>
      <c r="K82" s="77">
        <v>70</v>
      </c>
    </row>
    <row customFormat="1" customHeight="1" ht="12" r="83" s="121" spans="1:13">
      <c r="A83" s="118">
        <v>5092</v>
      </c>
      <c r="B83" s="119">
        <v>0</v>
      </c>
      <c r="C83" s="120">
        <v>0</v>
      </c>
      <c r="D83" s="110">
        <f si="3" t="shared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si="1" t="shared"/>
        <v>0</v>
      </c>
      <c r="K83" s="123">
        <f>(I83*0.4)+I83</f>
        <v>546</v>
      </c>
      <c r="L83" s="57"/>
      <c r="M83" s="120" t="s">
        <v>1407</v>
      </c>
    </row>
    <row customHeight="1" ht="12" r="84" spans="1:13">
      <c r="A84" s="99">
        <v>5093</v>
      </c>
      <c r="B84" s="93">
        <v>5</v>
      </c>
      <c r="C84" s="110">
        <v>8</v>
      </c>
      <c r="D84" s="110">
        <f si="3" t="shared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si="1" t="shared"/>
        <v>7.25</v>
      </c>
      <c r="K84" s="77">
        <v>10</v>
      </c>
    </row>
    <row customHeight="1" ht="12" r="85" spans="1:13">
      <c r="A85" s="99">
        <v>5094</v>
      </c>
      <c r="B85" s="93">
        <v>53</v>
      </c>
      <c r="C85" s="110">
        <v>38</v>
      </c>
      <c r="D85" s="110">
        <f si="3" t="shared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si="1" t="shared"/>
        <v>96.990000000000009</v>
      </c>
      <c r="K85" s="77">
        <v>5</v>
      </c>
      <c r="M85" s="26"/>
    </row>
    <row customFormat="1" customHeight="1" ht="12" r="86" s="121" spans="1:13">
      <c r="A86" s="118">
        <v>5095</v>
      </c>
      <c r="B86" s="119">
        <v>0</v>
      </c>
      <c r="C86" s="120">
        <v>0</v>
      </c>
      <c r="D86" s="110">
        <f si="3" t="shared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  </c>
    </row>
    <row customHeight="1" ht="12" r="87" spans="1:13">
      <c r="A87" s="99">
        <v>5096</v>
      </c>
      <c r="B87" s="93">
        <v>7</v>
      </c>
      <c r="C87" s="110">
        <v>7</v>
      </c>
      <c r="D87" s="110">
        <f si="3" t="shared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si="5" t="shared"/>
        <v>171.64</v>
      </c>
      <c r="K87" s="77">
        <v>52</v>
      </c>
      <c r="M87" s="26"/>
    </row>
    <row customFormat="1" customHeight="1" ht="12" r="88" s="40" spans="1:13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si="5" t="shared"/>
        <v>774</v>
      </c>
      <c r="K88" s="79">
        <f>(I88*0.4)+I88</f>
        <v>24.08</v>
      </c>
      <c r="L88" s="43"/>
      <c r="M88" s="44" t="s">
        <v>1135</v>
      </c>
    </row>
    <row customFormat="1" customHeight="1" ht="12" r="89" s="38" spans="1:13">
      <c r="A89" s="100">
        <v>5098</v>
      </c>
      <c r="B89" s="93">
        <v>35</v>
      </c>
      <c r="C89" s="112">
        <v>3</v>
      </c>
      <c r="D89" s="110">
        <f si="3" t="shared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si="5" t="shared"/>
        <v>2880.15</v>
      </c>
      <c r="K89" s="80">
        <v>95</v>
      </c>
      <c r="L89" s="39"/>
    </row>
    <row customFormat="1" customHeight="1" ht="12" r="90" s="38" spans="1:13">
      <c r="A90" s="100">
        <v>5099</v>
      </c>
      <c r="B90" s="93">
        <v>0</v>
      </c>
      <c r="C90" s="112">
        <v>0</v>
      </c>
      <c r="D90" s="110">
        <f si="3" t="shared"/>
        <v>0</v>
      </c>
      <c r="E90" s="15"/>
      <c r="I90" s="39">
        <v>42.02</v>
      </c>
      <c r="J90" s="96">
        <f si="5" t="shared"/>
        <v>0</v>
      </c>
      <c r="K90" s="80"/>
      <c r="L90" s="39"/>
    </row>
    <row customHeight="1" ht="12" r="91" spans="1:13">
      <c r="A91" s="99">
        <v>5100</v>
      </c>
      <c r="B91" s="93">
        <v>6</v>
      </c>
      <c r="C91" s="110">
        <v>4</v>
      </c>
      <c r="D91" s="110">
        <f si="3" t="shared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si="5" t="shared"/>
        <v>128.76</v>
      </c>
      <c r="K91" s="77">
        <f>(I91*0.4)+I91</f>
        <v>30.044000000000004</v>
      </c>
      <c r="M91" s="26"/>
    </row>
    <row customHeight="1" ht="12" r="92" spans="1:13">
      <c r="A92" s="99">
        <v>5101</v>
      </c>
      <c r="B92" s="93">
        <v>0</v>
      </c>
      <c r="C92" s="110">
        <v>0</v>
      </c>
      <c r="D92" s="110">
        <f si="3" t="shared"/>
        <v>0</v>
      </c>
      <c r="I92" s="29">
        <v>6.84</v>
      </c>
      <c r="J92" s="96">
        <f si="5" t="shared"/>
        <v>0</v>
      </c>
      <c r="M92" s="26"/>
    </row>
    <row customHeight="1" ht="12" r="93" spans="1:13">
      <c r="A93" s="99">
        <v>5102</v>
      </c>
      <c r="B93" s="93">
        <v>0</v>
      </c>
      <c r="C93" s="110">
        <v>0</v>
      </c>
      <c r="D93" s="110">
        <f si="3" t="shared"/>
        <v>0</v>
      </c>
      <c r="I93" s="29">
        <v>98.66</v>
      </c>
      <c r="J93" s="96">
        <f si="5" t="shared"/>
        <v>0</v>
      </c>
      <c r="M93" s="26"/>
    </row>
    <row customHeight="1" ht="12" r="94" spans="1:13">
      <c r="A94" s="99">
        <v>5105</v>
      </c>
      <c r="B94" s="93">
        <v>52</v>
      </c>
      <c r="C94" s="110">
        <v>0</v>
      </c>
      <c r="D94" s="110">
        <f si="3" t="shared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si="5" t="shared"/>
        <v>36.92</v>
      </c>
      <c r="M94" s="26"/>
    </row>
    <row customHeight="1" ht="12" r="95" spans="1:13">
      <c r="A95" s="99">
        <v>5106</v>
      </c>
      <c r="B95" s="93">
        <v>50</v>
      </c>
      <c r="C95" s="110">
        <v>34</v>
      </c>
      <c r="D95" s="110">
        <f si="3" t="shared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si="5" t="shared"/>
        <v>91.5</v>
      </c>
      <c r="K95" s="77">
        <v>5</v>
      </c>
      <c r="M95" s="26"/>
    </row>
    <row customHeight="1" ht="12" r="96" spans="1:13">
      <c r="A96" s="99">
        <v>5107</v>
      </c>
      <c r="B96" s="93">
        <v>123</v>
      </c>
      <c r="C96" s="110">
        <v>22</v>
      </c>
      <c r="D96" s="110">
        <f si="3" t="shared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si="5" t="shared"/>
        <v>666.66</v>
      </c>
      <c r="K96" s="77">
        <v>7</v>
      </c>
      <c r="M96" s="26"/>
    </row>
    <row customHeight="1" ht="12" r="97" spans="1:13">
      <c r="A97" s="99">
        <v>5108</v>
      </c>
      <c r="B97" s="93">
        <v>176</v>
      </c>
      <c r="C97" s="110">
        <v>3</v>
      </c>
      <c r="D97" s="110">
        <f si="3" t="shared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si="5" t="shared"/>
        <v>556.16000000000008</v>
      </c>
      <c r="K97" s="77">
        <v>7</v>
      </c>
      <c r="M97" s="26"/>
    </row>
    <row customHeight="1" ht="12" r="98" spans="1:13">
      <c r="A98" s="99">
        <v>5109</v>
      </c>
      <c r="B98" s="93">
        <v>17</v>
      </c>
      <c r="C98" s="110">
        <v>7</v>
      </c>
      <c r="D98" s="110">
        <f si="3" t="shared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si="5" t="shared"/>
        <v>776.73</v>
      </c>
      <c r="K98" s="77">
        <v>45</v>
      </c>
      <c r="M98" s="26"/>
    </row>
    <row customHeight="1" ht="12" r="99" spans="1:13">
      <c r="A99" s="99">
        <v>5110</v>
      </c>
      <c r="B99" s="93">
        <v>0</v>
      </c>
      <c r="C99" s="110">
        <v>0</v>
      </c>
      <c r="D99" s="110">
        <f si="3" t="shared"/>
        <v>0</v>
      </c>
      <c r="E99" s="74">
        <v>0</v>
      </c>
      <c r="F99" s="26" t="s">
        <v>60</v>
      </c>
      <c r="I99" s="29">
        <v>86.32</v>
      </c>
      <c r="J99" s="96">
        <f si="5" t="shared"/>
        <v>0</v>
      </c>
      <c r="M99" s="26"/>
    </row>
    <row customHeight="1" ht="12" r="100" spans="1:13">
      <c r="A100" s="99">
        <v>5112</v>
      </c>
      <c r="B100" s="93">
        <v>12</v>
      </c>
      <c r="C100" s="110">
        <v>8</v>
      </c>
      <c r="D100" s="110">
        <f si="3" t="shared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si="5" t="shared"/>
        <v>75.960000000000008</v>
      </c>
      <c r="K100" s="77">
        <v>10</v>
      </c>
      <c r="M100" s="26"/>
    </row>
    <row customHeight="1" ht="12" r="101" spans="1:13">
      <c r="A101" s="99">
        <v>5115</v>
      </c>
      <c r="B101" s="93">
        <v>0</v>
      </c>
      <c r="C101" s="110">
        <v>0</v>
      </c>
      <c r="D101" s="110">
        <f si="3" t="shared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si="5" t="shared"/>
        <v>0</v>
      </c>
      <c r="K101" s="77">
        <v>5</v>
      </c>
      <c r="M101" s="26"/>
    </row>
    <row customHeight="1" ht="12" r="102" spans="1:13">
      <c r="A102" s="99">
        <v>5116</v>
      </c>
      <c r="B102" s="93">
        <v>72</v>
      </c>
      <c r="C102" s="110">
        <v>45</v>
      </c>
      <c r="D102" s="110">
        <f si="3" t="shared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si="5" t="shared"/>
        <v>24.48</v>
      </c>
      <c r="K102" s="77">
        <v>7</v>
      </c>
      <c r="M102" s="26"/>
    </row>
    <row customHeight="1" ht="12" r="103" spans="1:13">
      <c r="A103" s="99">
        <v>5117</v>
      </c>
      <c r="B103" s="93">
        <v>17</v>
      </c>
      <c r="C103" s="110">
        <v>1</v>
      </c>
      <c r="D103" s="110">
        <f si="3" t="shared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si="5" t="shared"/>
        <v>14.45</v>
      </c>
      <c r="M103" s="26"/>
    </row>
    <row customHeight="1" ht="12" r="104" spans="1:13">
      <c r="A104" s="99">
        <v>5119</v>
      </c>
      <c r="B104" s="93">
        <v>2</v>
      </c>
      <c r="C104" s="110">
        <v>1</v>
      </c>
      <c r="D104" s="110">
        <f si="3" t="shared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si="5" t="shared"/>
        <v>38.36</v>
      </c>
      <c r="M104" s="26"/>
    </row>
    <row customHeight="1" ht="12" r="105" spans="1:13">
      <c r="A105" s="99">
        <v>5121</v>
      </c>
      <c r="B105" s="93">
        <v>3</v>
      </c>
      <c r="C105" s="110">
        <v>3</v>
      </c>
      <c r="D105" s="110">
        <f si="3" t="shared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si="5" t="shared"/>
        <v>48.63</v>
      </c>
      <c r="K105" s="77">
        <v>30</v>
      </c>
      <c r="M105" s="26"/>
    </row>
    <row customFormat="1" customHeight="1" ht="12" r="106" s="121" spans="1:13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si="5" t="shared"/>
        <v>0</v>
      </c>
      <c r="K106" s="123">
        <v>10</v>
      </c>
      <c r="L106" s="57"/>
      <c r="M106" s="120" t="s">
        <v>1407</v>
      </c>
    </row>
    <row customHeight="1" ht="12" r="107" spans="1:13">
      <c r="A107" s="99">
        <v>5123</v>
      </c>
      <c r="B107" s="93">
        <v>4</v>
      </c>
      <c r="C107" s="74">
        <v>0</v>
      </c>
      <c r="D107" s="110">
        <f si="3" t="shared"/>
        <v>0</v>
      </c>
      <c r="I107" s="29">
        <v>9.4499999999999993</v>
      </c>
      <c r="J107" s="96">
        <f si="5" t="shared"/>
        <v>37.799999999999997</v>
      </c>
      <c r="M107" s="74"/>
    </row>
    <row customHeight="1" ht="12" r="108" spans="1:13">
      <c r="A108" s="99">
        <v>5124</v>
      </c>
      <c r="B108" s="93">
        <v>11</v>
      </c>
      <c r="C108" s="110">
        <v>5</v>
      </c>
      <c r="D108" s="110">
        <f si="3" t="shared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si="5" t="shared"/>
        <v>921.8</v>
      </c>
      <c r="K108" s="77">
        <v>120</v>
      </c>
      <c r="M108" s="74"/>
    </row>
    <row customHeight="1" ht="12" r="109" spans="1:13">
      <c r="A109" s="99">
        <v>5125</v>
      </c>
      <c r="B109" s="93">
        <v>9</v>
      </c>
      <c r="C109" s="110">
        <v>11</v>
      </c>
      <c r="D109" s="110">
        <f si="3" t="shared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si="5" t="shared"/>
        <v>676.80000000000007</v>
      </c>
      <c r="K109" s="77">
        <v>105</v>
      </c>
    </row>
    <row customHeight="1" ht="12" r="110" spans="1:13">
      <c r="A110" s="99">
        <v>5126</v>
      </c>
      <c r="B110" s="93">
        <v>36</v>
      </c>
      <c r="C110" s="110">
        <v>16</v>
      </c>
      <c r="D110" s="110">
        <f si="3" t="shared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si="5" t="shared"/>
        <v>521.64</v>
      </c>
      <c r="K110" s="77">
        <v>20</v>
      </c>
    </row>
    <row customHeight="1" ht="12" r="111" spans="1:13">
      <c r="A111" s="99">
        <v>5130</v>
      </c>
      <c r="B111" s="93">
        <v>2</v>
      </c>
      <c r="C111" s="110">
        <v>1</v>
      </c>
      <c r="D111" s="110">
        <f si="3" t="shared"/>
        <v>2</v>
      </c>
      <c r="I111" s="29">
        <v>329</v>
      </c>
      <c r="J111" s="96">
        <f si="5" t="shared"/>
        <v>658</v>
      </c>
    </row>
    <row customHeight="1" ht="12" r="112" spans="1:13">
      <c r="A112" s="99">
        <v>5132</v>
      </c>
      <c r="B112" s="93">
        <v>3</v>
      </c>
      <c r="C112" s="110">
        <v>4</v>
      </c>
      <c r="D112" s="110">
        <f si="3" t="shared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si="5" t="shared"/>
        <v>360</v>
      </c>
      <c r="K112" s="77">
        <v>145</v>
      </c>
      <c r="M112" s="26"/>
    </row>
    <row customHeight="1" ht="12" r="113" spans="1:13">
      <c r="A113" s="99">
        <v>5133</v>
      </c>
      <c r="B113" s="93">
        <v>0</v>
      </c>
      <c r="C113" s="110">
        <v>0</v>
      </c>
      <c r="D113" s="110">
        <f si="3" t="shared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si="5" t="shared"/>
        <v>0</v>
      </c>
      <c r="K113" s="77">
        <f>(I113*0.4)+I113</f>
        <v>1586.8300000000002</v>
      </c>
      <c r="M113" s="26"/>
    </row>
    <row customFormat="1" customHeight="1" ht="12" r="114" s="121" spans="1:13">
      <c r="A114" s="118">
        <v>5134</v>
      </c>
      <c r="B114" s="119">
        <v>0</v>
      </c>
      <c r="C114" s="120">
        <v>0</v>
      </c>
      <c r="D114" s="110">
        <f si="3" t="shared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si="5" t="shared"/>
        <v>0</v>
      </c>
      <c r="K114" s="123">
        <v>10</v>
      </c>
      <c r="L114" s="57"/>
    </row>
    <row customHeight="1" ht="12" r="115" spans="1:13">
      <c r="A115" s="99">
        <v>5135</v>
      </c>
      <c r="B115" s="93">
        <v>124</v>
      </c>
      <c r="C115" s="110">
        <v>7</v>
      </c>
      <c r="D115" s="110">
        <f si="3" t="shared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si="5" t="shared"/>
        <v>3839.04</v>
      </c>
      <c r="K115" s="77">
        <v>37</v>
      </c>
      <c r="M115" s="26"/>
    </row>
    <row customHeight="1" ht="12" r="116" spans="1:13">
      <c r="A116" s="99">
        <v>5136</v>
      </c>
      <c r="B116" s="93">
        <v>26</v>
      </c>
      <c r="C116" s="110">
        <v>13</v>
      </c>
      <c r="D116" s="110">
        <f si="3" t="shared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si="5" t="shared"/>
        <v>505.7</v>
      </c>
      <c r="K116" s="77">
        <v>25</v>
      </c>
      <c r="M116" s="26"/>
    </row>
    <row customHeight="1" ht="12" r="117" spans="1:13">
      <c r="A117" s="99">
        <v>5138</v>
      </c>
      <c r="B117" s="93">
        <v>19</v>
      </c>
      <c r="C117" s="110">
        <v>11</v>
      </c>
      <c r="D117" s="110">
        <f si="3" t="shared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si="5" t="shared"/>
        <v>1121.95</v>
      </c>
      <c r="K117" s="77">
        <v>150</v>
      </c>
      <c r="M117" s="26"/>
    </row>
    <row customHeight="1" ht="12" r="118" spans="1:13">
      <c r="A118" s="99">
        <v>5139</v>
      </c>
      <c r="B118" s="93">
        <v>10</v>
      </c>
      <c r="C118" s="110">
        <v>8</v>
      </c>
      <c r="D118" s="110">
        <f si="3" t="shared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si="5" t="shared"/>
        <v>192.3</v>
      </c>
      <c r="K118" s="77">
        <v>25</v>
      </c>
      <c r="M118" s="26"/>
    </row>
    <row customHeight="1" ht="12" r="119" spans="1:13">
      <c r="A119" s="99">
        <v>5140</v>
      </c>
      <c r="B119" s="93">
        <v>16</v>
      </c>
      <c r="C119" s="110">
        <v>7</v>
      </c>
      <c r="D119" s="110">
        <f si="3" t="shared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si="5" t="shared"/>
        <v>9456</v>
      </c>
      <c r="K119" s="77">
        <v>650</v>
      </c>
      <c r="M119" s="26"/>
    </row>
    <row customHeight="1" ht="12" r="120" spans="1:13">
      <c r="A120" s="99">
        <v>5141</v>
      </c>
      <c r="B120" s="93">
        <v>0</v>
      </c>
      <c r="C120" s="110">
        <v>3</v>
      </c>
      <c r="D120" s="110">
        <f si="3" t="shared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si="5" t="shared"/>
        <v>0</v>
      </c>
      <c r="K120" s="77">
        <v>300</v>
      </c>
      <c r="M120" s="26"/>
    </row>
    <row customHeight="1" ht="12" r="121" spans="1:13">
      <c r="A121" s="99">
        <v>5142</v>
      </c>
      <c r="B121" s="93">
        <v>122</v>
      </c>
      <c r="C121" s="110">
        <v>20</v>
      </c>
      <c r="D121" s="110">
        <f si="3" t="shared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si="5" t="shared"/>
        <v>239.12</v>
      </c>
      <c r="K121" s="77">
        <v>5</v>
      </c>
      <c r="M121" s="26"/>
    </row>
    <row customHeight="1" ht="12" r="122" spans="1:13">
      <c r="A122" s="99">
        <v>5143</v>
      </c>
      <c r="B122" s="93">
        <v>34</v>
      </c>
      <c r="C122" s="110">
        <v>13</v>
      </c>
      <c r="D122" s="110">
        <f si="3" t="shared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si="5" t="shared"/>
        <v>71.06</v>
      </c>
      <c r="K122" s="77">
        <v>5</v>
      </c>
      <c r="M122" s="26"/>
    </row>
    <row customHeight="1" ht="12" r="123" spans="1:13">
      <c r="A123" s="99">
        <v>5144</v>
      </c>
      <c r="B123" s="93">
        <v>106</v>
      </c>
      <c r="C123" s="110">
        <v>24</v>
      </c>
      <c r="D123" s="110">
        <f si="3" t="shared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si="5" t="shared"/>
        <v>1256.0999999999999</v>
      </c>
      <c r="K123" s="77">
        <v>15</v>
      </c>
      <c r="M123" s="26"/>
    </row>
    <row customHeight="1" ht="12" r="124" spans="1:13">
      <c r="A124" s="99">
        <v>5145</v>
      </c>
      <c r="B124" s="93">
        <v>30</v>
      </c>
      <c r="C124" s="110">
        <v>13</v>
      </c>
      <c r="D124" s="110">
        <f si="3" t="shared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si="5" t="shared"/>
        <v>440.7</v>
      </c>
      <c r="K124" s="77">
        <v>17</v>
      </c>
      <c r="M124" s="26"/>
    </row>
    <row customHeight="1" ht="12" r="125" spans="1:13">
      <c r="A125" s="99">
        <v>5146</v>
      </c>
      <c r="B125" s="93">
        <v>19</v>
      </c>
      <c r="C125" s="110">
        <v>13</v>
      </c>
      <c r="D125" s="110">
        <f si="3" t="shared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si="5" t="shared"/>
        <v>340.48</v>
      </c>
      <c r="K125" s="77">
        <v>17</v>
      </c>
      <c r="M125" s="26"/>
    </row>
    <row customHeight="1" ht="12" r="126" spans="1:13">
      <c r="A126" s="99">
        <v>5149</v>
      </c>
      <c r="B126" s="93">
        <v>0</v>
      </c>
      <c r="C126" s="110">
        <v>0</v>
      </c>
      <c r="D126" s="110">
        <f si="3" t="shared"/>
        <v>0</v>
      </c>
      <c r="I126" s="29">
        <v>7.31</v>
      </c>
      <c r="J126" s="96">
        <f si="5" t="shared"/>
        <v>0</v>
      </c>
      <c r="M126" s="26"/>
    </row>
    <row customHeight="1" ht="12" r="127" spans="1:13">
      <c r="A127" s="99">
        <v>5150</v>
      </c>
      <c r="B127" s="93">
        <v>6</v>
      </c>
      <c r="C127" s="110">
        <v>3</v>
      </c>
      <c r="D127" s="110">
        <f si="3" t="shared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si="5" t="shared"/>
        <v>1055.52</v>
      </c>
      <c r="K127" s="77">
        <v>5</v>
      </c>
      <c r="M127" s="26"/>
    </row>
    <row customHeight="1" ht="12" r="128" spans="1:13">
      <c r="A128" s="99">
        <v>5153</v>
      </c>
      <c r="B128" s="93">
        <v>0</v>
      </c>
      <c r="C128" s="110">
        <v>0</v>
      </c>
      <c r="D128" s="110">
        <f si="3" t="shared"/>
        <v>0</v>
      </c>
      <c r="I128" s="29">
        <v>38.4</v>
      </c>
      <c r="J128" s="96">
        <f si="5" t="shared"/>
        <v>0</v>
      </c>
      <c r="M128" s="26"/>
    </row>
    <row customHeight="1" ht="12" r="129" spans="1:13">
      <c r="A129" s="99">
        <v>5154</v>
      </c>
      <c r="B129" s="93">
        <v>0</v>
      </c>
      <c r="C129" s="110">
        <v>0</v>
      </c>
      <c r="D129" s="110">
        <f si="3" t="shared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si="5" t="shared"/>
        <v>0</v>
      </c>
      <c r="K129" s="77">
        <v>35</v>
      </c>
      <c r="M129" s="26"/>
    </row>
    <row customHeight="1" ht="12" r="130" spans="1:13">
      <c r="A130" s="99">
        <v>5155</v>
      </c>
      <c r="B130" s="93">
        <v>0</v>
      </c>
      <c r="C130" s="110">
        <v>0</v>
      </c>
      <c r="D130" s="110">
        <f si="3" t="shared"/>
        <v>0</v>
      </c>
      <c r="I130" s="29">
        <v>1.24</v>
      </c>
      <c r="J130" s="96">
        <f si="5" t="shared"/>
        <v>0</v>
      </c>
      <c r="M130" s="26"/>
    </row>
    <row customHeight="1" ht="12" r="131" spans="1:13">
      <c r="A131" s="99">
        <v>5156</v>
      </c>
      <c r="B131" s="93">
        <v>0</v>
      </c>
      <c r="C131" s="110">
        <v>0</v>
      </c>
      <c r="D131" s="110">
        <f si="3" t="shared"/>
        <v>0</v>
      </c>
      <c r="I131" s="29">
        <v>193.09</v>
      </c>
      <c r="J131" s="96">
        <f si="5" t="shared"/>
        <v>0</v>
      </c>
      <c r="M131" s="26"/>
    </row>
    <row customHeight="1" ht="12" r="132" spans="1:13">
      <c r="A132" s="99">
        <v>5157</v>
      </c>
      <c r="B132" s="93">
        <v>18</v>
      </c>
      <c r="C132" s="110">
        <v>3</v>
      </c>
      <c r="D132" s="110">
        <f si="3" t="shared"/>
        <v>6</v>
      </c>
      <c r="H132" s="26" t="s">
        <v>1328</v>
      </c>
      <c r="I132" s="29">
        <v>16.04</v>
      </c>
      <c r="J132" s="96">
        <f si="5" t="shared"/>
        <v>288.71999999999997</v>
      </c>
      <c r="M132" s="26"/>
    </row>
    <row customHeight="1" ht="12" r="133" spans="1:13">
      <c r="A133" s="99">
        <v>5159</v>
      </c>
      <c r="B133" s="93">
        <v>49</v>
      </c>
      <c r="C133" s="110">
        <v>2</v>
      </c>
      <c r="D133" s="110">
        <f si="3" t="shared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si="5" t="shared"/>
        <v>59.78</v>
      </c>
      <c r="K133" s="77">
        <v>5</v>
      </c>
      <c r="M133" s="26"/>
    </row>
    <row customHeight="1" ht="12" r="134" spans="1:13">
      <c r="A134" s="99">
        <v>5160</v>
      </c>
      <c r="B134" s="93">
        <v>12</v>
      </c>
      <c r="C134" s="110">
        <v>16</v>
      </c>
      <c r="D134" s="110">
        <f si="3" t="shared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si="5" t="shared"/>
        <v>51.72</v>
      </c>
      <c r="K134" s="77">
        <v>8</v>
      </c>
      <c r="M134" s="26"/>
    </row>
    <row customHeight="1" ht="12" r="135" spans="1:13">
      <c r="A135" s="99">
        <v>5161</v>
      </c>
      <c r="B135" s="93">
        <v>0</v>
      </c>
      <c r="C135" s="93">
        <v>0</v>
      </c>
      <c r="D135" s="110">
        <f si="3" t="shared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si="5" t="shared"/>
        <v>0</v>
      </c>
      <c r="K135" s="77">
        <v>35</v>
      </c>
      <c r="M135" s="26"/>
    </row>
    <row customHeight="1" ht="12" r="136" spans="1:13">
      <c r="A136" s="99">
        <v>5163</v>
      </c>
      <c r="B136" s="93">
        <v>0</v>
      </c>
      <c r="C136" s="93">
        <v>0</v>
      </c>
      <c r="D136" s="110">
        <f si="3" t="shared"/>
        <v>0</v>
      </c>
      <c r="I136" s="29">
        <v>24.05</v>
      </c>
      <c r="J136" s="96">
        <f si="5" t="shared"/>
        <v>0</v>
      </c>
      <c r="M136" s="26"/>
    </row>
    <row customHeight="1" ht="12" r="137" spans="1:13">
      <c r="A137" s="99">
        <v>5164</v>
      </c>
      <c r="B137" s="93">
        <v>0</v>
      </c>
      <c r="C137" s="93">
        <v>0</v>
      </c>
      <c r="D137" s="110">
        <f si="3" t="shared"/>
        <v>0</v>
      </c>
      <c r="I137" s="29">
        <v>24.17</v>
      </c>
      <c r="J137" s="96">
        <f si="5" t="shared"/>
        <v>0</v>
      </c>
      <c r="M137" s="26"/>
    </row>
    <row customHeight="1" ht="12" r="138" spans="1:13">
      <c r="A138" s="99">
        <v>5165</v>
      </c>
      <c r="B138" s="93">
        <v>256</v>
      </c>
      <c r="C138" s="110">
        <v>4</v>
      </c>
      <c r="D138" s="110">
        <f si="3" t="shared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si="5" t="shared"/>
        <v>10.24</v>
      </c>
      <c r="K138" s="77">
        <v>5</v>
      </c>
      <c r="M138" s="26"/>
    </row>
    <row customHeight="1" ht="12" r="139" spans="1:13">
      <c r="A139" s="99">
        <v>5166</v>
      </c>
      <c r="B139" s="93">
        <v>4</v>
      </c>
      <c r="C139" s="110">
        <v>4</v>
      </c>
      <c r="D139" s="110">
        <f si="3" t="shared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si="5" t="shared"/>
        <v>430</v>
      </c>
      <c r="K139" s="77">
        <v>5</v>
      </c>
      <c r="M139" s="26"/>
    </row>
    <row customHeight="1" ht="12" r="140" spans="1:13">
      <c r="A140" s="99">
        <v>5167</v>
      </c>
      <c r="B140" s="93">
        <v>14</v>
      </c>
      <c r="C140" s="110">
        <v>6</v>
      </c>
      <c r="D140" s="110">
        <f si="3" t="shared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si="5" t="shared"/>
        <v>54.04</v>
      </c>
      <c r="K140" s="77">
        <v>7</v>
      </c>
      <c r="M140" s="26"/>
    </row>
    <row customHeight="1" ht="12" r="141" spans="1:13">
      <c r="A141" s="99">
        <v>5168</v>
      </c>
      <c r="B141" s="93">
        <v>0</v>
      </c>
      <c r="C141" s="110">
        <v>0</v>
      </c>
      <c r="D141" s="110">
        <f si="3" t="shared"/>
        <v>0</v>
      </c>
      <c r="I141" s="29">
        <v>86.32</v>
      </c>
      <c r="J141" s="96">
        <f si="5" t="shared"/>
        <v>0</v>
      </c>
      <c r="M141" s="26"/>
    </row>
    <row customHeight="1" ht="12" r="142" spans="1:13">
      <c r="A142" s="99">
        <v>5169</v>
      </c>
      <c r="B142" s="93">
        <v>47</v>
      </c>
      <c r="C142" s="110">
        <v>5</v>
      </c>
      <c r="D142" s="110">
        <f si="3" t="shared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si="5" t="shared"/>
        <v>2961</v>
      </c>
      <c r="K142" s="77">
        <v>70</v>
      </c>
      <c r="M142" s="26"/>
    </row>
    <row customFormat="1" customHeight="1" ht="12" r="143" s="121" spans="1:13">
      <c r="A143" s="118">
        <v>5170</v>
      </c>
      <c r="B143" s="119">
        <v>0</v>
      </c>
      <c r="C143" s="120">
        <v>0</v>
      </c>
      <c r="D143" s="110">
        <f ref="D143:D226" si="6" t="shared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si="5" t="shared"/>
        <v>0</v>
      </c>
      <c r="K143" s="123">
        <v>11</v>
      </c>
      <c r="L143" s="57"/>
      <c r="M143" s="120" t="s">
        <v>1407</v>
      </c>
    </row>
    <row customFormat="1" customHeight="1" ht="12" r="144" s="121" spans="1:13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si="5" t="shared"/>
        <v>0</v>
      </c>
      <c r="K144" s="123"/>
      <c r="L144" s="57"/>
      <c r="M144" s="120" t="s">
        <v>1407</v>
      </c>
    </row>
    <row customHeight="1" ht="12" r="145" spans="1:18">
      <c r="A145" s="99">
        <v>5172</v>
      </c>
      <c r="B145" s="93">
        <v>12</v>
      </c>
      <c r="C145" s="110">
        <v>3</v>
      </c>
      <c r="D145" s="110">
        <f si="6" t="shared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si="5" t="shared"/>
        <v>47.519999999999996</v>
      </c>
      <c r="K145" s="77">
        <v>7</v>
      </c>
      <c r="M145" s="26"/>
    </row>
    <row customHeight="1" ht="12" r="146" spans="1:18">
      <c r="A146" s="99">
        <v>5173</v>
      </c>
      <c r="B146" s="93">
        <v>8</v>
      </c>
      <c r="C146" s="110">
        <v>2</v>
      </c>
      <c r="D146" s="110">
        <f si="6" t="shared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si="5" t="shared"/>
        <v>74.56</v>
      </c>
      <c r="K146" s="77">
        <v>15</v>
      </c>
      <c r="M146" s="26"/>
    </row>
    <row customHeight="1" ht="12" r="147" spans="1:18">
      <c r="A147" s="99">
        <v>5174</v>
      </c>
      <c r="B147" s="93">
        <v>23</v>
      </c>
      <c r="C147" s="110">
        <v>5</v>
      </c>
      <c r="D147" s="110">
        <f si="6" t="shared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si="5" t="shared"/>
        <v>9.2000000000000011</v>
      </c>
      <c r="K147" s="77">
        <v>5</v>
      </c>
      <c r="M147" s="26"/>
    </row>
    <row customHeight="1" ht="12" r="148" spans="1:18">
      <c r="A148" s="99">
        <v>5175</v>
      </c>
      <c r="B148" s="93">
        <v>0</v>
      </c>
      <c r="C148" s="110">
        <v>0</v>
      </c>
      <c r="D148" s="110">
        <f si="6" t="shared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si="5" t="shared"/>
        <v>0</v>
      </c>
      <c r="M148" s="26"/>
    </row>
    <row customHeight="1" ht="12" r="149" spans="1:18">
      <c r="A149" s="99">
        <v>5176</v>
      </c>
      <c r="B149" s="93">
        <v>8</v>
      </c>
      <c r="C149" s="110">
        <v>5</v>
      </c>
      <c r="D149" s="110">
        <f si="6" t="shared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si="5" t="shared"/>
        <v>2024</v>
      </c>
      <c r="K149" s="77">
        <v>280</v>
      </c>
      <c r="M149" s="26"/>
    </row>
    <row customHeight="1" ht="12" r="150" spans="1:18">
      <c r="A150" s="99">
        <v>5178</v>
      </c>
      <c r="B150" s="93">
        <v>6</v>
      </c>
      <c r="C150" s="110">
        <v>5</v>
      </c>
      <c r="D150" s="110">
        <f si="6" t="shared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si="5" t="shared"/>
        <v>1158.54</v>
      </c>
      <c r="K150" s="77">
        <v>145</v>
      </c>
      <c r="M150" s="26"/>
    </row>
    <row customHeight="1" ht="12" r="151" spans="1:18">
      <c r="A151" s="99">
        <v>5179</v>
      </c>
      <c r="B151" s="93">
        <v>2</v>
      </c>
      <c r="C151" s="110">
        <v>0</v>
      </c>
      <c r="D151" s="110">
        <f si="6" t="shared"/>
        <v>0</v>
      </c>
      <c r="I151" s="29">
        <v>10.02</v>
      </c>
      <c r="J151" s="96">
        <f si="5" t="shared"/>
        <v>20.04</v>
      </c>
      <c r="M151" s="26"/>
    </row>
    <row customFormat="1" customHeight="1" ht="12" r="152" s="121" spans="1:18">
      <c r="A152" s="118">
        <v>5180</v>
      </c>
      <c r="B152" s="119">
        <v>0</v>
      </c>
      <c r="C152" s="120">
        <v>0</v>
      </c>
      <c r="D152" s="110">
        <f si="6" t="shared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si="5" t="shared"/>
        <v>0</v>
      </c>
      <c r="K152" s="123">
        <v>5</v>
      </c>
      <c r="L152" s="57"/>
    </row>
    <row customFormat="1" customHeight="1" ht="12" r="153" s="121" spans="1:18">
      <c r="A153" s="118">
        <v>5182</v>
      </c>
      <c r="B153" s="119">
        <v>0</v>
      </c>
      <c r="C153" s="120">
        <v>0</v>
      </c>
      <c r="D153" s="110">
        <f si="6" t="shared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si="5" t="shared"/>
        <v>0</v>
      </c>
      <c r="K153" s="123">
        <v>5</v>
      </c>
      <c r="L153" s="57"/>
    </row>
    <row customFormat="1" customHeight="1" ht="12" r="154" s="121" spans="1:18">
      <c r="A154" s="118">
        <v>5183</v>
      </c>
      <c r="B154" s="119">
        <v>0</v>
      </c>
      <c r="C154" s="120">
        <v>0</v>
      </c>
      <c r="D154" s="110">
        <f si="6" t="shared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si="5" t="shared"/>
        <v>0</v>
      </c>
      <c r="K154" s="123">
        <v>10</v>
      </c>
      <c r="L154" s="57"/>
    </row>
    <row customFormat="1" customHeight="1" ht="12" r="155" s="121" spans="1:18">
      <c r="A155" s="118">
        <v>5184</v>
      </c>
      <c r="B155" s="119">
        <v>0</v>
      </c>
      <c r="C155" s="120">
        <v>0</v>
      </c>
      <c r="D155" s="110">
        <f si="6" t="shared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si="5" t="shared"/>
        <v>0</v>
      </c>
      <c r="K155" s="123">
        <v>5</v>
      </c>
      <c r="L155" s="57"/>
    </row>
    <row customFormat="1" customHeight="1" ht="12" r="156" s="121" spans="1:18">
      <c r="A156" s="118">
        <v>5185</v>
      </c>
      <c r="B156" s="119">
        <v>0</v>
      </c>
      <c r="C156" s="120">
        <v>0</v>
      </c>
      <c r="D156" s="110">
        <f si="6" t="shared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si="5" t="shared"/>
        <v>0</v>
      </c>
      <c r="K156" s="123">
        <v>5</v>
      </c>
      <c r="L156" s="57"/>
    </row>
    <row customHeight="1" ht="12" r="157" spans="1:18">
      <c r="A157" s="99">
        <v>5187</v>
      </c>
      <c r="B157" s="93">
        <v>2</v>
      </c>
      <c r="C157" s="74">
        <v>0</v>
      </c>
      <c r="D157" s="74">
        <f si="6" t="shared"/>
        <v>0</v>
      </c>
      <c r="I157" s="29">
        <v>1.24</v>
      </c>
      <c r="J157" s="96">
        <f si="5" t="shared"/>
        <v>2.48</v>
      </c>
      <c r="M157" s="26"/>
    </row>
    <row customHeight="1" ht="12" r="158" spans="1:18">
      <c r="A158" s="99">
        <v>5188</v>
      </c>
      <c r="B158" s="93">
        <v>1</v>
      </c>
      <c r="C158" s="110">
        <v>5</v>
      </c>
      <c r="D158" s="110">
        <f si="6" t="shared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si="5" t="shared"/>
        <v>4.71</v>
      </c>
      <c r="K158" s="77">
        <f>(I158*0.4)+I158</f>
        <v>6.5940000000000003</v>
      </c>
      <c r="M158" s="26"/>
    </row>
    <row customHeight="1" ht="12" r="159" spans="1:18">
      <c r="A159" s="10">
        <v>5189</v>
      </c>
      <c r="B159" s="93">
        <v>19</v>
      </c>
      <c r="C159" s="110">
        <v>0</v>
      </c>
      <c r="D159" s="110">
        <f si="6" t="shared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si="5" t="shared"/>
        <v>66.88</v>
      </c>
      <c r="K159" s="77">
        <f>J159*C159</f>
        <v>0</v>
      </c>
      <c r="M159" s="25" t="s">
        <v>1332</v>
      </c>
      <c r="R159" s="25"/>
    </row>
    <row customHeight="1" ht="12" r="160" spans="1:18">
      <c r="A160" s="99">
        <v>5190</v>
      </c>
      <c r="B160" s="93">
        <v>0</v>
      </c>
      <c r="C160" s="110">
        <v>0</v>
      </c>
      <c r="D160" s="110">
        <f si="6" t="shared"/>
        <v>0</v>
      </c>
      <c r="I160" s="29">
        <v>23.04</v>
      </c>
      <c r="J160" s="96">
        <f si="5" t="shared"/>
        <v>0</v>
      </c>
      <c r="R160" s="25"/>
    </row>
    <row customHeight="1" ht="12" r="161" spans="1:18">
      <c r="A161" s="99">
        <v>5192</v>
      </c>
      <c r="B161" s="93">
        <v>12</v>
      </c>
      <c r="C161" s="110">
        <v>0</v>
      </c>
      <c r="D161" s="110">
        <f si="6" t="shared"/>
        <v>0</v>
      </c>
      <c r="I161" s="29">
        <v>21.33</v>
      </c>
      <c r="J161" s="96">
        <f si="5" t="shared"/>
        <v>255.95999999999998</v>
      </c>
      <c r="R161" s="25"/>
    </row>
    <row customHeight="1" ht="12" r="162" spans="1:18">
      <c r="A162" s="99">
        <v>5193</v>
      </c>
      <c r="B162" s="93">
        <v>16</v>
      </c>
      <c r="C162" s="110">
        <v>8</v>
      </c>
      <c r="D162" s="110">
        <f si="6" t="shared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si="5" t="shared"/>
        <v>107.36</v>
      </c>
      <c r="K162" s="77">
        <v>15</v>
      </c>
      <c r="M162" s="26"/>
    </row>
    <row customHeight="1" ht="12" r="163" spans="1:18">
      <c r="A163" s="99">
        <v>5194</v>
      </c>
      <c r="B163" s="93">
        <v>4</v>
      </c>
      <c r="C163" s="110">
        <v>2</v>
      </c>
      <c r="D163" s="110">
        <f si="6" t="shared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si="5" t="shared"/>
        <v>92.72</v>
      </c>
      <c r="K163" s="77">
        <v>10</v>
      </c>
      <c r="M163" s="26"/>
    </row>
    <row customHeight="1" ht="12" r="164" spans="1:18">
      <c r="A164" s="99">
        <v>5195</v>
      </c>
      <c r="B164" s="93">
        <v>10</v>
      </c>
      <c r="C164" s="110">
        <v>6</v>
      </c>
      <c r="D164" s="110">
        <f si="6" t="shared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si="5" t="shared"/>
        <v>48</v>
      </c>
      <c r="K164" s="77">
        <v>8</v>
      </c>
      <c r="M164" s="26"/>
    </row>
    <row customHeight="1" ht="12" r="165" spans="1:18">
      <c r="A165" s="99">
        <v>5196</v>
      </c>
      <c r="B165" s="93">
        <v>16</v>
      </c>
      <c r="C165" s="110">
        <v>12</v>
      </c>
      <c r="D165" s="110">
        <f si="6" t="shared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ref="J165:J249" si="7" t="shared">B165*I165</f>
        <v>123.84</v>
      </c>
      <c r="K165" s="77">
        <v>10</v>
      </c>
      <c r="M165" s="26"/>
    </row>
    <row customHeight="1" ht="12" r="166" spans="1:18">
      <c r="A166" s="99">
        <v>5197</v>
      </c>
      <c r="B166" s="93">
        <v>5</v>
      </c>
      <c r="C166" s="110">
        <v>3</v>
      </c>
      <c r="D166" s="110">
        <f si="6" t="shared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si="7" t="shared"/>
        <v>25.299999999999997</v>
      </c>
      <c r="K166" s="77">
        <v>8</v>
      </c>
      <c r="M166" s="26"/>
    </row>
    <row customHeight="1" ht="12" r="167" spans="1:18">
      <c r="A167" s="99">
        <v>5198</v>
      </c>
      <c r="B167" s="93">
        <v>32</v>
      </c>
      <c r="C167" s="110">
        <v>6</v>
      </c>
      <c r="D167" s="110">
        <f si="6" t="shared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si="7" t="shared"/>
        <v>151.04</v>
      </c>
      <c r="K167" s="77">
        <v>10</v>
      </c>
      <c r="M167" s="26"/>
    </row>
    <row customHeight="1" ht="12" r="168" spans="1:18">
      <c r="A168" s="99">
        <v>5199</v>
      </c>
      <c r="B168" s="93">
        <v>2</v>
      </c>
      <c r="C168" s="74">
        <v>0</v>
      </c>
      <c r="D168" s="74">
        <f si="6" t="shared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si="7" t="shared"/>
        <v>121.42</v>
      </c>
      <c r="K168" s="77">
        <v>90</v>
      </c>
      <c r="L168" s="29" t="s">
        <v>1401</v>
      </c>
      <c r="M168" s="26"/>
    </row>
    <row customHeight="1" ht="12" r="169" spans="1:18">
      <c r="A169" s="99">
        <v>5200</v>
      </c>
      <c r="B169" s="93" t="n">
        <v>175.0</v>
      </c>
      <c r="C169" s="110">
        <v>41</v>
      </c>
      <c r="D169" s="110">
        <f si="6" t="shared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si="7" t="shared"/>
        <v>3676.47</v>
      </c>
      <c r="K169" s="77">
        <v>30</v>
      </c>
    </row>
    <row customHeight="1" ht="12" r="170" spans="1:18">
      <c r="A170" s="99">
        <v>5201</v>
      </c>
      <c r="B170" s="93">
        <v>74</v>
      </c>
      <c r="C170" s="110">
        <v>11</v>
      </c>
      <c r="D170" s="110">
        <f si="6" t="shared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si="7" t="shared"/>
        <v>4070</v>
      </c>
      <c r="K170" s="77">
        <v>120</v>
      </c>
      <c r="M170" s="26"/>
    </row>
    <row customHeight="1" ht="12" r="171" spans="1:18">
      <c r="A171" s="99">
        <v>5202</v>
      </c>
      <c r="B171" s="93" t="n">
        <v>169.0</v>
      </c>
      <c r="C171" s="110">
        <v>33</v>
      </c>
      <c r="D171" s="110">
        <f si="6" t="shared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si="7" t="shared"/>
        <v>18054</v>
      </c>
      <c r="K171" s="77">
        <v>175</v>
      </c>
      <c r="M171" s="26"/>
    </row>
    <row customHeight="1" ht="12" r="172" spans="1:18">
      <c r="A172" s="99">
        <v>5204</v>
      </c>
      <c r="B172" s="93">
        <v>0</v>
      </c>
      <c r="C172" s="110">
        <v>0</v>
      </c>
      <c r="D172" s="110">
        <f si="6" t="shared"/>
        <v>0</v>
      </c>
      <c r="I172" s="29">
        <v>27.96</v>
      </c>
      <c r="J172" s="96">
        <f si="7" t="shared"/>
        <v>0</v>
      </c>
      <c r="M172" s="26"/>
    </row>
    <row customHeight="1" ht="12" r="173" spans="1:18">
      <c r="A173" s="99">
        <v>5208</v>
      </c>
      <c r="B173" s="93">
        <v>0</v>
      </c>
      <c r="C173" s="110">
        <v>0</v>
      </c>
      <c r="D173" s="110">
        <f si="6" t="shared"/>
        <v>0</v>
      </c>
      <c r="I173" s="29">
        <v>765.95</v>
      </c>
      <c r="J173" s="96">
        <f si="7" t="shared"/>
        <v>0</v>
      </c>
      <c r="M173" s="26"/>
    </row>
    <row customHeight="1" ht="12" r="174" spans="1:18">
      <c r="A174" s="99">
        <v>5209</v>
      </c>
      <c r="B174" s="93">
        <v>0</v>
      </c>
      <c r="C174" s="110">
        <v>0</v>
      </c>
      <c r="D174" s="110">
        <f si="6" t="shared"/>
        <v>0</v>
      </c>
      <c r="I174" s="29">
        <v>50</v>
      </c>
      <c r="J174" s="96">
        <f si="7" t="shared"/>
        <v>0</v>
      </c>
      <c r="M174" s="26"/>
    </row>
    <row customHeight="1" ht="12" r="175" spans="1:18">
      <c r="A175" s="99">
        <v>5210</v>
      </c>
      <c r="B175" s="93">
        <v>48</v>
      </c>
      <c r="C175" s="110">
        <v>28</v>
      </c>
      <c r="D175" s="110">
        <f si="6" t="shared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si="7" t="shared"/>
        <v>144.96</v>
      </c>
      <c r="K175" s="77">
        <v>5</v>
      </c>
      <c r="M175" s="26"/>
    </row>
    <row customHeight="1" ht="12" r="176" spans="1:18">
      <c r="A176" s="99">
        <v>5211</v>
      </c>
      <c r="B176" s="93">
        <v>26</v>
      </c>
      <c r="C176" s="110">
        <v>2</v>
      </c>
      <c r="D176" s="110">
        <f si="6" t="shared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si="7" t="shared"/>
        <v>65</v>
      </c>
      <c r="K176" s="77">
        <v>5</v>
      </c>
      <c r="M176" s="26"/>
    </row>
    <row customHeight="1" ht="12" r="177" spans="1:13">
      <c r="A177" s="99">
        <v>5212</v>
      </c>
      <c r="B177" s="68">
        <v>27</v>
      </c>
      <c r="C177" s="110">
        <v>2</v>
      </c>
      <c r="D177" s="110">
        <f si="6" t="shared"/>
        <v>4</v>
      </c>
      <c r="F177" s="26" t="s">
        <v>1317</v>
      </c>
      <c r="H177" s="26" t="s">
        <v>11</v>
      </c>
      <c r="I177" s="29">
        <v>4.4800000000000004</v>
      </c>
      <c r="J177" s="96">
        <f si="7" t="shared"/>
        <v>120.96000000000001</v>
      </c>
      <c r="K177" s="91"/>
      <c r="L177" s="106"/>
      <c r="M177" s="26"/>
    </row>
    <row customHeight="1" ht="12" r="178" spans="1:13">
      <c r="A178" s="99">
        <v>5214</v>
      </c>
      <c r="B178" s="68">
        <v>0</v>
      </c>
      <c r="C178" s="110">
        <v>0</v>
      </c>
      <c r="D178" s="110">
        <f si="6" t="shared"/>
        <v>0</v>
      </c>
      <c r="I178" s="29">
        <v>231</v>
      </c>
      <c r="J178" s="96">
        <f si="7" t="shared"/>
        <v>0</v>
      </c>
      <c r="K178" s="91"/>
      <c r="L178" s="106"/>
      <c r="M178" s="26"/>
    </row>
    <row customHeight="1" ht="12" r="179" spans="1:13">
      <c r="A179" s="99">
        <v>5215</v>
      </c>
      <c r="B179" s="68">
        <v>2</v>
      </c>
      <c r="C179" s="110">
        <v>0</v>
      </c>
      <c r="D179" s="110">
        <f si="6" t="shared"/>
        <v>0</v>
      </c>
      <c r="I179" s="29">
        <v>50</v>
      </c>
      <c r="J179" s="96">
        <f si="7" t="shared"/>
        <v>100</v>
      </c>
      <c r="K179" s="91"/>
      <c r="L179" s="106"/>
      <c r="M179" s="26"/>
    </row>
    <row customHeight="1" ht="12" r="180" spans="1:13">
      <c r="A180" s="99">
        <v>5219</v>
      </c>
      <c r="B180" s="68">
        <v>0</v>
      </c>
      <c r="C180" s="110">
        <v>0</v>
      </c>
      <c r="D180" s="110">
        <f si="6" t="shared"/>
        <v>0</v>
      </c>
      <c r="I180" s="29">
        <v>13.91</v>
      </c>
      <c r="J180" s="96">
        <f si="7" t="shared"/>
        <v>0</v>
      </c>
      <c r="K180" s="91"/>
      <c r="L180" s="106"/>
      <c r="M180" s="26"/>
    </row>
    <row customHeight="1" ht="12" r="181" spans="1:13">
      <c r="A181" s="99">
        <v>5221</v>
      </c>
      <c r="B181" s="68">
        <v>0</v>
      </c>
      <c r="C181" s="110">
        <v>0</v>
      </c>
      <c r="D181" s="110">
        <f si="6" t="shared"/>
        <v>0</v>
      </c>
      <c r="I181" s="29">
        <v>110.83</v>
      </c>
      <c r="J181" s="96">
        <f si="7" t="shared"/>
        <v>0</v>
      </c>
      <c r="K181" s="91"/>
      <c r="L181" s="106"/>
      <c r="M181" s="26"/>
    </row>
    <row customHeight="1" ht="12" r="182" spans="1:13">
      <c r="A182" s="99">
        <v>5223</v>
      </c>
      <c r="B182" s="68">
        <v>0</v>
      </c>
      <c r="C182" s="110">
        <v>0</v>
      </c>
      <c r="D182" s="110">
        <f si="6" t="shared"/>
        <v>0</v>
      </c>
      <c r="I182" s="29">
        <v>458</v>
      </c>
      <c r="J182" s="96">
        <f si="7" t="shared"/>
        <v>0</v>
      </c>
      <c r="K182" s="91"/>
      <c r="L182" s="106"/>
      <c r="M182" s="26"/>
    </row>
    <row customHeight="1" ht="12" r="183" spans="1:13">
      <c r="A183" s="99">
        <v>5225</v>
      </c>
      <c r="B183" s="68">
        <v>0</v>
      </c>
      <c r="C183" s="110">
        <v>0</v>
      </c>
      <c r="D183" s="110">
        <f si="6" t="shared"/>
        <v>0</v>
      </c>
      <c r="I183" s="29">
        <v>45.69</v>
      </c>
      <c r="J183" s="96">
        <f si="7" t="shared"/>
        <v>0</v>
      </c>
      <c r="K183" s="91"/>
      <c r="L183" s="106"/>
      <c r="M183" s="26"/>
    </row>
    <row customHeight="1" ht="12" r="184" spans="1:13">
      <c r="A184" s="99">
        <v>5226</v>
      </c>
      <c r="B184" s="68">
        <v>0</v>
      </c>
      <c r="C184" s="110">
        <v>0</v>
      </c>
      <c r="D184" s="110">
        <f si="6" t="shared"/>
        <v>0</v>
      </c>
      <c r="I184" s="29">
        <v>592.20000000000005</v>
      </c>
      <c r="J184" s="96">
        <f si="7" t="shared"/>
        <v>0</v>
      </c>
      <c r="K184" s="91"/>
      <c r="L184" s="106"/>
      <c r="M184" s="26"/>
    </row>
    <row customHeight="1" ht="12" r="185" spans="1:13">
      <c r="A185" s="99">
        <v>5227</v>
      </c>
      <c r="B185" s="68">
        <v>0</v>
      </c>
      <c r="C185" s="110">
        <v>0</v>
      </c>
      <c r="D185" s="110">
        <f si="6" t="shared"/>
        <v>0</v>
      </c>
      <c r="I185" s="29">
        <v>5.26</v>
      </c>
      <c r="J185" s="96">
        <f si="7" t="shared"/>
        <v>0</v>
      </c>
      <c r="K185" s="91"/>
      <c r="L185" s="106"/>
      <c r="M185" s="26"/>
    </row>
    <row customHeight="1" ht="12" r="186" spans="1:13">
      <c r="A186" s="99">
        <v>5228</v>
      </c>
      <c r="B186" s="68">
        <v>0</v>
      </c>
      <c r="C186" s="110">
        <v>0</v>
      </c>
      <c r="D186" s="110">
        <f si="6" t="shared"/>
        <v>0</v>
      </c>
      <c r="I186" s="29">
        <v>39.78</v>
      </c>
      <c r="J186" s="96">
        <f si="7" t="shared"/>
        <v>0</v>
      </c>
      <c r="K186" s="91"/>
      <c r="L186" s="106"/>
      <c r="M186" s="26"/>
    </row>
    <row customHeight="1" ht="12" r="187" spans="1:13">
      <c r="A187" s="99">
        <v>5229</v>
      </c>
      <c r="B187" s="68">
        <v>2</v>
      </c>
      <c r="C187" s="110">
        <v>0</v>
      </c>
      <c r="D187" s="110">
        <f si="6" t="shared"/>
        <v>0</v>
      </c>
      <c r="I187" s="29">
        <v>69</v>
      </c>
      <c r="J187" s="96">
        <f si="7" t="shared"/>
        <v>138</v>
      </c>
      <c r="K187" s="91"/>
      <c r="L187" s="106"/>
      <c r="M187" s="26"/>
    </row>
    <row customHeight="1" ht="12" r="188" spans="1:13">
      <c r="A188" s="99">
        <v>5230</v>
      </c>
      <c r="B188" s="68">
        <v>0</v>
      </c>
      <c r="C188" s="110">
        <v>0</v>
      </c>
      <c r="D188" s="110">
        <f si="6" t="shared"/>
        <v>0</v>
      </c>
      <c r="I188" s="29">
        <v>45</v>
      </c>
      <c r="J188" s="96">
        <f si="7" t="shared"/>
        <v>0</v>
      </c>
      <c r="K188" s="91"/>
      <c r="L188" s="106"/>
      <c r="M188" s="26"/>
    </row>
    <row customHeight="1" ht="12" r="189" spans="1:13">
      <c r="A189" s="99">
        <v>5231</v>
      </c>
      <c r="B189" s="68">
        <v>0</v>
      </c>
      <c r="C189" s="110">
        <v>0</v>
      </c>
      <c r="D189" s="110">
        <f si="6" t="shared"/>
        <v>0</v>
      </c>
      <c r="I189" s="29">
        <v>475</v>
      </c>
      <c r="J189" s="96">
        <f si="7" t="shared"/>
        <v>0</v>
      </c>
      <c r="K189" s="91"/>
      <c r="L189" s="106"/>
      <c r="M189" s="26"/>
    </row>
    <row customHeight="1" ht="12" r="190" spans="1:13">
      <c r="A190" s="99">
        <v>5234</v>
      </c>
      <c r="B190" s="93">
        <v>18</v>
      </c>
      <c r="C190" s="110">
        <v>50</v>
      </c>
      <c r="D190" s="110">
        <f si="6" t="shared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si="7" t="shared"/>
        <v>70.02</v>
      </c>
      <c r="K190" s="77">
        <v>5</v>
      </c>
      <c r="M190" s="26"/>
    </row>
    <row customHeight="1" ht="12" r="191" spans="1:13">
      <c r="A191" s="99">
        <v>5235</v>
      </c>
      <c r="B191" s="93">
        <v>100</v>
      </c>
      <c r="C191" s="110">
        <v>50</v>
      </c>
      <c r="D191" s="110">
        <f si="6" t="shared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si="7" t="shared"/>
        <v>30</v>
      </c>
      <c r="K191" s="77">
        <v>5</v>
      </c>
      <c r="M191" s="26"/>
    </row>
    <row customHeight="1" ht="12" r="192" spans="1:13">
      <c r="A192" s="99">
        <v>5236</v>
      </c>
      <c r="B192" s="93">
        <v>68</v>
      </c>
      <c r="C192" s="110">
        <v>45</v>
      </c>
      <c r="D192" s="110">
        <f si="6" t="shared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si="7" t="shared"/>
        <v>347.48</v>
      </c>
      <c r="K192" s="77">
        <v>6</v>
      </c>
      <c r="M192" s="26"/>
    </row>
    <row customHeight="1" ht="12" r="193" spans="1:42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si="7" t="shared"/>
        <v>0</v>
      </c>
      <c r="M193" s="26"/>
    </row>
    <row customHeight="1" ht="12" r="194" spans="1:42">
      <c r="A194" s="99">
        <v>5243</v>
      </c>
      <c r="B194" s="93">
        <v>7</v>
      </c>
      <c r="C194" s="110">
        <v>6</v>
      </c>
      <c r="D194" s="110">
        <f si="6" t="shared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si="7" t="shared"/>
        <v>67.97</v>
      </c>
      <c r="K194" s="77">
        <f>(I194*0.4)+I194</f>
        <v>13.594000000000001</v>
      </c>
      <c r="M194" s="26"/>
    </row>
    <row customHeight="1" ht="12" r="195" spans="1:42">
      <c r="A195" s="99">
        <v>5249</v>
      </c>
      <c r="B195" s="93">
        <v>3</v>
      </c>
      <c r="C195" s="110">
        <v>0</v>
      </c>
      <c r="D195" s="110">
        <f si="6" t="shared"/>
        <v>0</v>
      </c>
      <c r="I195" s="29">
        <v>13.81</v>
      </c>
      <c r="J195" s="96">
        <f si="7" t="shared"/>
        <v>41.43</v>
      </c>
      <c r="M195" s="26"/>
    </row>
    <row customHeight="1" ht="12" r="196" spans="1:42">
      <c r="A196" s="99">
        <v>5250</v>
      </c>
      <c r="B196" s="93">
        <v>6</v>
      </c>
      <c r="C196" s="110">
        <v>3</v>
      </c>
      <c r="D196" s="110">
        <f si="6" t="shared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si="7" t="shared"/>
        <v>532.62</v>
      </c>
      <c r="K196" s="77">
        <f>(I196*0.4)+I196</f>
        <v>124.27799999999999</v>
      </c>
      <c r="M196" s="26"/>
    </row>
    <row customHeight="1" ht="12" r="197" spans="1:42">
      <c r="A197" s="99">
        <v>5251</v>
      </c>
      <c r="B197" s="93">
        <v>6</v>
      </c>
      <c r="C197" s="110">
        <v>0</v>
      </c>
      <c r="D197" s="110">
        <f si="6" t="shared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si="7" t="shared"/>
        <v>170.39999999999998</v>
      </c>
      <c r="K197" s="77">
        <v>37</v>
      </c>
      <c r="M197" s="26"/>
    </row>
    <row customHeight="1" ht="12" r="198" spans="1:42">
      <c r="A198" s="99">
        <v>5252</v>
      </c>
      <c r="B198" s="93">
        <v>1</v>
      </c>
      <c r="C198" s="110">
        <v>0</v>
      </c>
      <c r="D198" s="110">
        <f si="6" t="shared"/>
        <v>0</v>
      </c>
      <c r="I198" s="29">
        <v>727.64</v>
      </c>
      <c r="J198" s="96">
        <f si="7" t="shared"/>
        <v>727.64</v>
      </c>
      <c r="M198" s="26"/>
    </row>
    <row customHeight="1" ht="12" r="199" spans="1:42">
      <c r="A199" s="99">
        <v>5253</v>
      </c>
      <c r="B199" s="93">
        <v>10</v>
      </c>
      <c r="C199" s="110">
        <v>3</v>
      </c>
      <c r="D199" s="110">
        <f si="6" t="shared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si="7" t="shared"/>
        <v>21.299999999999997</v>
      </c>
      <c r="K199" s="77">
        <v>5</v>
      </c>
      <c r="M199" s="26"/>
    </row>
    <row customHeight="1" ht="12" r="200" spans="1:42">
      <c r="A200" s="99">
        <v>5254</v>
      </c>
      <c r="B200" s="93">
        <v>3</v>
      </c>
      <c r="C200" s="110">
        <v>3</v>
      </c>
      <c r="D200" s="110">
        <f si="6" t="shared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si="7" t="shared"/>
        <v>81.960000000000008</v>
      </c>
      <c r="K200" s="77">
        <v>35</v>
      </c>
      <c r="M200" s="26"/>
    </row>
    <row customHeight="1" ht="12" r="201" spans="1:42">
      <c r="A201" s="99">
        <v>5255</v>
      </c>
      <c r="B201" s="93">
        <v>17</v>
      </c>
      <c r="C201" s="110">
        <v>0</v>
      </c>
      <c r="D201" s="110">
        <f si="6" t="shared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si="7" t="shared"/>
        <v>27.88</v>
      </c>
      <c r="K201" s="77">
        <v>5</v>
      </c>
      <c r="M201" s="26"/>
    </row>
    <row customFormat="1" customHeight="1" ht="12" r="202" s="121" spans="1:42">
      <c r="A202" s="118">
        <v>5257</v>
      </c>
      <c r="B202" s="119">
        <v>0</v>
      </c>
      <c r="C202" s="120">
        <v>0</v>
      </c>
      <c r="D202" s="110">
        <f si="6" t="shared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si="7" t="shared"/>
        <v>0</v>
      </c>
      <c r="K202" s="123"/>
      <c r="L202" s="29"/>
      <c r="N202" s="135"/>
    </row>
    <row customHeight="1" ht="12" r="203" spans="1:42">
      <c r="A203" s="99">
        <v>5258</v>
      </c>
      <c r="B203" s="93">
        <v>6</v>
      </c>
      <c r="C203" s="110">
        <v>2</v>
      </c>
      <c r="D203" s="110">
        <f si="6" t="shared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si="7" t="shared"/>
        <v>15</v>
      </c>
      <c r="K203" s="77">
        <v>5</v>
      </c>
      <c r="M203" s="26"/>
      <c r="N203" s="37"/>
    </row>
    <row customFormat="1" customHeight="1" ht="12" r="204" s="71" spans="1:42">
      <c r="A204" s="99">
        <v>5260</v>
      </c>
      <c r="B204" s="93">
        <v>21</v>
      </c>
      <c r="C204" s="110">
        <v>18</v>
      </c>
      <c r="D204" s="110">
        <f si="6" t="shared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si="7" t="shared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customFormat="1" customHeight="1" ht="12" r="205" s="32" spans="1:42">
      <c r="A205" s="99">
        <v>5261</v>
      </c>
      <c r="B205" s="93">
        <v>30</v>
      </c>
      <c r="C205" s="110">
        <v>18</v>
      </c>
      <c r="D205" s="110">
        <f si="6" t="shared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si="7" t="shared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customFormat="1" customHeight="1" ht="12" r="206" s="38" spans="1:42">
      <c r="A206" s="100">
        <v>5262</v>
      </c>
      <c r="B206" s="133">
        <v>15</v>
      </c>
      <c r="C206" s="112">
        <v>10</v>
      </c>
      <c r="D206" s="110">
        <f si="6" t="shared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si="7" t="shared"/>
        <v>23.400000000000002</v>
      </c>
      <c r="K206" s="80">
        <v>5</v>
      </c>
      <c r="L206" s="39"/>
    </row>
    <row customHeight="1" ht="12" r="207" spans="1:42">
      <c r="A207" s="99">
        <v>5263</v>
      </c>
      <c r="B207" s="93">
        <v>2</v>
      </c>
      <c r="C207" s="110">
        <v>2</v>
      </c>
      <c r="D207" s="110">
        <f si="6" t="shared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si="7" t="shared"/>
        <v>61.92</v>
      </c>
      <c r="K207" s="77">
        <v>43</v>
      </c>
      <c r="M207" s="26"/>
    </row>
    <row customHeight="1" ht="12" r="208" spans="1:42">
      <c r="A208" s="99">
        <v>5264</v>
      </c>
      <c r="B208" s="93">
        <v>11</v>
      </c>
      <c r="C208" s="110">
        <v>12</v>
      </c>
      <c r="D208" s="110">
        <f si="6" t="shared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si="7" t="shared"/>
        <v>151.91</v>
      </c>
      <c r="K208" s="77">
        <v>31</v>
      </c>
      <c r="M208" s="26"/>
    </row>
    <row customHeight="1" ht="12" r="209" spans="1:18">
      <c r="A209" s="99">
        <v>5265</v>
      </c>
      <c r="B209" s="93">
        <v>0</v>
      </c>
      <c r="C209" s="110">
        <v>0</v>
      </c>
      <c r="D209" s="110">
        <f si="6" t="shared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si="7" t="shared"/>
        <v>0</v>
      </c>
      <c r="K209" s="77">
        <v>37</v>
      </c>
      <c r="M209" s="26"/>
    </row>
    <row customFormat="1" customHeight="1" ht="12" r="210" s="74" spans="1:18">
      <c r="A210" s="99">
        <v>5266</v>
      </c>
      <c r="B210" s="93">
        <v>19</v>
      </c>
      <c r="C210" s="110">
        <v>4</v>
      </c>
      <c r="D210" s="110">
        <f si="6" t="shared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si="7" t="shared"/>
        <v>50.92</v>
      </c>
      <c r="K210" s="77">
        <v>5</v>
      </c>
      <c r="L210" s="29"/>
      <c r="M210" s="26"/>
      <c r="N210" s="75" t="s">
        <v>1183</v>
      </c>
    </row>
    <row customHeight="1" ht="12" r="211" spans="1:18">
      <c r="A211" s="99">
        <v>5267</v>
      </c>
      <c r="B211" s="93">
        <v>15</v>
      </c>
      <c r="C211" s="110">
        <v>0</v>
      </c>
      <c r="D211" s="110">
        <f si="6" t="shared"/>
        <v>0</v>
      </c>
      <c r="F211" s="74"/>
      <c r="G211" s="74" t="s">
        <v>1118</v>
      </c>
      <c r="H211" s="74" t="s">
        <v>1119</v>
      </c>
      <c r="I211" s="68">
        <v>4.63</v>
      </c>
      <c r="J211" s="96">
        <f si="7" t="shared"/>
        <v>69.45</v>
      </c>
      <c r="K211" s="78">
        <f>J211*C211</f>
        <v>0</v>
      </c>
      <c r="L211" s="12"/>
      <c r="M211" s="74"/>
    </row>
    <row customHeight="1" ht="12" r="212" spans="1:18">
      <c r="A212" s="99">
        <v>5268</v>
      </c>
      <c r="B212" s="93">
        <v>6</v>
      </c>
      <c r="C212" s="110">
        <v>2</v>
      </c>
      <c r="D212" s="110">
        <f si="6" t="shared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si="7" t="shared"/>
        <v>342.96</v>
      </c>
      <c r="M212" s="26"/>
    </row>
    <row customHeight="1" ht="12" r="213" spans="1:18">
      <c r="A213" s="99">
        <v>5269</v>
      </c>
      <c r="B213" s="93">
        <v>7</v>
      </c>
      <c r="C213" s="110">
        <v>4</v>
      </c>
      <c r="D213" s="110">
        <f si="6" t="shared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si="7" t="shared"/>
        <v>134.61000000000001</v>
      </c>
      <c r="K213" s="77">
        <f>(I213*0.4)+I213</f>
        <v>26.922000000000001</v>
      </c>
      <c r="M213" s="26"/>
    </row>
    <row customHeight="1" ht="12" r="214" spans="1:18">
      <c r="A214" s="99">
        <v>5270</v>
      </c>
      <c r="B214" s="93">
        <v>0</v>
      </c>
      <c r="C214" s="110">
        <v>0</v>
      </c>
      <c r="D214" s="110">
        <f si="6" t="shared"/>
        <v>0</v>
      </c>
      <c r="I214" s="29">
        <v>79.959999999999994</v>
      </c>
      <c r="J214" s="96">
        <f si="7" t="shared"/>
        <v>0</v>
      </c>
      <c r="M214" s="26"/>
    </row>
    <row customHeight="1" ht="12" r="215" spans="1:18">
      <c r="A215" s="99">
        <v>5271</v>
      </c>
      <c r="B215" s="93">
        <v>5</v>
      </c>
      <c r="C215" s="110">
        <v>4</v>
      </c>
      <c r="D215" s="110">
        <f si="6" t="shared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si="7" t="shared"/>
        <v>161.5</v>
      </c>
      <c r="M215" s="26"/>
    </row>
    <row customHeight="1" ht="12" r="216" spans="1:18">
      <c r="A216" s="99">
        <v>5272</v>
      </c>
      <c r="B216" s="93">
        <v>0</v>
      </c>
      <c r="C216" s="110">
        <v>0</v>
      </c>
      <c r="D216" s="110">
        <f si="6" t="shared"/>
        <v>0</v>
      </c>
      <c r="I216" s="29">
        <v>65</v>
      </c>
      <c r="J216" s="96">
        <f si="7" t="shared"/>
        <v>0</v>
      </c>
      <c r="M216" s="26"/>
    </row>
    <row customFormat="1" customHeight="1" ht="12" r="217" s="121" spans="1:18">
      <c r="A217" s="118">
        <v>5273</v>
      </c>
      <c r="B217" s="119">
        <v>0</v>
      </c>
      <c r="C217" s="120">
        <v>0</v>
      </c>
      <c r="D217" s="110">
        <f si="6" t="shared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si="7" t="shared"/>
        <v>0</v>
      </c>
      <c r="K217" s="123">
        <v>5</v>
      </c>
      <c r="L217" s="57"/>
    </row>
    <row customFormat="1" customHeight="1" ht="12" r="218" s="121" spans="1:18">
      <c r="A218" s="118">
        <v>5274</v>
      </c>
      <c r="B218" s="119">
        <v>0</v>
      </c>
      <c r="C218" s="120">
        <v>0</v>
      </c>
      <c r="D218" s="110">
        <f si="6" t="shared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si="7" t="shared"/>
        <v>0</v>
      </c>
      <c r="K218" s="123">
        <v>5</v>
      </c>
      <c r="L218" s="57"/>
    </row>
    <row customFormat="1" customHeight="1" ht="12" r="219" s="121" spans="1:18">
      <c r="A219" s="118">
        <v>5275</v>
      </c>
      <c r="B219" s="119">
        <v>0</v>
      </c>
      <c r="C219" s="120">
        <v>0</v>
      </c>
      <c r="D219" s="110">
        <f si="6" t="shared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si="7" t="shared"/>
        <v>0</v>
      </c>
      <c r="K219" s="123"/>
      <c r="L219" s="57"/>
    </row>
    <row customFormat="1" customHeight="1" ht="12" r="220" s="121" spans="1:18">
      <c r="A220" s="118">
        <v>5276</v>
      </c>
      <c r="B220" s="119">
        <v>0</v>
      </c>
      <c r="C220" s="120">
        <v>0</v>
      </c>
      <c r="D220" s="110">
        <f si="6" t="shared"/>
        <v>0</v>
      </c>
      <c r="E220" s="120">
        <v>7</v>
      </c>
      <c r="H220" s="121" t="s">
        <v>5</v>
      </c>
      <c r="I220" s="57">
        <v>0.05</v>
      </c>
      <c r="J220" s="96">
        <f si="7" t="shared"/>
        <v>0</v>
      </c>
      <c r="K220" s="123"/>
      <c r="L220" s="57"/>
    </row>
    <row customHeight="1" ht="12" r="221" spans="1:18">
      <c r="A221" s="99">
        <v>5277</v>
      </c>
      <c r="B221" s="93">
        <v>8</v>
      </c>
      <c r="C221" s="110">
        <v>8</v>
      </c>
      <c r="D221" s="110">
        <f si="6" t="shared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si="7" t="shared"/>
        <v>157.84</v>
      </c>
      <c r="M221" s="26"/>
    </row>
    <row customHeight="1" ht="12" r="222" spans="1:18">
      <c r="A222" s="99">
        <v>5278</v>
      </c>
      <c r="B222" s="93">
        <v>8</v>
      </c>
      <c r="C222" s="110">
        <v>6</v>
      </c>
      <c r="D222" s="110">
        <f si="6" t="shared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si="7" t="shared"/>
        <v>30.96</v>
      </c>
      <c r="K222" s="77">
        <v>5</v>
      </c>
      <c r="M222" s="26"/>
      <c r="R222" s="25"/>
    </row>
    <row customHeight="1" ht="12" r="223" spans="1:18">
      <c r="A223" s="99">
        <v>5279</v>
      </c>
      <c r="B223" s="93">
        <v>3</v>
      </c>
      <c r="C223" s="110">
        <v>2</v>
      </c>
      <c r="D223" s="110">
        <f si="6" t="shared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si="7" t="shared"/>
        <v>71.820000000000007</v>
      </c>
      <c r="M223" s="26"/>
    </row>
    <row customHeight="1" ht="12" r="224" spans="1:18">
      <c r="A224" s="99">
        <v>5282</v>
      </c>
      <c r="B224" s="93">
        <v>3</v>
      </c>
      <c r="C224" s="110">
        <v>3</v>
      </c>
      <c r="D224" s="110">
        <f si="6" t="shared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si="7" t="shared"/>
        <v>3.4499999999999997</v>
      </c>
      <c r="M224" s="26"/>
    </row>
    <row customFormat="1" customHeight="1" ht="12" r="225" s="121" spans="1:13">
      <c r="A225" s="99">
        <v>5283</v>
      </c>
      <c r="B225" s="93">
        <v>0</v>
      </c>
      <c r="C225" s="74">
        <v>0</v>
      </c>
      <c r="D225" s="74">
        <f si="6" t="shared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si="7" t="shared"/>
        <v>0</v>
      </c>
      <c r="K225" s="123">
        <f>(I225*0.4)+I225</f>
        <v>3.6680000000000001</v>
      </c>
      <c r="L225" s="57"/>
      <c r="M225" s="121" t="s">
        <v>1407</v>
      </c>
    </row>
    <row customHeight="1" ht="12" r="226" spans="1:13">
      <c r="A226" s="99">
        <v>5284</v>
      </c>
      <c r="B226" s="93">
        <v>5</v>
      </c>
      <c r="C226" s="110">
        <v>4</v>
      </c>
      <c r="D226" s="110">
        <f si="6" t="shared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si="7" t="shared"/>
        <v>63.099999999999994</v>
      </c>
      <c r="M226" s="26"/>
    </row>
    <row customHeight="1" ht="12" r="227" spans="1:13">
      <c r="A227" s="99">
        <v>5285</v>
      </c>
      <c r="B227" s="93">
        <v>11</v>
      </c>
      <c r="C227" s="110">
        <v>3</v>
      </c>
      <c r="D227" s="110">
        <f ref="D227:D293" si="8" t="shared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si="7" t="shared"/>
        <v>66.77000000000001</v>
      </c>
      <c r="M227" s="26"/>
    </row>
    <row customHeight="1" ht="12" r="228" spans="1:13">
      <c r="A228" s="99">
        <v>5286</v>
      </c>
      <c r="B228" s="93">
        <v>5</v>
      </c>
      <c r="C228" s="110">
        <v>3</v>
      </c>
      <c r="D228" s="110">
        <f si="8" t="shared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si="7" t="shared"/>
        <v>7.05</v>
      </c>
      <c r="M228" s="26"/>
    </row>
    <row customHeight="1" ht="12" r="229" spans="1:13">
      <c r="A229" s="99">
        <v>5287</v>
      </c>
      <c r="B229" s="93">
        <v>1</v>
      </c>
      <c r="C229" s="110">
        <v>2</v>
      </c>
      <c r="D229" s="110">
        <f si="8" t="shared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si="7" t="shared"/>
        <v>2.4300000000000002</v>
      </c>
      <c r="M229" s="26"/>
    </row>
    <row customHeight="1" ht="12" r="230" spans="1:13">
      <c r="A230" s="99">
        <v>5288</v>
      </c>
      <c r="B230" s="93">
        <v>2</v>
      </c>
      <c r="C230" s="110">
        <v>2</v>
      </c>
      <c r="D230" s="110">
        <f si="8" t="shared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si="7" t="shared"/>
        <v>11.52</v>
      </c>
      <c r="M230" s="26"/>
    </row>
    <row customFormat="1" customHeight="1" ht="12" r="231" s="121" spans="1:13">
      <c r="A231" s="118">
        <v>5289</v>
      </c>
      <c r="B231" s="119">
        <v>0</v>
      </c>
      <c r="C231" s="120">
        <v>0</v>
      </c>
      <c r="D231" s="110">
        <f si="8" t="shared"/>
        <v>0</v>
      </c>
      <c r="E231" s="120">
        <v>0</v>
      </c>
      <c r="I231" s="57">
        <v>13.29</v>
      </c>
      <c r="J231" s="96">
        <f si="7" t="shared"/>
        <v>0</v>
      </c>
      <c r="K231" s="123"/>
      <c r="L231" s="57"/>
      <c r="M231" s="120" t="s">
        <v>1407</v>
      </c>
    </row>
    <row customHeight="1" ht="12" r="232" spans="1:13">
      <c r="A232" s="99">
        <v>5290</v>
      </c>
      <c r="B232" s="93">
        <v>27</v>
      </c>
      <c r="C232" s="110">
        <v>2</v>
      </c>
      <c r="D232" s="110">
        <f si="8" t="shared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si="7" t="shared"/>
        <v>157.68</v>
      </c>
      <c r="K232" s="77">
        <v>15</v>
      </c>
      <c r="M232" s="26"/>
    </row>
    <row customHeight="1" ht="12" r="233" spans="1:13">
      <c r="A233" s="99">
        <v>5291</v>
      </c>
      <c r="B233" s="93">
        <v>8</v>
      </c>
      <c r="C233" s="110">
        <v>2</v>
      </c>
      <c r="D233" s="110">
        <f si="8" t="shared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si="7" t="shared"/>
        <v>190.08</v>
      </c>
      <c r="K233" s="77">
        <v>35</v>
      </c>
      <c r="M233" s="26" t="s">
        <v>1407</v>
      </c>
    </row>
    <row customFormat="1" customHeight="1" ht="12" r="234" s="121" spans="1:13">
      <c r="A234" s="118">
        <v>5292</v>
      </c>
      <c r="B234" s="119">
        <v>0</v>
      </c>
      <c r="C234" s="120">
        <v>0</v>
      </c>
      <c r="D234" s="110">
        <f si="8" t="shared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si="7" t="shared"/>
        <v>0</v>
      </c>
      <c r="K234" s="123"/>
      <c r="L234" s="57"/>
    </row>
    <row customFormat="1" customHeight="1" ht="12" r="235" s="121" spans="1:13">
      <c r="A235" s="118">
        <v>5295</v>
      </c>
      <c r="B235" s="119">
        <v>0</v>
      </c>
      <c r="C235" s="120">
        <v>0</v>
      </c>
      <c r="D235" s="110">
        <f si="8" t="shared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si="7" t="shared"/>
        <v>0</v>
      </c>
      <c r="K235" s="123">
        <f>(I235*0.4)+I235</f>
        <v>112.33599999999998</v>
      </c>
      <c r="L235" s="57"/>
      <c r="M235" s="121" t="s">
        <v>1407</v>
      </c>
    </row>
    <row customFormat="1" customHeight="1" ht="12" r="236" s="30" spans="1:13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customHeight="1" ht="12" r="237" spans="1:13">
      <c r="A237" s="99">
        <v>5296</v>
      </c>
      <c r="B237" s="93">
        <v>5</v>
      </c>
      <c r="C237" s="74">
        <v>4</v>
      </c>
      <c r="D237" s="74">
        <f si="8" t="shared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si="7" t="shared"/>
        <v>467</v>
      </c>
      <c r="M237" s="26" t="s">
        <v>1407</v>
      </c>
    </row>
    <row customFormat="1" customHeight="1" ht="12" r="238" s="121" spans="1:13">
      <c r="A238" s="118">
        <v>5297</v>
      </c>
      <c r="B238" s="119">
        <v>0</v>
      </c>
      <c r="C238" s="120">
        <v>0</v>
      </c>
      <c r="D238" s="110">
        <f si="8" t="shared"/>
        <v>0</v>
      </c>
      <c r="E238" s="120">
        <v>4</v>
      </c>
      <c r="F238" s="121" t="s">
        <v>1263</v>
      </c>
      <c r="I238" s="57">
        <v>9.6300000000000008</v>
      </c>
      <c r="J238" s="96">
        <f si="7" t="shared"/>
        <v>0</v>
      </c>
      <c r="K238" s="123"/>
      <c r="L238" s="57"/>
      <c r="M238" s="121" t="s">
        <v>1407</v>
      </c>
    </row>
    <row customHeight="1" ht="12" r="239" spans="1:13">
      <c r="A239" s="99">
        <v>5298</v>
      </c>
      <c r="B239" s="93">
        <v>14</v>
      </c>
      <c r="C239" s="110">
        <v>8</v>
      </c>
      <c r="D239" s="110">
        <f si="8" t="shared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si="7" t="shared"/>
        <v>46.34</v>
      </c>
      <c r="M239" s="26"/>
    </row>
    <row customHeight="1" ht="12" r="240" spans="1:13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si="7" t="shared"/>
        <v>0</v>
      </c>
      <c r="M240" s="74"/>
    </row>
    <row customHeight="1" ht="12" r="241" spans="1:13">
      <c r="A241" s="99">
        <v>5300</v>
      </c>
      <c r="B241" s="155">
        <v>518</v>
      </c>
      <c r="C241" s="110">
        <v>140</v>
      </c>
      <c r="D241" s="110">
        <f si="8" t="shared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si="7" t="shared"/>
        <v>1787.1000000000001</v>
      </c>
      <c r="K241" s="77">
        <v>5</v>
      </c>
    </row>
    <row customHeight="1" ht="12" r="242" spans="1:13">
      <c r="A242" s="99">
        <v>5301</v>
      </c>
      <c r="B242" s="93">
        <v>309</v>
      </c>
      <c r="C242" s="110">
        <v>93</v>
      </c>
      <c r="D242" s="110">
        <f si="8" t="shared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si="7" t="shared"/>
        <v>123.60000000000001</v>
      </c>
      <c r="K242" s="77">
        <v>5</v>
      </c>
      <c r="M242" s="25" t="s">
        <v>1134</v>
      </c>
    </row>
    <row customHeight="1" ht="12" r="243" spans="1:13">
      <c r="A243" s="99">
        <v>5302</v>
      </c>
      <c r="B243" s="93">
        <v>131</v>
      </c>
      <c r="C243" s="110">
        <v>36</v>
      </c>
      <c r="D243" s="110">
        <f si="8" t="shared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si="7" t="shared"/>
        <v>2777.2</v>
      </c>
      <c r="K243" s="77">
        <v>36</v>
      </c>
    </row>
    <row customHeight="1" ht="12" r="244" spans="1:13">
      <c r="A244" s="99">
        <v>5303</v>
      </c>
      <c r="B244" s="93">
        <v>51</v>
      </c>
      <c r="C244" s="110">
        <v>5</v>
      </c>
      <c r="D244" s="110">
        <f si="8" t="shared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si="7" t="shared"/>
        <v>532.94999999999993</v>
      </c>
      <c r="K244" s="77">
        <v>15</v>
      </c>
    </row>
    <row customHeight="1" ht="12" r="245" spans="1:13">
      <c r="A245" s="99">
        <v>5304</v>
      </c>
      <c r="B245" s="93">
        <v>0</v>
      </c>
      <c r="C245" s="110">
        <v>6</v>
      </c>
      <c r="D245" s="110">
        <f si="8" t="shared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si="7" t="shared"/>
        <v>0</v>
      </c>
      <c r="K245" s="77">
        <v>10</v>
      </c>
    </row>
    <row customHeight="1" ht="12" r="246" spans="1:13">
      <c r="A246" s="99">
        <v>5305</v>
      </c>
      <c r="B246" s="93">
        <v>248</v>
      </c>
      <c r="C246" s="110">
        <v>27</v>
      </c>
      <c r="D246" s="110">
        <f si="8" t="shared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si="7" t="shared"/>
        <v>2189.84</v>
      </c>
      <c r="K246" s="77">
        <v>23</v>
      </c>
    </row>
    <row customHeight="1" ht="12" r="247" spans="1:13">
      <c r="A247" s="99">
        <v>5306</v>
      </c>
      <c r="B247" s="93">
        <v>171</v>
      </c>
      <c r="C247" s="110">
        <v>26</v>
      </c>
      <c r="D247" s="110">
        <f si="8" t="shared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si="7" t="shared"/>
        <v>950.75999999999988</v>
      </c>
      <c r="K247" s="77">
        <v>15</v>
      </c>
      <c r="M247" s="25" t="s">
        <v>1136</v>
      </c>
    </row>
    <row customHeight="1" ht="12" r="248" spans="1:13">
      <c r="A248" s="99">
        <v>5307</v>
      </c>
      <c r="B248" s="93">
        <v>307</v>
      </c>
      <c r="C248" s="110">
        <v>68</v>
      </c>
      <c r="D248" s="110">
        <f si="8" t="shared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si="7" t="shared"/>
        <v>199.55</v>
      </c>
      <c r="K248" s="77">
        <v>5</v>
      </c>
      <c r="M248" s="26"/>
    </row>
    <row customHeight="1" ht="12" r="249" spans="1:13">
      <c r="A249" s="99">
        <v>5308</v>
      </c>
      <c r="B249" s="93">
        <v>55</v>
      </c>
      <c r="C249" s="110">
        <v>31</v>
      </c>
      <c r="D249" s="110">
        <f si="8" t="shared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si="7" t="shared"/>
        <v>473</v>
      </c>
      <c r="K249" s="77">
        <v>15</v>
      </c>
    </row>
    <row customHeight="1" ht="12" r="250" spans="1:13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ref="J250:J314" si="9" t="shared">B250*I250</f>
        <v>258.59999999999997</v>
      </c>
      <c r="K250" s="77">
        <v>15</v>
      </c>
      <c r="M250" s="26"/>
    </row>
    <row customHeight="1" ht="12" r="251" spans="1:13">
      <c r="A251" s="99">
        <v>5310</v>
      </c>
      <c r="B251" s="93">
        <v>195</v>
      </c>
      <c r="C251" s="110">
        <v>339</v>
      </c>
      <c r="D251" s="110">
        <f si="8" t="shared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si="9" t="shared"/>
        <v>288.60000000000002</v>
      </c>
      <c r="K251" s="77">
        <v>5</v>
      </c>
    </row>
    <row customHeight="1" ht="12" r="252" spans="1:13">
      <c r="A252" s="99">
        <v>5311</v>
      </c>
      <c r="B252" s="93">
        <v>649</v>
      </c>
      <c r="C252" s="110">
        <v>268</v>
      </c>
      <c r="D252" s="110">
        <f si="8" t="shared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si="9" t="shared"/>
        <v>298.54000000000002</v>
      </c>
      <c r="K252" s="77">
        <v>5</v>
      </c>
    </row>
    <row customHeight="1" ht="12" r="253" spans="1:13">
      <c r="A253" s="99">
        <v>5312</v>
      </c>
      <c r="B253" s="93" t="n">
        <v>115.0</v>
      </c>
      <c r="C253" s="110">
        <v>41</v>
      </c>
      <c r="D253" s="110">
        <f si="8" t="shared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si="9" t="shared"/>
        <v>99.56</v>
      </c>
      <c r="K253" s="77">
        <v>5</v>
      </c>
    </row>
    <row customHeight="1" ht="12" r="254" spans="1:13">
      <c r="A254" s="99">
        <v>5313</v>
      </c>
      <c r="B254" s="93">
        <v>174</v>
      </c>
      <c r="C254" s="110">
        <v>55</v>
      </c>
      <c r="D254" s="110">
        <f si="8" t="shared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si="9" t="shared"/>
        <v>468.06</v>
      </c>
      <c r="K254" s="77">
        <v>5</v>
      </c>
    </row>
    <row customFormat="1" customHeight="1" ht="12" r="255" s="121" spans="1:13">
      <c r="A255" s="118">
        <v>5314</v>
      </c>
      <c r="B255" s="119">
        <v>0</v>
      </c>
      <c r="C255" s="120">
        <v>0</v>
      </c>
      <c r="D255" s="110">
        <f si="8" t="shared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si="9" t="shared"/>
        <v>0</v>
      </c>
      <c r="K255" s="123"/>
      <c r="L255" s="57"/>
      <c r="M255" s="124"/>
    </row>
    <row customHeight="1" ht="12" r="256" spans="1:13">
      <c r="A256" s="99">
        <v>5315</v>
      </c>
      <c r="B256" s="93">
        <v>130</v>
      </c>
      <c r="C256" s="110">
        <v>40</v>
      </c>
      <c r="D256" s="110">
        <f si="8" t="shared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si="9" t="shared"/>
        <v>1184.3</v>
      </c>
      <c r="K256" s="77">
        <v>15</v>
      </c>
      <c r="M256" s="26"/>
    </row>
    <row customHeight="1" ht="12" r="257" spans="1:13">
      <c r="A257" s="99">
        <v>5316</v>
      </c>
      <c r="B257" s="93" t="n">
        <v>28.0</v>
      </c>
      <c r="C257" s="110">
        <v>22</v>
      </c>
      <c r="D257" s="110">
        <f si="8" t="shared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si="9" t="shared"/>
        <v>280.28000000000003</v>
      </c>
      <c r="K257" s="77">
        <v>10</v>
      </c>
      <c r="M257" s="26"/>
    </row>
    <row customHeight="1" ht="12" r="258" spans="1:13">
      <c r="A258" s="99">
        <v>5317</v>
      </c>
      <c r="B258" s="93" t="n">
        <v>13.0</v>
      </c>
      <c r="C258" s="110">
        <v>11</v>
      </c>
      <c r="D258" s="110">
        <f si="8" t="shared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si="9" t="shared"/>
        <v>208.32</v>
      </c>
      <c r="K258" s="77">
        <v>10</v>
      </c>
      <c r="M258" s="26"/>
    </row>
    <row customHeight="1" ht="12" r="259" spans="1:13">
      <c r="A259" s="99">
        <v>5318</v>
      </c>
      <c r="B259" s="93">
        <v>114</v>
      </c>
      <c r="C259" s="110">
        <v>45</v>
      </c>
      <c r="D259" s="110">
        <f si="8" t="shared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si="9" t="shared"/>
        <v>136.79999999999998</v>
      </c>
      <c r="K259" s="77">
        <v>5</v>
      </c>
    </row>
    <row customHeight="1" ht="12" r="260" spans="1:13">
      <c r="A260" s="99">
        <v>5319</v>
      </c>
      <c r="B260" s="93">
        <v>17</v>
      </c>
      <c r="C260" s="110">
        <v>11</v>
      </c>
      <c r="D260" s="110">
        <f si="8" t="shared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si="9" t="shared"/>
        <v>1190</v>
      </c>
      <c r="K260" s="77">
        <v>55</v>
      </c>
      <c r="M260" s="26"/>
    </row>
    <row customFormat="1" customHeight="1" ht="12" r="261" s="121" spans="1:13">
      <c r="A261" s="118">
        <v>5320</v>
      </c>
      <c r="B261" s="119">
        <v>0</v>
      </c>
      <c r="C261" s="120">
        <v>0</v>
      </c>
      <c r="D261" s="110">
        <f si="8" t="shared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si="9" t="shared"/>
        <v>0</v>
      </c>
      <c r="K261" s="123"/>
      <c r="L261" s="57" t="s">
        <v>1342</v>
      </c>
    </row>
    <row customHeight="1" ht="12" r="262" spans="1:13">
      <c r="A262" s="99">
        <v>5321</v>
      </c>
      <c r="B262" s="93">
        <v>141</v>
      </c>
      <c r="C262" s="110">
        <v>50</v>
      </c>
      <c r="D262" s="110">
        <f si="8" t="shared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si="9" t="shared"/>
        <v>133.94999999999999</v>
      </c>
      <c r="K262" s="77">
        <v>5</v>
      </c>
    </row>
    <row customHeight="1" ht="12" r="263" spans="1:13">
      <c r="A263" s="99">
        <v>5322</v>
      </c>
      <c r="B263" s="93" t="n">
        <v>104.0</v>
      </c>
      <c r="C263" s="110">
        <v>21</v>
      </c>
      <c r="D263" s="110">
        <f si="8" t="shared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si="9" t="shared"/>
        <v>1092</v>
      </c>
      <c r="K263" s="77">
        <v>5</v>
      </c>
      <c r="M263" s="25" t="s">
        <v>1137</v>
      </c>
    </row>
    <row customHeight="1" ht="12" r="264" spans="1:13">
      <c r="A264" s="99">
        <v>5323</v>
      </c>
      <c r="B264" s="93">
        <v>339</v>
      </c>
      <c r="C264" s="110">
        <v>119</v>
      </c>
      <c r="D264" s="110">
        <f si="8" t="shared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si="9" t="shared"/>
        <v>457.65000000000003</v>
      </c>
      <c r="K264" s="77">
        <v>5</v>
      </c>
    </row>
    <row customHeight="1" ht="12" r="265" spans="1:13">
      <c r="A265" s="99">
        <v>5324</v>
      </c>
      <c r="B265" s="93">
        <v>135</v>
      </c>
      <c r="C265" s="110">
        <v>98</v>
      </c>
      <c r="D265" s="110">
        <f si="8" t="shared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si="9" t="shared"/>
        <v>120.15</v>
      </c>
      <c r="K265" s="77">
        <v>5</v>
      </c>
    </row>
    <row customHeight="1" ht="12" r="266" spans="1:13">
      <c r="A266" s="99">
        <v>5325</v>
      </c>
      <c r="B266" s="93">
        <v>10</v>
      </c>
      <c r="C266" s="110">
        <v>1</v>
      </c>
      <c r="D266" s="110">
        <f si="8" t="shared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si="9" t="shared"/>
        <v>132.5</v>
      </c>
      <c r="K266" s="77">
        <v>5</v>
      </c>
    </row>
    <row customHeight="1" ht="12" r="267" spans="1:13">
      <c r="A267" s="99">
        <v>5326</v>
      </c>
      <c r="B267" s="93">
        <v>37</v>
      </c>
      <c r="C267" s="110">
        <v>1</v>
      </c>
      <c r="D267" s="110">
        <f si="8" t="shared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si="9" t="shared"/>
        <v>461.39000000000004</v>
      </c>
      <c r="K267" s="77">
        <v>20</v>
      </c>
    </row>
    <row customHeight="1" ht="12" r="268" spans="1:13">
      <c r="A268" s="99">
        <v>5327</v>
      </c>
      <c r="B268" s="93">
        <v>78</v>
      </c>
      <c r="C268" s="110">
        <v>39</v>
      </c>
      <c r="D268" s="110">
        <f si="8" t="shared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si="9" t="shared"/>
        <v>187.2</v>
      </c>
      <c r="K268" s="77">
        <v>7</v>
      </c>
      <c r="M268" s="26"/>
    </row>
    <row customHeight="1" ht="12" r="269" spans="1:13">
      <c r="A269" s="99">
        <v>5328</v>
      </c>
      <c r="B269" s="93">
        <v>126</v>
      </c>
      <c r="C269" s="110">
        <v>85</v>
      </c>
      <c r="D269" s="110">
        <f si="8" t="shared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si="9" t="shared"/>
        <v>249.48</v>
      </c>
      <c r="K269" s="77">
        <v>5</v>
      </c>
      <c r="M269" s="26"/>
    </row>
    <row customHeight="1" ht="12" r="270" spans="1:13">
      <c r="A270" s="99">
        <v>5329</v>
      </c>
      <c r="B270" s="93">
        <v>26</v>
      </c>
      <c r="C270" s="110">
        <v>26</v>
      </c>
      <c r="D270" s="110">
        <f si="8" t="shared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si="9" t="shared"/>
        <v>36.4</v>
      </c>
      <c r="K270" s="77">
        <v>5</v>
      </c>
      <c r="M270" s="26"/>
    </row>
    <row customHeight="1" ht="12" r="271" spans="1:13">
      <c r="A271" s="99">
        <v>5330</v>
      </c>
      <c r="B271" s="93">
        <v>20</v>
      </c>
      <c r="C271" s="110">
        <v>2</v>
      </c>
      <c r="D271" s="110">
        <f si="8" t="shared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si="9" t="shared"/>
        <v>56.2</v>
      </c>
      <c r="K271" s="77">
        <v>5</v>
      </c>
      <c r="M271" s="26"/>
    </row>
    <row customHeight="1" ht="12" r="272" spans="1:13">
      <c r="A272" s="99">
        <v>5331</v>
      </c>
      <c r="B272" s="93">
        <v>178</v>
      </c>
      <c r="C272" s="110">
        <v>14</v>
      </c>
      <c r="D272" s="110">
        <f si="8" t="shared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si="9" t="shared"/>
        <v>655.04000000000008</v>
      </c>
      <c r="K272" s="77">
        <v>5</v>
      </c>
      <c r="M272" s="25" t="s">
        <v>1136</v>
      </c>
    </row>
    <row customHeight="1" ht="12" r="273" spans="1:13">
      <c r="A273" s="99">
        <v>5332</v>
      </c>
      <c r="B273" s="93">
        <v>72</v>
      </c>
      <c r="C273" s="110">
        <v>11</v>
      </c>
      <c r="D273" s="110">
        <f si="8" t="shared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si="9" t="shared"/>
        <v>801.36</v>
      </c>
      <c r="K273" s="77">
        <v>15</v>
      </c>
      <c r="M273" s="26"/>
    </row>
    <row customHeight="1" ht="12" r="274" spans="1:13">
      <c r="A274" s="99">
        <v>5333</v>
      </c>
      <c r="B274" s="93" t="n">
        <v>25.0</v>
      </c>
      <c r="C274" s="110">
        <v>22</v>
      </c>
      <c r="D274" s="110">
        <f si="8" t="shared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si="9" t="shared"/>
        <v>509.52</v>
      </c>
      <c r="K274" s="77">
        <v>22</v>
      </c>
    </row>
    <row customHeight="1" ht="12" r="275" spans="1:13">
      <c r="A275" s="99">
        <v>5334</v>
      </c>
      <c r="B275" s="93" t="n">
        <v>145.0</v>
      </c>
      <c r="C275" s="110">
        <v>22</v>
      </c>
      <c r="D275" s="110">
        <f si="8" t="shared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si="9" t="shared"/>
        <v>902.7</v>
      </c>
      <c r="K275" s="77">
        <v>10</v>
      </c>
    </row>
    <row customHeight="1" ht="12" r="276" spans="1:13">
      <c r="A276" s="149">
        <v>5335</v>
      </c>
      <c r="B276" s="93">
        <v>0</v>
      </c>
      <c r="C276" s="110">
        <v>11</v>
      </c>
      <c r="D276" s="110">
        <f si="8" t="shared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si="9" t="shared"/>
        <v>0</v>
      </c>
      <c r="K276" s="77">
        <v>25</v>
      </c>
      <c r="M276" s="26"/>
    </row>
    <row customHeight="1" ht="12" r="277" spans="1:13">
      <c r="A277" s="99">
        <v>5336</v>
      </c>
      <c r="B277" s="93">
        <v>126</v>
      </c>
      <c r="C277" s="110">
        <v>36</v>
      </c>
      <c r="D277" s="110">
        <f si="8" t="shared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si="9" t="shared"/>
        <v>240.66</v>
      </c>
      <c r="K277" s="77">
        <v>5</v>
      </c>
      <c r="M277" s="26"/>
    </row>
    <row customHeight="1" ht="12" r="278" spans="1:13">
      <c r="A278" s="99">
        <v>5337</v>
      </c>
      <c r="B278" s="93">
        <v>574</v>
      </c>
      <c r="C278" s="110">
        <v>38</v>
      </c>
      <c r="D278" s="110">
        <f si="8" t="shared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si="9" t="shared"/>
        <v>1567.02</v>
      </c>
      <c r="K278" s="77">
        <v>5</v>
      </c>
      <c r="M278" s="26"/>
    </row>
    <row customHeight="1" ht="12" r="279" spans="1:13">
      <c r="A279" s="99">
        <v>5338</v>
      </c>
      <c r="B279" s="93">
        <v>101</v>
      </c>
      <c r="C279" s="110">
        <v>68</v>
      </c>
      <c r="D279" s="110">
        <f si="8" t="shared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si="9" t="shared"/>
        <v>802.95</v>
      </c>
      <c r="K279" s="77">
        <v>15</v>
      </c>
      <c r="M279" s="26"/>
    </row>
    <row customHeight="1" ht="12" r="280" spans="1:13">
      <c r="A280" s="99">
        <v>5339</v>
      </c>
      <c r="B280" s="93">
        <v>51</v>
      </c>
      <c r="C280" s="110">
        <v>34</v>
      </c>
      <c r="D280" s="110">
        <f si="8" t="shared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si="9" t="shared"/>
        <v>55.080000000000005</v>
      </c>
      <c r="K280" s="77">
        <v>5</v>
      </c>
      <c r="M280" s="26"/>
    </row>
    <row customHeight="1" ht="12" r="281" spans="1:13">
      <c r="A281" s="99">
        <v>5300</v>
      </c>
      <c r="B281" s="93">
        <v>233</v>
      </c>
      <c r="C281" s="110">
        <v>34</v>
      </c>
      <c r="D281" s="110">
        <f si="8" t="shared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si="9" t="shared"/>
        <v>251.64000000000001</v>
      </c>
      <c r="K281" s="77">
        <v>5</v>
      </c>
      <c r="M281" s="26"/>
    </row>
    <row customHeight="1" ht="12" r="282" spans="1:13">
      <c r="A282" s="99">
        <v>5340</v>
      </c>
      <c r="B282" s="93">
        <v>134</v>
      </c>
      <c r="C282" s="110">
        <v>34</v>
      </c>
      <c r="D282" s="110">
        <f si="8" t="shared"/>
        <v>68</v>
      </c>
      <c r="I282" s="29">
        <v>1.1200000000000001</v>
      </c>
      <c r="J282" s="96">
        <f si="9" t="shared"/>
        <v>150.08000000000001</v>
      </c>
      <c r="M282" s="26"/>
    </row>
    <row customHeight="1" ht="12" r="283" spans="1:13">
      <c r="A283" s="99">
        <v>5341</v>
      </c>
      <c r="B283" s="93">
        <v>99</v>
      </c>
      <c r="C283" s="110">
        <v>42</v>
      </c>
      <c r="D283" s="110">
        <f si="8" t="shared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si="9" t="shared"/>
        <v>1473.1200000000001</v>
      </c>
      <c r="K283" s="77">
        <v>20</v>
      </c>
    </row>
    <row customHeight="1" ht="12" r="284" spans="1:13">
      <c r="A284" s="99">
        <v>5342</v>
      </c>
      <c r="B284" s="93">
        <v>166</v>
      </c>
      <c r="C284" s="110">
        <v>47</v>
      </c>
      <c r="D284" s="110">
        <f si="8" t="shared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si="9" t="shared"/>
        <v>220.78</v>
      </c>
      <c r="K284" s="77">
        <v>5</v>
      </c>
      <c r="M284" s="26"/>
    </row>
    <row customHeight="1" ht="12" r="285" spans="1:13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si="9" t="shared"/>
        <v>201.54999999999998</v>
      </c>
      <c r="K285" s="77">
        <v>5</v>
      </c>
      <c r="M285" s="26"/>
    </row>
    <row customHeight="1" ht="12" r="286" spans="1:13">
      <c r="A286" s="161">
        <v>5347</v>
      </c>
      <c r="B286" s="93">
        <v>18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si="9" t="shared"/>
        <v>3585.6</v>
      </c>
      <c r="K286" s="77">
        <v>250</v>
      </c>
      <c r="M286" s="26"/>
    </row>
    <row customHeight="1" ht="12" r="287" spans="1:13">
      <c r="A287" s="99">
        <v>5348</v>
      </c>
      <c r="B287" s="93">
        <v>1</v>
      </c>
      <c r="C287" s="110">
        <v>0</v>
      </c>
      <c r="D287" s="110">
        <f si="8" t="shared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si="9" t="shared"/>
        <v>316.8</v>
      </c>
      <c r="K287" s="77">
        <v>395</v>
      </c>
      <c r="M287" s="26"/>
    </row>
    <row customHeight="1" ht="12" r="288" spans="1:13">
      <c r="A288" s="99">
        <v>5349</v>
      </c>
      <c r="B288" s="93" t="n">
        <v>18.0</v>
      </c>
      <c r="C288" s="110">
        <v>42</v>
      </c>
      <c r="D288" s="110">
        <f si="8" t="shared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si="9" t="shared"/>
        <v>8444.8000000000011</v>
      </c>
      <c r="K288" s="77">
        <v>430</v>
      </c>
      <c r="M288" s="26"/>
    </row>
    <row customHeight="1" ht="12" r="289" spans="1:13">
      <c r="A289" s="99">
        <v>5350</v>
      </c>
      <c r="B289" s="93" t="n">
        <v>0.0</v>
      </c>
      <c r="C289" s="110">
        <v>0</v>
      </c>
      <c r="D289" s="110">
        <f si="8" t="shared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si="9" t="shared"/>
        <v>299.2</v>
      </c>
      <c r="K289" s="77">
        <v>350</v>
      </c>
      <c r="M289" s="26"/>
    </row>
    <row customHeight="1" ht="12" r="290" spans="1:13">
      <c r="A290" s="99">
        <v>5351</v>
      </c>
      <c r="B290" s="93">
        <v>2</v>
      </c>
      <c r="C290" s="110">
        <v>0</v>
      </c>
      <c r="D290" s="110">
        <f si="8" t="shared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si="9" t="shared"/>
        <v>657.72</v>
      </c>
      <c r="K290" s="77">
        <v>415</v>
      </c>
      <c r="M290" s="26"/>
    </row>
    <row customHeight="1" ht="12" r="291" spans="1:13">
      <c r="A291" s="99">
        <v>5352</v>
      </c>
      <c r="B291" s="93" t="n">
        <v>0.0</v>
      </c>
      <c r="C291" s="110">
        <v>15</v>
      </c>
      <c r="D291" s="110">
        <f si="8" t="shared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si="9" t="shared"/>
        <v>1014.4</v>
      </c>
      <c r="K291" s="77">
        <f>K287</f>
        <v>395</v>
      </c>
      <c r="M291" s="26"/>
    </row>
    <row customHeight="1" ht="12" r="292" spans="1:13">
      <c r="A292" s="99">
        <v>5354</v>
      </c>
      <c r="B292" s="93">
        <v>0</v>
      </c>
      <c r="C292" s="110">
        <v>0</v>
      </c>
      <c r="D292" s="110">
        <f si="8" t="shared"/>
        <v>0</v>
      </c>
      <c r="I292" s="29">
        <v>21.57</v>
      </c>
      <c r="J292" s="96">
        <f si="9" t="shared"/>
        <v>0</v>
      </c>
      <c r="M292" s="26"/>
    </row>
    <row customHeight="1" ht="12" r="293" spans="1:13">
      <c r="A293" s="10">
        <v>5355</v>
      </c>
      <c r="B293" s="93">
        <v>0</v>
      </c>
      <c r="C293" s="110">
        <v>0</v>
      </c>
      <c r="D293" s="110">
        <f si="8" t="shared"/>
        <v>0</v>
      </c>
      <c r="I293" s="29">
        <v>0</v>
      </c>
      <c r="J293" s="96">
        <f si="9" t="shared"/>
        <v>0</v>
      </c>
      <c r="M293" s="26"/>
    </row>
    <row customHeight="1" ht="12" r="294" spans="1:13">
      <c r="A294" s="99">
        <v>5356</v>
      </c>
      <c r="B294" s="93">
        <v>0</v>
      </c>
      <c r="C294" s="110">
        <v>0</v>
      </c>
      <c r="D294" s="110">
        <f ref="D294:D357" si="10" t="shared">C294*2</f>
        <v>0</v>
      </c>
      <c r="I294" s="29">
        <v>18.48</v>
      </c>
      <c r="J294" s="96">
        <f si="9" t="shared"/>
        <v>0</v>
      </c>
      <c r="M294" s="26"/>
    </row>
    <row customHeight="1" ht="12" r="295" spans="1:13">
      <c r="A295" s="99">
        <v>5357</v>
      </c>
      <c r="B295" s="93">
        <v>0</v>
      </c>
      <c r="C295" s="110">
        <v>0</v>
      </c>
      <c r="D295" s="110">
        <f si="10" t="shared"/>
        <v>0</v>
      </c>
      <c r="I295" s="29">
        <v>5.42</v>
      </c>
      <c r="J295" s="96">
        <f si="9" t="shared"/>
        <v>0</v>
      </c>
      <c r="M295" s="26"/>
    </row>
    <row customHeight="1" ht="12" r="296" spans="1:13">
      <c r="A296" s="99">
        <v>5358</v>
      </c>
      <c r="B296" s="93">
        <v>0</v>
      </c>
      <c r="C296" s="110">
        <v>0</v>
      </c>
      <c r="D296" s="110">
        <f si="10" t="shared"/>
        <v>0</v>
      </c>
      <c r="I296" s="29">
        <v>764.22</v>
      </c>
      <c r="J296" s="96">
        <f si="9" t="shared"/>
        <v>0</v>
      </c>
      <c r="M296" s="26"/>
    </row>
    <row customHeight="1" ht="12" r="297" spans="1:13">
      <c r="A297" s="99">
        <v>5359</v>
      </c>
      <c r="B297" s="93">
        <v>0</v>
      </c>
      <c r="C297" s="110">
        <v>0</v>
      </c>
      <c r="D297" s="110">
        <f si="10" t="shared"/>
        <v>0</v>
      </c>
      <c r="I297" s="29">
        <v>2.71</v>
      </c>
      <c r="J297" s="96">
        <f si="9" t="shared"/>
        <v>0</v>
      </c>
      <c r="M297" s="26"/>
    </row>
    <row customHeight="1" ht="12" r="298" spans="1:13">
      <c r="A298" s="10">
        <v>5360</v>
      </c>
      <c r="B298" s="93">
        <v>0</v>
      </c>
      <c r="C298" s="110">
        <v>0</v>
      </c>
      <c r="D298" s="110">
        <f si="10" t="shared"/>
        <v>0</v>
      </c>
      <c r="I298" s="29">
        <v>0</v>
      </c>
      <c r="J298" s="96">
        <f si="9" t="shared"/>
        <v>0</v>
      </c>
      <c r="M298" s="26"/>
    </row>
    <row customHeight="1" ht="12" r="299" spans="1:13">
      <c r="A299" s="99">
        <v>5361</v>
      </c>
      <c r="B299" s="93">
        <v>1</v>
      </c>
      <c r="C299" s="110">
        <v>2</v>
      </c>
      <c r="D299" s="110">
        <f si="10" t="shared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si="9" t="shared"/>
        <v>1077</v>
      </c>
      <c r="K299" s="77">
        <v>500</v>
      </c>
      <c r="M299" s="26"/>
    </row>
    <row customHeight="1" ht="12" r="300" spans="1:13">
      <c r="A300" s="99">
        <v>5362</v>
      </c>
      <c r="B300" s="93">
        <v>0</v>
      </c>
      <c r="C300" s="110">
        <v>0</v>
      </c>
      <c r="D300" s="110">
        <f si="10" t="shared"/>
        <v>0</v>
      </c>
      <c r="I300" s="29">
        <v>6.07</v>
      </c>
      <c r="J300" s="96">
        <f si="9" t="shared"/>
        <v>0</v>
      </c>
      <c r="M300" s="26"/>
    </row>
    <row customHeight="1" ht="12" r="301" spans="1:13">
      <c r="A301" s="99">
        <v>5363</v>
      </c>
      <c r="B301" s="93">
        <v>0</v>
      </c>
      <c r="C301" s="110">
        <v>0</v>
      </c>
      <c r="D301" s="110">
        <f si="10" t="shared"/>
        <v>0</v>
      </c>
      <c r="I301" s="29">
        <v>5.0199999999999996</v>
      </c>
      <c r="J301" s="96">
        <f si="9" t="shared"/>
        <v>0</v>
      </c>
      <c r="M301" s="26"/>
    </row>
    <row customHeight="1" ht="12" r="302" spans="1:13">
      <c r="A302" s="10">
        <v>5364</v>
      </c>
      <c r="B302" s="93">
        <v>0</v>
      </c>
      <c r="C302" s="110">
        <v>0</v>
      </c>
      <c r="D302" s="110">
        <f si="10" t="shared"/>
        <v>0</v>
      </c>
      <c r="I302" s="29">
        <v>0</v>
      </c>
      <c r="J302" s="96">
        <f si="9" t="shared"/>
        <v>0</v>
      </c>
      <c r="M302" s="26"/>
    </row>
    <row customHeight="1" ht="12" r="303" spans="1:13">
      <c r="A303" s="99">
        <v>5365</v>
      </c>
      <c r="B303" s="93">
        <v>0</v>
      </c>
      <c r="C303" s="110">
        <v>0</v>
      </c>
      <c r="D303" s="110">
        <f si="10" t="shared"/>
        <v>0</v>
      </c>
      <c r="I303" s="29">
        <v>14.13</v>
      </c>
      <c r="J303" s="96">
        <f si="9" t="shared"/>
        <v>0</v>
      </c>
      <c r="M303" s="26"/>
    </row>
    <row customHeight="1" ht="12" r="304" spans="1:13">
      <c r="A304" s="99">
        <v>5366</v>
      </c>
      <c r="B304" s="93">
        <v>116</v>
      </c>
      <c r="C304" s="110">
        <v>22</v>
      </c>
      <c r="D304" s="110">
        <f si="10" t="shared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si="9" t="shared"/>
        <v>316.68</v>
      </c>
      <c r="K304" s="77">
        <v>10</v>
      </c>
      <c r="M304" s="26"/>
    </row>
    <row customHeight="1" ht="12" r="305" spans="1:13">
      <c r="A305" s="99">
        <v>5367</v>
      </c>
      <c r="B305" s="93">
        <v>60</v>
      </c>
      <c r="C305" s="110">
        <v>55</v>
      </c>
      <c r="D305" s="110">
        <f si="10" t="shared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si="9" t="shared"/>
        <v>204</v>
      </c>
      <c r="K305" s="77">
        <v>10</v>
      </c>
      <c r="M305" s="26"/>
    </row>
    <row customHeight="1" ht="12" r="306" spans="1:13">
      <c r="A306" s="99">
        <v>5368</v>
      </c>
      <c r="B306" s="93">
        <v>42</v>
      </c>
      <c r="C306" s="110">
        <v>14</v>
      </c>
      <c r="D306" s="110">
        <f si="10" t="shared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si="9" t="shared"/>
        <v>102.06</v>
      </c>
      <c r="K306" s="77">
        <v>10</v>
      </c>
      <c r="M306" s="26"/>
    </row>
    <row customHeight="1" ht="12" r="307" spans="1:13">
      <c r="A307" s="99">
        <v>5369</v>
      </c>
      <c r="B307" s="93">
        <v>104</v>
      </c>
      <c r="C307" s="110">
        <v>51</v>
      </c>
      <c r="D307" s="110">
        <f si="10" t="shared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si="9" t="shared"/>
        <v>242.32</v>
      </c>
      <c r="K307" s="77">
        <v>10</v>
      </c>
      <c r="M307" s="26"/>
    </row>
    <row customHeight="1" ht="12" r="308" spans="1:13">
      <c r="A308" s="99">
        <v>5370</v>
      </c>
      <c r="B308" s="93">
        <v>6</v>
      </c>
      <c r="C308" s="110">
        <v>4</v>
      </c>
      <c r="D308" s="110">
        <f si="10" t="shared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si="9" t="shared"/>
        <v>13.440000000000001</v>
      </c>
      <c r="K308" s="77">
        <f>(I308*0.4)+I308</f>
        <v>3.1360000000000001</v>
      </c>
      <c r="M308" s="26"/>
    </row>
    <row customHeight="1" ht="12" r="309" spans="1:13">
      <c r="A309" s="99">
        <v>5371</v>
      </c>
      <c r="B309" s="93">
        <v>58</v>
      </c>
      <c r="C309" s="110">
        <v>36</v>
      </c>
      <c r="D309" s="110">
        <f si="10" t="shared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si="9" t="shared"/>
        <v>147.32</v>
      </c>
      <c r="K309" s="77">
        <v>10</v>
      </c>
      <c r="M309" s="26"/>
    </row>
    <row customHeight="1" ht="12" r="310" spans="1:13">
      <c r="A310" s="100">
        <v>5373</v>
      </c>
      <c r="B310" s="93">
        <v>12</v>
      </c>
      <c r="C310" s="112">
        <v>8</v>
      </c>
      <c r="D310" s="110">
        <f si="10" t="shared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si="9" t="shared"/>
        <v>3686.3999999999996</v>
      </c>
      <c r="K310" s="80"/>
      <c r="L310" s="39"/>
      <c r="M310" s="38"/>
    </row>
    <row customHeight="1" ht="12" r="311" spans="1:13">
      <c r="A311" s="100">
        <v>5374</v>
      </c>
      <c r="B311" s="93">
        <v>52</v>
      </c>
      <c r="C311" s="112">
        <v>5</v>
      </c>
      <c r="D311" s="110">
        <f si="10" t="shared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si="9" t="shared"/>
        <v>200.20000000000002</v>
      </c>
      <c r="K311" s="80">
        <v>10</v>
      </c>
      <c r="L311" s="39"/>
      <c r="M311" s="38"/>
    </row>
    <row customHeight="1" ht="12" r="312" spans="1:13">
      <c r="A312" s="100">
        <v>5375</v>
      </c>
      <c r="B312" s="93">
        <v>0</v>
      </c>
      <c r="C312" s="112">
        <v>0</v>
      </c>
      <c r="D312" s="110">
        <f si="10" t="shared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si="9" t="shared"/>
        <v>0</v>
      </c>
      <c r="K312" s="80"/>
      <c r="L312" s="39"/>
      <c r="M312" s="38"/>
    </row>
    <row customHeight="1" ht="12" r="313" spans="1:13">
      <c r="A313" s="99">
        <v>5376</v>
      </c>
      <c r="B313" s="93">
        <v>80</v>
      </c>
      <c r="C313" s="110">
        <v>40</v>
      </c>
      <c r="D313" s="110">
        <f si="10" t="shared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si="9" t="shared"/>
        <v>149.60000000000002</v>
      </c>
      <c r="K313" s="77">
        <v>5</v>
      </c>
      <c r="M313" s="26"/>
    </row>
    <row customFormat="1" customHeight="1" ht="12" r="314" s="121" spans="1:13">
      <c r="A314" s="118">
        <v>5377</v>
      </c>
      <c r="B314" s="119">
        <v>0</v>
      </c>
      <c r="C314" s="120">
        <v>0</v>
      </c>
      <c r="D314" s="110">
        <f si="10" t="shared"/>
        <v>0</v>
      </c>
      <c r="E314" s="120">
        <v>50</v>
      </c>
      <c r="I314" s="57">
        <v>1.46</v>
      </c>
      <c r="J314" s="96">
        <f si="9" t="shared"/>
        <v>0</v>
      </c>
      <c r="K314" s="123"/>
      <c r="L314" s="57"/>
    </row>
    <row customFormat="1" customHeight="1" ht="12" r="315" s="121" spans="1:13">
      <c r="A315" s="118">
        <v>5378</v>
      </c>
      <c r="B315" s="119">
        <v>0</v>
      </c>
      <c r="C315" s="120">
        <v>0</v>
      </c>
      <c r="D315" s="110">
        <f si="10" t="shared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ref="J315:J378" si="11" t="shared">B315*I315</f>
        <v>0</v>
      </c>
      <c r="K315" s="123"/>
      <c r="L315" s="57"/>
    </row>
    <row customFormat="1" customHeight="1" ht="12" r="316" s="121" spans="1:13">
      <c r="A316" s="118">
        <v>5379</v>
      </c>
      <c r="B316" s="119">
        <v>0</v>
      </c>
      <c r="C316" s="120">
        <v>0</v>
      </c>
      <c r="D316" s="110">
        <f si="10" t="shared"/>
        <v>0</v>
      </c>
      <c r="E316" s="120">
        <v>20</v>
      </c>
      <c r="F316" s="121" t="s">
        <v>1265</v>
      </c>
      <c r="I316" s="57">
        <v>1.3</v>
      </c>
      <c r="J316" s="96">
        <f si="11" t="shared"/>
        <v>0</v>
      </c>
      <c r="K316" s="123"/>
      <c r="L316" s="57"/>
      <c r="M316" s="121" t="s">
        <v>1407</v>
      </c>
    </row>
    <row customFormat="1" customHeight="1" ht="12" r="317" s="121" spans="1:13">
      <c r="A317" s="118">
        <v>5380</v>
      </c>
      <c r="B317" s="119">
        <v>0</v>
      </c>
      <c r="C317" s="120">
        <v>0</v>
      </c>
      <c r="D317" s="110">
        <f si="10" t="shared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si="11" t="shared"/>
        <v>0</v>
      </c>
      <c r="K317" s="123">
        <v>15</v>
      </c>
      <c r="L317" s="57"/>
      <c r="M317" s="121" t="s">
        <v>1407</v>
      </c>
    </row>
    <row customFormat="1" customHeight="1" ht="12" r="318" s="121" spans="1:13">
      <c r="A318" s="118">
        <v>5381</v>
      </c>
      <c r="B318" s="119">
        <v>0</v>
      </c>
      <c r="C318" s="120">
        <v>0</v>
      </c>
      <c r="D318" s="110">
        <f si="10" t="shared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si="11" t="shared"/>
        <v>0</v>
      </c>
      <c r="K318" s="123"/>
      <c r="L318" s="57"/>
      <c r="M318" s="121" t="s">
        <v>1407</v>
      </c>
    </row>
    <row customHeight="1" ht="12" r="319" spans="1:13">
      <c r="A319" s="99">
        <v>5385</v>
      </c>
      <c r="B319" s="93">
        <v>9</v>
      </c>
      <c r="C319" s="110">
        <v>2</v>
      </c>
      <c r="D319" s="110">
        <f si="10" t="shared"/>
        <v>4</v>
      </c>
      <c r="I319" s="29">
        <v>21.53</v>
      </c>
      <c r="J319" s="96">
        <f si="11" t="shared"/>
        <v>193.77</v>
      </c>
      <c r="M319" s="26"/>
    </row>
    <row customHeight="1" ht="12" r="320" spans="1:13">
      <c r="A320" s="99">
        <v>5386</v>
      </c>
      <c r="B320" s="93">
        <v>5</v>
      </c>
      <c r="C320" s="110">
        <v>1</v>
      </c>
      <c r="D320" s="110">
        <f si="10" t="shared"/>
        <v>2</v>
      </c>
      <c r="I320" s="29">
        <v>1.2</v>
      </c>
      <c r="J320" s="96">
        <f si="11" t="shared"/>
        <v>6</v>
      </c>
      <c r="M320" s="26"/>
    </row>
    <row customHeight="1" ht="12" r="321" spans="1:13">
      <c r="A321" s="99">
        <v>5387</v>
      </c>
      <c r="B321" s="93">
        <v>4</v>
      </c>
      <c r="C321" s="110">
        <v>4</v>
      </c>
      <c r="D321" s="110">
        <f si="10" t="shared"/>
        <v>8</v>
      </c>
      <c r="I321" s="29">
        <v>3.31</v>
      </c>
      <c r="J321" s="96">
        <f si="11" t="shared"/>
        <v>13.24</v>
      </c>
      <c r="M321" s="26"/>
    </row>
    <row customHeight="1" ht="12" r="322" spans="1:13">
      <c r="A322" s="99">
        <v>5388</v>
      </c>
      <c r="B322" s="93">
        <v>10</v>
      </c>
      <c r="C322" s="110">
        <v>6</v>
      </c>
      <c r="D322" s="110">
        <f si="10" t="shared"/>
        <v>12</v>
      </c>
      <c r="F322" s="26">
        <v>243790</v>
      </c>
      <c r="I322" s="29">
        <v>13.55</v>
      </c>
      <c r="J322" s="96">
        <f si="11" t="shared"/>
        <v>135.5</v>
      </c>
      <c r="M322" s="26"/>
    </row>
    <row customHeight="1" ht="12" r="323" spans="1:13">
      <c r="A323" s="99">
        <v>5389</v>
      </c>
      <c r="B323" s="93">
        <v>0</v>
      </c>
      <c r="C323" s="110">
        <v>1</v>
      </c>
      <c r="D323" s="110">
        <f si="10" t="shared"/>
        <v>2</v>
      </c>
      <c r="F323" s="26" t="s">
        <v>1318</v>
      </c>
      <c r="I323" s="29">
        <v>11.04</v>
      </c>
      <c r="J323" s="96">
        <f si="11" t="shared"/>
        <v>0</v>
      </c>
      <c r="M323" s="26"/>
    </row>
    <row customHeight="1" ht="12" r="324" spans="1:13">
      <c r="A324" s="99">
        <v>5390</v>
      </c>
      <c r="B324" s="93">
        <v>2</v>
      </c>
      <c r="C324" s="110">
        <v>2</v>
      </c>
      <c r="D324" s="110">
        <f si="10" t="shared"/>
        <v>4</v>
      </c>
      <c r="I324" s="29">
        <v>19.28</v>
      </c>
      <c r="J324" s="96">
        <f si="11" t="shared"/>
        <v>38.56</v>
      </c>
      <c r="M324" s="26"/>
    </row>
    <row customHeight="1" ht="12" r="325" spans="1:13">
      <c r="A325" s="99">
        <v>5391</v>
      </c>
      <c r="B325" s="93">
        <v>0</v>
      </c>
      <c r="C325" s="110">
        <v>1</v>
      </c>
      <c r="D325" s="110">
        <f si="10" t="shared"/>
        <v>2</v>
      </c>
      <c r="I325" s="29">
        <v>22.45</v>
      </c>
      <c r="J325" s="96">
        <f si="11" t="shared"/>
        <v>0</v>
      </c>
      <c r="M325" s="26"/>
    </row>
    <row customHeight="1" ht="12" r="326" spans="1:13">
      <c r="A326" s="99">
        <v>5392</v>
      </c>
      <c r="B326" s="93">
        <v>2</v>
      </c>
      <c r="C326" s="110">
        <v>1</v>
      </c>
      <c r="D326" s="110">
        <f si="10" t="shared"/>
        <v>2</v>
      </c>
      <c r="I326" s="29">
        <v>22.45</v>
      </c>
      <c r="J326" s="96">
        <f si="11" t="shared"/>
        <v>44.9</v>
      </c>
      <c r="M326" s="26"/>
    </row>
    <row customHeight="1" ht="12" r="327" spans="1:13">
      <c r="A327" s="99">
        <v>5393</v>
      </c>
      <c r="B327" s="93">
        <v>1</v>
      </c>
      <c r="C327" s="110">
        <v>1</v>
      </c>
      <c r="D327" s="110">
        <f si="10" t="shared"/>
        <v>2</v>
      </c>
      <c r="I327" s="29">
        <v>174.11</v>
      </c>
      <c r="J327" s="96">
        <f si="11" t="shared"/>
        <v>174.11</v>
      </c>
      <c r="M327" s="26"/>
    </row>
    <row customHeight="1" ht="12" r="328" spans="1:13">
      <c r="A328" s="99">
        <v>5394</v>
      </c>
      <c r="B328" s="93">
        <v>2</v>
      </c>
      <c r="C328" s="110">
        <v>2</v>
      </c>
      <c r="D328" s="110">
        <f si="10" t="shared"/>
        <v>4</v>
      </c>
      <c r="I328" s="29">
        <v>2.77</v>
      </c>
      <c r="J328" s="96">
        <f si="11" t="shared"/>
        <v>5.54</v>
      </c>
      <c r="M328" s="26"/>
    </row>
    <row customHeight="1" ht="12" r="329" spans="1:13">
      <c r="A329" s="99">
        <v>5395</v>
      </c>
      <c r="B329" s="93">
        <v>2</v>
      </c>
      <c r="C329" s="110">
        <v>2</v>
      </c>
      <c r="D329" s="110">
        <f si="10" t="shared"/>
        <v>4</v>
      </c>
      <c r="I329" s="29">
        <v>3.95</v>
      </c>
      <c r="J329" s="96">
        <f si="11" t="shared"/>
        <v>7.9</v>
      </c>
      <c r="M329" s="26"/>
    </row>
    <row customHeight="1" ht="12" r="330" spans="1:13">
      <c r="A330" s="99">
        <v>5397</v>
      </c>
      <c r="B330" s="93">
        <v>4</v>
      </c>
      <c r="C330" s="110">
        <v>2</v>
      </c>
      <c r="D330" s="110">
        <f si="10" t="shared"/>
        <v>4</v>
      </c>
      <c r="I330" s="29">
        <v>6.84</v>
      </c>
      <c r="J330" s="96">
        <f si="11" t="shared"/>
        <v>27.36</v>
      </c>
      <c r="M330" s="26"/>
    </row>
    <row customHeight="1" ht="12" r="331" spans="1:13">
      <c r="A331" s="99">
        <v>5398</v>
      </c>
      <c r="B331" s="93">
        <v>2</v>
      </c>
      <c r="C331" s="110">
        <v>2</v>
      </c>
      <c r="D331" s="110">
        <f si="10" t="shared"/>
        <v>4</v>
      </c>
      <c r="I331" s="29">
        <v>11.27</v>
      </c>
      <c r="J331" s="96">
        <f si="11" t="shared"/>
        <v>22.54</v>
      </c>
      <c r="M331" s="26"/>
    </row>
    <row customHeight="1" ht="12" r="332" spans="1:13">
      <c r="A332" s="99">
        <v>5399</v>
      </c>
      <c r="B332" s="93">
        <v>0</v>
      </c>
      <c r="C332" s="110">
        <v>2</v>
      </c>
      <c r="D332" s="110">
        <f si="10" t="shared"/>
        <v>4</v>
      </c>
      <c r="I332" s="29">
        <v>95.48</v>
      </c>
      <c r="J332" s="96">
        <f si="11" t="shared"/>
        <v>0</v>
      </c>
      <c r="M332" s="26"/>
    </row>
    <row customHeight="1" ht="12" r="333" spans="1:13">
      <c r="A333" s="99">
        <v>5400</v>
      </c>
      <c r="B333" s="93">
        <v>0</v>
      </c>
      <c r="C333" s="110">
        <v>0</v>
      </c>
      <c r="D333" s="110">
        <f si="10" t="shared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si="11" t="shared"/>
        <v>0</v>
      </c>
      <c r="K333" s="77">
        <f>(I333*0.4)+I333</f>
        <v>1283.9259999999999</v>
      </c>
      <c r="M333" s="26"/>
    </row>
    <row customHeight="1" ht="12" r="334" spans="1:13">
      <c r="A334" s="99">
        <v>5401</v>
      </c>
      <c r="B334" s="93">
        <v>0</v>
      </c>
      <c r="C334" s="110">
        <v>0</v>
      </c>
      <c r="D334" s="110">
        <f si="10" t="shared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si="11" t="shared"/>
        <v>0</v>
      </c>
      <c r="M334" s="26"/>
    </row>
    <row customHeight="1" ht="12" r="335" spans="1:13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si="11" t="shared"/>
        <v>74.3</v>
      </c>
      <c r="K335" s="77">
        <f>(I335*0.4)+I335</f>
        <v>10.401999999999999</v>
      </c>
      <c r="M335" s="26"/>
    </row>
    <row customHeight="1" ht="12" r="336" spans="1:13">
      <c r="A336" s="99">
        <v>5403</v>
      </c>
      <c r="B336" s="93">
        <v>1</v>
      </c>
      <c r="C336" s="110">
        <v>1</v>
      </c>
      <c r="D336" s="110">
        <f si="10" t="shared"/>
        <v>2</v>
      </c>
      <c r="I336" s="29">
        <v>53.08</v>
      </c>
      <c r="J336" s="96">
        <f si="11" t="shared"/>
        <v>53.08</v>
      </c>
      <c r="M336" s="26"/>
    </row>
    <row customHeight="1" ht="12" r="337" spans="1:13">
      <c r="A337" s="99">
        <v>5404</v>
      </c>
      <c r="B337" s="93">
        <v>0</v>
      </c>
      <c r="C337" s="110">
        <v>1</v>
      </c>
      <c r="D337" s="110">
        <f si="10" t="shared"/>
        <v>2</v>
      </c>
      <c r="I337" s="29">
        <v>111.8</v>
      </c>
      <c r="J337" s="96">
        <f si="11" t="shared"/>
        <v>0</v>
      </c>
      <c r="M337" s="26"/>
    </row>
    <row customHeight="1" ht="12" r="338" spans="1:13">
      <c r="A338" s="99">
        <v>5405</v>
      </c>
      <c r="B338" s="93">
        <v>20</v>
      </c>
      <c r="C338" s="110">
        <v>6</v>
      </c>
      <c r="D338" s="110">
        <f si="10" t="shared"/>
        <v>12</v>
      </c>
      <c r="I338" s="29">
        <v>15.74</v>
      </c>
      <c r="J338" s="96">
        <f si="11" t="shared"/>
        <v>314.8</v>
      </c>
      <c r="M338" s="26"/>
    </row>
    <row customHeight="1" ht="12" r="339" spans="1:13">
      <c r="A339" s="99">
        <v>5406</v>
      </c>
      <c r="B339" s="93">
        <v>0</v>
      </c>
      <c r="C339" s="110">
        <v>1</v>
      </c>
      <c r="D339" s="110">
        <f si="10" t="shared"/>
        <v>2</v>
      </c>
      <c r="I339" s="29">
        <v>8.1199999999999992</v>
      </c>
      <c r="J339" s="96">
        <f si="11" t="shared"/>
        <v>0</v>
      </c>
      <c r="M339" s="26"/>
    </row>
    <row customFormat="1" customHeight="1" ht="12" r="340" s="121" spans="1:13">
      <c r="A340" s="118">
        <v>5407</v>
      </c>
      <c r="B340" s="119">
        <v>0</v>
      </c>
      <c r="C340" s="120">
        <v>2</v>
      </c>
      <c r="D340" s="120">
        <f si="10" t="shared"/>
        <v>4</v>
      </c>
      <c r="E340" s="120"/>
      <c r="I340" s="57">
        <v>3.26</v>
      </c>
      <c r="J340" s="122">
        <f si="11" t="shared"/>
        <v>0</v>
      </c>
      <c r="K340" s="123"/>
      <c r="L340" s="57"/>
    </row>
    <row customHeight="1" ht="12" r="341" spans="1:13">
      <c r="A341" s="99">
        <v>5408</v>
      </c>
      <c r="B341" s="93">
        <v>2</v>
      </c>
      <c r="C341" s="110">
        <v>2</v>
      </c>
      <c r="D341" s="110">
        <f si="10" t="shared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si="11" t="shared"/>
        <v>224.34</v>
      </c>
      <c r="K341" s="77">
        <f>(I341*0.4)+I341</f>
        <v>157.03800000000001</v>
      </c>
      <c r="M341" s="26"/>
    </row>
    <row customHeight="1" ht="12" r="342" spans="1:13">
      <c r="A342" s="99">
        <v>5409</v>
      </c>
      <c r="B342" s="93">
        <v>3</v>
      </c>
      <c r="C342" s="110">
        <v>0</v>
      </c>
      <c r="D342" s="110">
        <f si="10" t="shared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si="11" t="shared"/>
        <v>2751.27</v>
      </c>
      <c r="M342" s="26"/>
    </row>
    <row customHeight="1" ht="12" r="343" spans="1:13">
      <c r="A343" s="99">
        <v>5410</v>
      </c>
      <c r="B343" s="93">
        <v>1</v>
      </c>
      <c r="C343" s="110">
        <v>2</v>
      </c>
      <c r="D343" s="110">
        <f si="10" t="shared"/>
        <v>4</v>
      </c>
      <c r="I343" s="29">
        <v>5.7</v>
      </c>
      <c r="J343" s="96">
        <f si="11" t="shared"/>
        <v>5.7</v>
      </c>
      <c r="M343" s="26"/>
    </row>
    <row customHeight="1" ht="12" r="344" spans="1:13">
      <c r="A344" s="99">
        <v>5411</v>
      </c>
      <c r="B344" s="93">
        <v>5</v>
      </c>
      <c r="C344" s="110">
        <v>0</v>
      </c>
      <c r="D344" s="110">
        <f si="10" t="shared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si="11" t="shared"/>
        <v>8.65</v>
      </c>
      <c r="K344" s="77">
        <v>5</v>
      </c>
      <c r="M344" s="26"/>
    </row>
    <row customHeight="1" ht="12" r="345" spans="1:13">
      <c r="A345" s="99">
        <v>5412</v>
      </c>
      <c r="B345" s="93">
        <v>30</v>
      </c>
      <c r="C345" s="110">
        <v>13</v>
      </c>
      <c r="D345" s="110">
        <f si="10" t="shared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si="11" t="shared"/>
        <v>124.80000000000001</v>
      </c>
      <c r="K345" s="77">
        <v>10</v>
      </c>
      <c r="M345" s="26"/>
    </row>
    <row customHeight="1" ht="12" r="346" spans="1:13">
      <c r="A346" s="99">
        <v>5413</v>
      </c>
      <c r="B346" s="93">
        <v>0</v>
      </c>
      <c r="C346" s="110">
        <v>2</v>
      </c>
      <c r="D346" s="110">
        <f si="10" t="shared"/>
        <v>4</v>
      </c>
      <c r="I346" s="29">
        <v>42.02</v>
      </c>
      <c r="J346" s="96">
        <f si="11" t="shared"/>
        <v>0</v>
      </c>
      <c r="M346" s="26"/>
    </row>
    <row customHeight="1" ht="12" r="347" spans="1:13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si="11" t="shared"/>
        <v>0</v>
      </c>
      <c r="K347" s="77">
        <v>690</v>
      </c>
      <c r="M347" s="26"/>
    </row>
    <row customFormat="1" customHeight="1" ht="12" r="348" s="121" spans="1:13">
      <c r="A348" s="118">
        <v>5416</v>
      </c>
      <c r="B348" s="119">
        <v>0</v>
      </c>
      <c r="C348" s="120">
        <v>12</v>
      </c>
      <c r="D348" s="120">
        <f si="10" t="shared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si="11" t="shared"/>
        <v>0</v>
      </c>
      <c r="K348" s="123">
        <v>20</v>
      </c>
      <c r="L348" s="57"/>
    </row>
    <row customHeight="1" ht="12" r="349" spans="1:13">
      <c r="A349" s="99">
        <v>5417</v>
      </c>
      <c r="B349" s="93">
        <v>11</v>
      </c>
      <c r="C349" s="110">
        <v>0</v>
      </c>
      <c r="D349" s="110">
        <f si="10" t="shared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si="11" t="shared"/>
        <v>4316.3999999999996</v>
      </c>
      <c r="M349" s="26"/>
    </row>
    <row customHeight="1" ht="12" r="350" spans="1:13">
      <c r="A350" s="99">
        <v>5418</v>
      </c>
      <c r="B350" s="93">
        <v>0</v>
      </c>
      <c r="C350" s="110">
        <v>6</v>
      </c>
      <c r="D350" s="110">
        <f si="10" t="shared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si="11" t="shared"/>
        <v>0</v>
      </c>
      <c r="K350" s="77">
        <v>515</v>
      </c>
      <c r="M350" s="26"/>
    </row>
    <row customHeight="1" ht="12" r="351" spans="1:13">
      <c r="A351" s="99">
        <v>5419</v>
      </c>
      <c r="B351" s="93">
        <v>5</v>
      </c>
      <c r="C351" s="110">
        <v>2</v>
      </c>
      <c r="D351" s="110">
        <f si="10" t="shared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si="11" t="shared"/>
        <v>2545</v>
      </c>
      <c r="K351" s="77">
        <v>350</v>
      </c>
      <c r="M351" s="26"/>
    </row>
    <row customHeight="1" ht="12" r="352" spans="1:13">
      <c r="A352" s="99">
        <v>5420</v>
      </c>
      <c r="B352" s="93">
        <v>248</v>
      </c>
      <c r="C352" s="110">
        <v>15</v>
      </c>
      <c r="D352" s="110">
        <f si="10" t="shared"/>
        <v>30</v>
      </c>
      <c r="F352" s="26" t="s">
        <v>1319</v>
      </c>
      <c r="I352" s="29">
        <v>1.6</v>
      </c>
      <c r="J352" s="96">
        <f si="11" t="shared"/>
        <v>396.8</v>
      </c>
      <c r="M352" s="26"/>
    </row>
    <row customHeight="1" ht="12" r="353" spans="1:13">
      <c r="A353" s="99">
        <v>5421</v>
      </c>
      <c r="B353" s="93">
        <v>41</v>
      </c>
      <c r="C353" s="110">
        <v>15</v>
      </c>
      <c r="D353" s="110">
        <f si="10" t="shared"/>
        <v>30</v>
      </c>
      <c r="I353" s="29">
        <v>0.23</v>
      </c>
      <c r="J353" s="96">
        <f si="11" t="shared"/>
        <v>9.43</v>
      </c>
      <c r="M353" s="26"/>
    </row>
    <row customHeight="1" ht="12" r="354" spans="1:13">
      <c r="A354" s="99">
        <v>5422</v>
      </c>
      <c r="B354" s="93">
        <v>4</v>
      </c>
      <c r="C354" s="110">
        <v>15</v>
      </c>
      <c r="D354" s="110">
        <f si="10" t="shared"/>
        <v>30</v>
      </c>
      <c r="I354" s="29">
        <v>10</v>
      </c>
      <c r="J354" s="96">
        <f si="11" t="shared"/>
        <v>40</v>
      </c>
      <c r="M354" s="26"/>
    </row>
    <row customHeight="1" ht="12" r="355" spans="1:13">
      <c r="A355" s="149">
        <v>5423</v>
      </c>
      <c r="B355" s="93">
        <v>0</v>
      </c>
      <c r="C355" s="110">
        <v>0</v>
      </c>
      <c r="D355" s="110">
        <f si="10" t="shared"/>
        <v>0</v>
      </c>
      <c r="I355" s="29">
        <v>3108</v>
      </c>
      <c r="J355" s="96">
        <f si="11" t="shared"/>
        <v>0</v>
      </c>
      <c r="M355" s="26"/>
    </row>
    <row customFormat="1" customHeight="1" ht="12" r="356" s="121" spans="1:13">
      <c r="A356" s="136">
        <v>5424</v>
      </c>
      <c r="B356" s="164">
        <v>0</v>
      </c>
      <c r="C356" s="120">
        <v>0</v>
      </c>
      <c r="D356" s="120">
        <f si="10" t="shared"/>
        <v>0</v>
      </c>
      <c r="E356" s="120"/>
      <c r="F356" s="121" t="s">
        <v>1333</v>
      </c>
      <c r="I356" s="57">
        <v>0</v>
      </c>
      <c r="J356" s="122">
        <f si="11" t="shared"/>
        <v>0</v>
      </c>
      <c r="K356" s="123"/>
      <c r="L356" s="57"/>
    </row>
    <row customHeight="1" ht="12" r="357" spans="1:13">
      <c r="A357" s="149">
        <v>5426</v>
      </c>
      <c r="B357" s="93">
        <v>0</v>
      </c>
      <c r="C357" s="110">
        <v>0</v>
      </c>
      <c r="D357" s="110">
        <f si="10" t="shared"/>
        <v>0</v>
      </c>
      <c r="I357" s="29">
        <v>1467.95</v>
      </c>
      <c r="J357" s="96">
        <f si="11" t="shared"/>
        <v>0</v>
      </c>
      <c r="M357" s="26"/>
    </row>
    <row customHeight="1" ht="12" r="358" spans="1:13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si="11" t="shared"/>
        <v>195.18</v>
      </c>
      <c r="M358" s="26"/>
    </row>
    <row customHeight="1" ht="12" r="359" spans="1:13">
      <c r="A359" s="99">
        <v>5428</v>
      </c>
      <c r="B359" s="93">
        <v>1</v>
      </c>
      <c r="C359" s="110">
        <v>1</v>
      </c>
      <c r="D359" s="110">
        <f ref="D359:D421" si="12" t="shared">C359*2</f>
        <v>2</v>
      </c>
      <c r="I359" s="29">
        <v>159</v>
      </c>
      <c r="J359" s="96">
        <f si="11" t="shared"/>
        <v>159</v>
      </c>
      <c r="M359" s="26"/>
    </row>
    <row customHeight="1" ht="12" r="360" spans="1:13">
      <c r="A360" s="99">
        <v>5429</v>
      </c>
      <c r="B360" s="93">
        <v>0</v>
      </c>
      <c r="C360" s="110">
        <v>0</v>
      </c>
      <c r="D360" s="110">
        <f si="12" t="shared"/>
        <v>0</v>
      </c>
      <c r="F360" s="26" t="s">
        <v>1247</v>
      </c>
      <c r="I360" s="29">
        <v>2583</v>
      </c>
      <c r="J360" s="96">
        <f si="11" t="shared"/>
        <v>0</v>
      </c>
      <c r="M360" s="26"/>
    </row>
    <row customHeight="1" ht="12" r="361" spans="1:13">
      <c r="A361" s="99">
        <v>5430</v>
      </c>
      <c r="B361" s="93">
        <v>0</v>
      </c>
      <c r="C361" s="110">
        <v>1</v>
      </c>
      <c r="D361" s="110">
        <f si="12" t="shared"/>
        <v>2</v>
      </c>
      <c r="I361" s="29">
        <v>39.6</v>
      </c>
      <c r="J361" s="96">
        <f si="11" t="shared"/>
        <v>0</v>
      </c>
      <c r="M361" s="26"/>
    </row>
    <row customHeight="1" ht="12" r="362" spans="1:13">
      <c r="A362" s="99">
        <v>5431</v>
      </c>
      <c r="B362" s="93">
        <v>0</v>
      </c>
      <c r="C362" s="110">
        <v>1</v>
      </c>
      <c r="D362" s="110">
        <f si="12" t="shared"/>
        <v>2</v>
      </c>
      <c r="I362" s="29">
        <v>24.79</v>
      </c>
      <c r="J362" s="96">
        <f si="11" t="shared"/>
        <v>0</v>
      </c>
      <c r="M362" s="26"/>
    </row>
    <row customHeight="1" ht="12" r="363" spans="1:13">
      <c r="A363" s="99">
        <v>5432</v>
      </c>
      <c r="B363" s="93">
        <v>39</v>
      </c>
      <c r="C363" s="110">
        <v>1</v>
      </c>
      <c r="D363" s="110">
        <f si="12" t="shared"/>
        <v>2</v>
      </c>
      <c r="I363" s="29">
        <v>3.28</v>
      </c>
      <c r="J363" s="96">
        <f si="11" t="shared"/>
        <v>127.91999999999999</v>
      </c>
      <c r="M363" s="26"/>
    </row>
    <row customHeight="1" ht="12" r="364" spans="1:13">
      <c r="A364" s="99">
        <v>5433</v>
      </c>
      <c r="B364" s="93">
        <v>16</v>
      </c>
      <c r="C364" s="110">
        <v>2</v>
      </c>
      <c r="D364" s="110">
        <f si="12" t="shared"/>
        <v>4</v>
      </c>
      <c r="I364" s="29">
        <v>7.7</v>
      </c>
      <c r="J364" s="96">
        <f si="11" t="shared"/>
        <v>123.2</v>
      </c>
      <c r="M364" s="26"/>
    </row>
    <row customHeight="1" ht="12" r="365" spans="1:13">
      <c r="A365" s="99">
        <v>5434</v>
      </c>
      <c r="B365" s="93">
        <v>29</v>
      </c>
      <c r="C365" s="110">
        <v>4</v>
      </c>
      <c r="D365" s="110">
        <f si="12" t="shared"/>
        <v>8</v>
      </c>
      <c r="G365" s="26" t="s">
        <v>1337</v>
      </c>
      <c r="I365" s="29">
        <v>3.1</v>
      </c>
      <c r="J365" s="96">
        <f si="11" t="shared"/>
        <v>89.9</v>
      </c>
      <c r="M365" s="26"/>
    </row>
    <row customHeight="1" ht="12" r="366" spans="1:13">
      <c r="A366" s="99">
        <v>5435</v>
      </c>
      <c r="B366" s="93">
        <v>0</v>
      </c>
      <c r="C366" s="110">
        <v>0</v>
      </c>
      <c r="D366" s="110">
        <f si="12" t="shared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si="11" t="shared"/>
        <v>0</v>
      </c>
      <c r="K366" s="77">
        <f>(I366*0.4)+I366</f>
        <v>973</v>
      </c>
      <c r="M366" s="26"/>
    </row>
    <row customHeight="1" ht="12" r="367" spans="1:13">
      <c r="A367" s="99">
        <v>5436</v>
      </c>
      <c r="B367" s="93">
        <v>0</v>
      </c>
      <c r="C367" s="110">
        <v>0</v>
      </c>
      <c r="D367" s="110">
        <f si="12" t="shared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si="11" t="shared"/>
        <v>0</v>
      </c>
      <c r="K367" s="77">
        <f>(I367*0.4)+I367</f>
        <v>201.6</v>
      </c>
      <c r="M367" s="26"/>
    </row>
    <row customHeight="1" ht="12" r="368" spans="1:13">
      <c r="A368" s="99">
        <v>5437</v>
      </c>
      <c r="B368" s="93">
        <v>0</v>
      </c>
      <c r="C368" s="110">
        <v>0</v>
      </c>
      <c r="D368" s="110">
        <f si="12" t="shared"/>
        <v>0</v>
      </c>
      <c r="I368" s="29">
        <v>3.93</v>
      </c>
      <c r="J368" s="96">
        <f si="11" t="shared"/>
        <v>0</v>
      </c>
      <c r="M368" s="26"/>
    </row>
    <row customHeight="1" ht="12" r="369" spans="1:13">
      <c r="A369" s="99">
        <v>5438</v>
      </c>
      <c r="B369" s="93">
        <v>13</v>
      </c>
      <c r="C369" s="110">
        <v>2</v>
      </c>
      <c r="D369" s="110">
        <f si="12" t="shared"/>
        <v>4</v>
      </c>
      <c r="H369" s="26" t="s">
        <v>1328</v>
      </c>
      <c r="I369" s="29">
        <v>9.48</v>
      </c>
      <c r="J369" s="96">
        <f si="11" t="shared"/>
        <v>123.24000000000001</v>
      </c>
      <c r="M369" s="26"/>
    </row>
    <row customHeight="1" ht="12" r="370" spans="1:13">
      <c r="A370" s="99">
        <v>5439</v>
      </c>
      <c r="B370" s="93">
        <v>1</v>
      </c>
      <c r="C370" s="110">
        <v>0</v>
      </c>
      <c r="D370" s="110">
        <f si="12" t="shared"/>
        <v>0</v>
      </c>
      <c r="I370" s="29">
        <v>36.380000000000003</v>
      </c>
      <c r="J370" s="96">
        <f si="11" t="shared"/>
        <v>36.380000000000003</v>
      </c>
      <c r="M370" s="26"/>
    </row>
    <row customHeight="1" ht="12" r="371" spans="1:13">
      <c r="A371" s="99">
        <v>5440</v>
      </c>
      <c r="B371" s="93">
        <v>3</v>
      </c>
      <c r="C371" s="110">
        <v>4</v>
      </c>
      <c r="D371" s="110">
        <f si="12" t="shared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si="11" t="shared"/>
        <v>44.94</v>
      </c>
      <c r="M371" s="26"/>
    </row>
    <row customHeight="1" ht="12" r="372" spans="1:13">
      <c r="A372" s="99">
        <v>5441</v>
      </c>
      <c r="B372" s="93">
        <v>0</v>
      </c>
      <c r="C372" s="110">
        <v>1</v>
      </c>
      <c r="D372" s="110">
        <f si="12" t="shared"/>
        <v>2</v>
      </c>
      <c r="F372" s="26" t="s">
        <v>1320</v>
      </c>
      <c r="I372" s="29">
        <v>15.19</v>
      </c>
      <c r="J372" s="96">
        <f si="11" t="shared"/>
        <v>0</v>
      </c>
      <c r="M372" s="26"/>
    </row>
    <row customHeight="1" ht="12" r="373" spans="1:13">
      <c r="A373" s="99">
        <v>5442</v>
      </c>
      <c r="B373" s="93">
        <v>1</v>
      </c>
      <c r="C373" s="110">
        <v>1</v>
      </c>
      <c r="D373" s="110">
        <f si="12" t="shared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si="11" t="shared"/>
        <v>28.02</v>
      </c>
      <c r="M373" s="26"/>
    </row>
    <row customHeight="1" ht="12" r="374" spans="1:13">
      <c r="A374" s="99">
        <v>5443</v>
      </c>
      <c r="B374" s="93">
        <v>0</v>
      </c>
      <c r="C374" s="110">
        <v>0</v>
      </c>
      <c r="D374" s="110">
        <f si="12" t="shared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si="11" t="shared"/>
        <v>0</v>
      </c>
      <c r="K374" s="77">
        <v>140</v>
      </c>
      <c r="M374" s="26"/>
    </row>
    <row customHeight="1" ht="12" r="375" spans="1:13">
      <c r="A375" s="99">
        <v>5444</v>
      </c>
      <c r="B375" s="93">
        <v>4</v>
      </c>
      <c r="C375" s="110">
        <v>4</v>
      </c>
      <c r="D375" s="110">
        <f si="12" t="shared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si="11" t="shared"/>
        <v>118.4</v>
      </c>
      <c r="K375" s="77">
        <v>35</v>
      </c>
      <c r="M375" s="26"/>
    </row>
    <row customHeight="1" ht="12" r="376" spans="1:13">
      <c r="A376" s="99">
        <v>5445</v>
      </c>
      <c r="B376" s="93">
        <v>2</v>
      </c>
      <c r="C376" s="110">
        <v>2</v>
      </c>
      <c r="D376" s="110">
        <f si="12" t="shared"/>
        <v>4</v>
      </c>
      <c r="F376" s="26" t="s">
        <v>1321</v>
      </c>
      <c r="I376" s="29">
        <v>4.16</v>
      </c>
      <c r="J376" s="96">
        <f si="11" t="shared"/>
        <v>8.32</v>
      </c>
      <c r="M376" s="26"/>
    </row>
    <row customHeight="1" ht="12" r="377" spans="1:13">
      <c r="A377" s="99">
        <v>5448</v>
      </c>
      <c r="B377" s="93">
        <v>0</v>
      </c>
      <c r="C377" s="110">
        <v>0</v>
      </c>
      <c r="D377" s="110">
        <f si="12" t="shared"/>
        <v>0</v>
      </c>
      <c r="I377" s="29">
        <v>710</v>
      </c>
      <c r="J377" s="96">
        <f si="11" t="shared"/>
        <v>0</v>
      </c>
      <c r="M377" s="26"/>
    </row>
    <row customHeight="1" ht="12" r="378" spans="1:13">
      <c r="A378" s="99">
        <v>5449</v>
      </c>
      <c r="B378" s="93">
        <v>8</v>
      </c>
      <c r="C378" s="110">
        <v>1</v>
      </c>
      <c r="D378" s="110">
        <f si="12" t="shared"/>
        <v>2</v>
      </c>
      <c r="I378" s="29">
        <v>2.52</v>
      </c>
      <c r="J378" s="96">
        <f si="11" t="shared"/>
        <v>20.16</v>
      </c>
      <c r="M378" s="26"/>
    </row>
    <row customHeight="1" ht="12" r="379" spans="1:13">
      <c r="A379" s="99">
        <v>5450</v>
      </c>
      <c r="B379" s="93">
        <v>0</v>
      </c>
      <c r="C379" s="110">
        <v>1</v>
      </c>
      <c r="D379" s="110">
        <f si="12" t="shared"/>
        <v>2</v>
      </c>
      <c r="I379" s="29">
        <v>13.96</v>
      </c>
      <c r="J379" s="96">
        <f ref="J379:J442" si="13" t="shared">B379*I379</f>
        <v>0</v>
      </c>
      <c r="M379" s="26"/>
    </row>
    <row customHeight="1" ht="12" r="380" spans="1:13">
      <c r="A380" s="99">
        <v>5451</v>
      </c>
      <c r="B380" s="93">
        <v>0</v>
      </c>
      <c r="C380" s="110">
        <v>0</v>
      </c>
      <c r="D380" s="110">
        <f si="12" t="shared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si="13" t="shared"/>
        <v>0</v>
      </c>
      <c r="K380" s="77">
        <v>20</v>
      </c>
      <c r="M380" s="26"/>
    </row>
    <row customFormat="1" customHeight="1" ht="12" r="381" s="121" spans="1:13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si="13" t="shared"/>
        <v>0</v>
      </c>
      <c r="K381" s="123"/>
      <c r="L381" s="57"/>
    </row>
    <row customHeight="1" ht="12" r="382" spans="1:13">
      <c r="A382" s="99">
        <v>5454</v>
      </c>
      <c r="B382" s="93">
        <v>10</v>
      </c>
      <c r="C382" s="110">
        <v>1</v>
      </c>
      <c r="D382" s="110">
        <f si="12" t="shared"/>
        <v>2</v>
      </c>
      <c r="I382" s="29">
        <v>5.89</v>
      </c>
      <c r="J382" s="96">
        <f si="13" t="shared"/>
        <v>58.9</v>
      </c>
      <c r="M382" s="26"/>
    </row>
    <row customHeight="1" ht="12" r="383" spans="1:13">
      <c r="A383" s="99">
        <v>5455</v>
      </c>
      <c r="B383" s="93">
        <v>71</v>
      </c>
      <c r="C383" s="110">
        <v>18</v>
      </c>
      <c r="D383" s="110">
        <f si="12" t="shared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si="13" t="shared"/>
        <v>5598.3499999999995</v>
      </c>
      <c r="K383" s="77">
        <v>158</v>
      </c>
      <c r="M383" s="26"/>
    </row>
    <row customHeight="1" ht="12" r="384" spans="1:13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si="13" t="shared"/>
        <v>0</v>
      </c>
      <c r="M384" s="26"/>
    </row>
    <row customHeight="1" ht="12" r="385" spans="1:13">
      <c r="A385" s="99">
        <v>5457</v>
      </c>
      <c r="B385" s="93">
        <v>1</v>
      </c>
      <c r="C385" s="110">
        <v>1</v>
      </c>
      <c r="D385" s="110">
        <f si="12" t="shared"/>
        <v>2</v>
      </c>
      <c r="I385" s="29">
        <v>23.82</v>
      </c>
      <c r="J385" s="96">
        <f si="13" t="shared"/>
        <v>23.82</v>
      </c>
      <c r="M385" s="26"/>
    </row>
    <row customHeight="1" ht="12" r="386" spans="1:13">
      <c r="A386" s="99">
        <v>5458</v>
      </c>
      <c r="B386" s="93">
        <v>0</v>
      </c>
      <c r="C386" s="110">
        <v>1</v>
      </c>
      <c r="D386" s="110">
        <f si="12" t="shared"/>
        <v>2</v>
      </c>
      <c r="I386" s="29">
        <v>690.85</v>
      </c>
      <c r="J386" s="96">
        <f si="13" t="shared"/>
        <v>0</v>
      </c>
      <c r="M386" s="26"/>
    </row>
    <row customFormat="1" customHeight="1" ht="12" r="387" s="121" spans="1:13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si="13" t="shared"/>
        <v>0</v>
      </c>
      <c r="K387" s="123">
        <f>(I387*0.4)+I387</f>
        <v>3.206</v>
      </c>
      <c r="L387" s="57"/>
      <c r="M387" s="120" t="s">
        <v>1407</v>
      </c>
    </row>
    <row customHeight="1" ht="12" r="388" spans="1:13">
      <c r="A388" s="99">
        <v>5460</v>
      </c>
      <c r="B388" s="93">
        <v>0</v>
      </c>
      <c r="C388" s="110">
        <v>0</v>
      </c>
      <c r="D388" s="110">
        <f si="12" t="shared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si="13" t="shared"/>
        <v>0</v>
      </c>
      <c r="K388" s="77">
        <f>(I388*0.4)+I388</f>
        <v>1411.634</v>
      </c>
      <c r="M388" s="26"/>
    </row>
    <row customHeight="1" ht="12" r="389" spans="1:13">
      <c r="A389" s="99">
        <v>5461</v>
      </c>
      <c r="B389" s="93">
        <v>1</v>
      </c>
      <c r="C389" s="110">
        <v>0</v>
      </c>
      <c r="D389" s="110">
        <f si="12" t="shared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si="13" t="shared"/>
        <v>269.10000000000002</v>
      </c>
      <c r="K389" s="77">
        <f ref="K389:K405" si="14" t="shared">(I389*0.4)+I389</f>
        <v>376.74</v>
      </c>
      <c r="M389" s="26"/>
    </row>
    <row customHeight="1" ht="12" r="390" spans="1:13">
      <c r="A390" s="99">
        <v>5462</v>
      </c>
      <c r="B390" s="93">
        <v>1</v>
      </c>
      <c r="C390" s="110">
        <v>0</v>
      </c>
      <c r="D390" s="110">
        <f si="12" t="shared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si="13" t="shared"/>
        <v>3249</v>
      </c>
      <c r="K390" s="77">
        <f si="14" t="shared"/>
        <v>4548.6000000000004</v>
      </c>
      <c r="M390" s="26"/>
    </row>
    <row customHeight="1" ht="12" r="391" spans="1:13">
      <c r="A391" s="99">
        <v>5463</v>
      </c>
      <c r="B391" s="93">
        <v>2</v>
      </c>
      <c r="C391" s="110">
        <v>1</v>
      </c>
      <c r="D391" s="110">
        <f si="12" t="shared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si="13" t="shared"/>
        <v>478.8</v>
      </c>
      <c r="K391" s="77">
        <f si="14" t="shared"/>
        <v>335.16</v>
      </c>
      <c r="M391" s="26"/>
    </row>
    <row customHeight="1" ht="12" r="392" spans="1:13">
      <c r="A392" s="99">
        <v>5464</v>
      </c>
      <c r="B392" s="93">
        <v>2</v>
      </c>
      <c r="C392" s="110">
        <v>1</v>
      </c>
      <c r="D392" s="110">
        <f si="12" t="shared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si="13" t="shared"/>
        <v>624.6</v>
      </c>
      <c r="K392" s="77">
        <f si="14" t="shared"/>
        <v>437.22</v>
      </c>
      <c r="M392" s="26"/>
    </row>
    <row customHeight="1" ht="12" r="393" spans="1:13">
      <c r="A393" s="99">
        <v>5465</v>
      </c>
      <c r="B393" s="93">
        <v>0</v>
      </c>
      <c r="C393" s="110">
        <v>1</v>
      </c>
      <c r="D393" s="110">
        <f si="12" t="shared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si="13" t="shared"/>
        <v>0</v>
      </c>
      <c r="K393" s="77">
        <f si="14" t="shared"/>
        <v>675.36</v>
      </c>
      <c r="M393" s="26"/>
    </row>
    <row customHeight="1" ht="12" r="394" spans="1:13">
      <c r="A394" s="99">
        <v>5466</v>
      </c>
      <c r="B394" s="93">
        <v>0</v>
      </c>
      <c r="C394" s="110">
        <v>0</v>
      </c>
      <c r="D394" s="110">
        <f si="12" t="shared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si="13" t="shared"/>
        <v>0</v>
      </c>
      <c r="K394" s="77">
        <v>3925</v>
      </c>
      <c r="M394" s="26"/>
    </row>
    <row customHeight="1" ht="12" r="395" spans="1:13">
      <c r="A395" s="99">
        <v>5467</v>
      </c>
      <c r="B395" s="93">
        <v>3</v>
      </c>
      <c r="C395" s="110">
        <v>0</v>
      </c>
      <c r="D395" s="110">
        <f si="12" t="shared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si="13" t="shared"/>
        <v>101.25</v>
      </c>
      <c r="K395" s="77">
        <f si="14" t="shared"/>
        <v>47.25</v>
      </c>
      <c r="M395" s="26"/>
    </row>
    <row customHeight="1" ht="12" r="396" spans="1:13">
      <c r="A396" s="99">
        <v>5468</v>
      </c>
      <c r="B396" s="93">
        <v>2</v>
      </c>
      <c r="C396" s="110">
        <v>0</v>
      </c>
      <c r="D396" s="110">
        <f si="12" t="shared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si="13" t="shared"/>
        <v>1962</v>
      </c>
      <c r="K396" s="77">
        <f si="14" t="shared"/>
        <v>1373.4</v>
      </c>
      <c r="M396" s="26"/>
    </row>
    <row customHeight="1" ht="12" r="397" spans="1:13">
      <c r="A397" s="99">
        <v>5469</v>
      </c>
      <c r="B397" s="93">
        <v>1</v>
      </c>
      <c r="C397" s="110">
        <v>1</v>
      </c>
      <c r="D397" s="110">
        <f si="12" t="shared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si="13" t="shared"/>
        <v>877.5</v>
      </c>
      <c r="K397" s="77">
        <f si="14" t="shared"/>
        <v>1228.5</v>
      </c>
      <c r="M397" s="26"/>
    </row>
    <row customHeight="1" ht="12" r="398" spans="1:13">
      <c r="A398" s="99">
        <v>5470</v>
      </c>
      <c r="B398" s="93">
        <v>1</v>
      </c>
      <c r="C398" s="110">
        <v>1</v>
      </c>
      <c r="D398" s="110">
        <f si="12" t="shared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si="13" t="shared"/>
        <v>61</v>
      </c>
      <c r="K398" s="77">
        <f si="14" t="shared"/>
        <v>85.4</v>
      </c>
      <c r="M398" s="26"/>
    </row>
    <row customHeight="1" ht="12" r="399" spans="1:13">
      <c r="A399" s="99">
        <v>5471</v>
      </c>
      <c r="B399" s="93">
        <v>0</v>
      </c>
      <c r="C399" s="110">
        <v>2</v>
      </c>
      <c r="D399" s="110">
        <f si="12" t="shared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si="13" t="shared"/>
        <v>0</v>
      </c>
      <c r="K399" s="77">
        <f si="14" t="shared"/>
        <v>50.176000000000002</v>
      </c>
      <c r="M399" s="26"/>
    </row>
    <row customHeight="1" ht="12" r="400" spans="1:13">
      <c r="A400" s="99">
        <v>5472</v>
      </c>
      <c r="B400" s="93">
        <v>0</v>
      </c>
      <c r="C400" s="110">
        <v>1</v>
      </c>
      <c r="D400" s="110">
        <f si="12" t="shared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si="13" t="shared"/>
        <v>0</v>
      </c>
      <c r="K400" s="77">
        <f si="14" t="shared"/>
        <v>198.91200000000003</v>
      </c>
      <c r="M400" s="26"/>
    </row>
    <row customHeight="1" ht="12" r="401" spans="1:13">
      <c r="A401" s="99">
        <v>5473</v>
      </c>
      <c r="B401" s="93">
        <v>0</v>
      </c>
      <c r="C401" s="110">
        <v>1</v>
      </c>
      <c r="D401" s="110">
        <f si="12" t="shared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si="13" t="shared"/>
        <v>0</v>
      </c>
      <c r="K401" s="77">
        <v>24.5</v>
      </c>
      <c r="M401" s="26"/>
    </row>
    <row customHeight="1" ht="12" r="402" spans="1:13">
      <c r="A402" s="99">
        <v>5474</v>
      </c>
      <c r="B402" s="93">
        <v>0</v>
      </c>
      <c r="C402" s="110">
        <v>1</v>
      </c>
      <c r="D402" s="110">
        <f si="12" t="shared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si="13" t="shared"/>
        <v>0</v>
      </c>
      <c r="K402" s="77">
        <f si="14" t="shared"/>
        <v>236.376</v>
      </c>
      <c r="M402" s="26"/>
    </row>
    <row customFormat="1" customHeight="1" ht="12" r="403" s="121" spans="1:13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si="13" t="shared"/>
        <v>0</v>
      </c>
      <c r="K403" s="123">
        <f si="14" t="shared"/>
        <v>113.86199999999999</v>
      </c>
      <c r="L403" s="57"/>
    </row>
    <row customHeight="1" ht="12" r="404" spans="1:13">
      <c r="A404" s="99">
        <v>5476</v>
      </c>
      <c r="B404" s="93">
        <v>8</v>
      </c>
      <c r="C404" s="110">
        <v>1</v>
      </c>
      <c r="D404" s="110">
        <f si="12" t="shared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si="13" t="shared"/>
        <v>78.64</v>
      </c>
      <c r="M404" s="26"/>
    </row>
    <row customHeight="1" ht="12" r="405" spans="1:13">
      <c r="A405" s="99">
        <v>5477</v>
      </c>
      <c r="B405" s="68">
        <v>14</v>
      </c>
      <c r="C405" s="110">
        <v>8</v>
      </c>
      <c r="D405" s="110">
        <f si="12" t="shared"/>
        <v>16</v>
      </c>
      <c r="G405" s="25"/>
      <c r="I405" s="29">
        <v>2.19</v>
      </c>
      <c r="J405" s="96">
        <f si="13" t="shared"/>
        <v>30.66</v>
      </c>
      <c r="K405" s="90">
        <f si="14" t="shared"/>
        <v>3.0659999999999998</v>
      </c>
      <c r="L405" s="107"/>
      <c r="M405" s="26"/>
    </row>
    <row customHeight="1" ht="12" r="406" spans="1:13">
      <c r="A406" s="99">
        <v>5478</v>
      </c>
      <c r="B406" s="93">
        <v>206</v>
      </c>
      <c r="C406" s="110">
        <v>20</v>
      </c>
      <c r="D406" s="110">
        <f si="12" t="shared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si="13" t="shared"/>
        <v>4037.6000000000004</v>
      </c>
      <c r="M406" s="26"/>
    </row>
    <row customHeight="1" ht="12" r="407" spans="1:13">
      <c r="A407" s="99">
        <v>5479</v>
      </c>
      <c r="B407" s="93">
        <v>19</v>
      </c>
      <c r="C407" s="110">
        <v>8</v>
      </c>
      <c r="D407" s="110">
        <f si="12" t="shared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si="13" t="shared"/>
        <v>32.68</v>
      </c>
      <c r="M407" s="26"/>
    </row>
    <row customHeight="1" ht="12" r="408" spans="1:13">
      <c r="A408" s="99">
        <v>5480</v>
      </c>
      <c r="B408" s="93">
        <v>65</v>
      </c>
      <c r="C408" s="110">
        <v>2</v>
      </c>
      <c r="D408" s="110">
        <f si="12" t="shared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si="13" t="shared"/>
        <v>167.04999999999998</v>
      </c>
      <c r="M408" s="26"/>
    </row>
    <row customHeight="1" ht="12" r="409" spans="1:13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si="13" t="shared"/>
        <v>0</v>
      </c>
      <c r="M409" s="26"/>
    </row>
    <row customHeight="1" ht="12" r="410" spans="1:13">
      <c r="A410" s="99">
        <v>5482</v>
      </c>
      <c r="B410" s="93">
        <v>0</v>
      </c>
      <c r="C410" s="110">
        <v>0</v>
      </c>
      <c r="D410" s="110">
        <f si="12" t="shared"/>
        <v>0</v>
      </c>
      <c r="I410" s="69">
        <v>26.27</v>
      </c>
      <c r="J410" s="96">
        <f si="13" t="shared"/>
        <v>0</v>
      </c>
      <c r="M410" s="26"/>
    </row>
    <row customHeight="1" ht="12" r="411" spans="1:13">
      <c r="A411" s="99">
        <v>5483</v>
      </c>
      <c r="B411" s="93">
        <v>7</v>
      </c>
      <c r="C411" s="110">
        <v>4</v>
      </c>
      <c r="D411" s="110">
        <f si="12" t="shared"/>
        <v>8</v>
      </c>
      <c r="I411" s="69">
        <v>6.88</v>
      </c>
      <c r="J411" s="96">
        <f si="13" t="shared"/>
        <v>48.16</v>
      </c>
      <c r="M411" s="26"/>
    </row>
    <row customHeight="1" ht="12" r="412" spans="1:13">
      <c r="A412" s="99">
        <v>5484</v>
      </c>
      <c r="B412" s="93">
        <v>15</v>
      </c>
      <c r="C412" s="110">
        <v>2</v>
      </c>
      <c r="D412" s="110">
        <f si="12" t="shared"/>
        <v>4</v>
      </c>
      <c r="I412" s="69">
        <v>1.3</v>
      </c>
      <c r="J412" s="96">
        <f si="13" t="shared"/>
        <v>19.5</v>
      </c>
      <c r="M412" s="26"/>
    </row>
    <row customHeight="1" ht="12" r="413" spans="1:13">
      <c r="A413" s="99">
        <v>5485</v>
      </c>
      <c r="B413" s="93">
        <v>3</v>
      </c>
      <c r="C413" s="110">
        <v>1</v>
      </c>
      <c r="D413" s="110">
        <f si="12" t="shared"/>
        <v>2</v>
      </c>
      <c r="I413" s="69">
        <v>11.18</v>
      </c>
      <c r="J413" s="96">
        <f si="13" t="shared"/>
        <v>33.54</v>
      </c>
      <c r="M413" s="26"/>
    </row>
    <row customHeight="1" ht="12" r="414" spans="1:13">
      <c r="A414" s="99">
        <v>5486</v>
      </c>
      <c r="B414" s="93">
        <v>1</v>
      </c>
      <c r="C414" s="110">
        <v>1</v>
      </c>
      <c r="D414" s="110">
        <f si="12" t="shared"/>
        <v>2</v>
      </c>
      <c r="I414" s="69">
        <v>30.96</v>
      </c>
      <c r="J414" s="96">
        <f si="13" t="shared"/>
        <v>30.96</v>
      </c>
      <c r="M414" s="26"/>
    </row>
    <row customHeight="1" ht="12" r="415" spans="1:13">
      <c r="A415" s="99">
        <v>5487</v>
      </c>
      <c r="B415" s="93">
        <v>0</v>
      </c>
      <c r="C415" s="110">
        <v>0</v>
      </c>
      <c r="D415" s="110">
        <f si="12" t="shared"/>
        <v>0</v>
      </c>
      <c r="I415" s="69">
        <v>10</v>
      </c>
      <c r="J415" s="96">
        <f si="13" t="shared"/>
        <v>0</v>
      </c>
      <c r="M415" s="26"/>
    </row>
    <row customHeight="1" ht="12" r="416" spans="1:13">
      <c r="A416" s="99">
        <v>5488</v>
      </c>
      <c r="B416" s="93">
        <v>0</v>
      </c>
      <c r="C416" s="110">
        <v>0</v>
      </c>
      <c r="D416" s="110">
        <f si="12" t="shared"/>
        <v>0</v>
      </c>
      <c r="I416" s="69">
        <v>2.57</v>
      </c>
      <c r="J416" s="96">
        <f si="13" t="shared"/>
        <v>0</v>
      </c>
      <c r="M416" s="26"/>
    </row>
    <row customHeight="1" ht="12" r="417" spans="1:13">
      <c r="A417" s="99">
        <v>5489</v>
      </c>
      <c r="B417" s="93">
        <v>0</v>
      </c>
      <c r="C417" s="110">
        <v>0</v>
      </c>
      <c r="D417" s="110">
        <f si="12" t="shared"/>
        <v>0</v>
      </c>
      <c r="I417" s="69">
        <v>411.21</v>
      </c>
      <c r="J417" s="96">
        <f si="13" t="shared"/>
        <v>0</v>
      </c>
      <c r="M417" s="26"/>
    </row>
    <row customHeight="1" ht="12" r="418" spans="1:13">
      <c r="A418" s="99">
        <v>5490</v>
      </c>
      <c r="B418" s="93">
        <v>0</v>
      </c>
      <c r="C418" s="110">
        <v>0</v>
      </c>
      <c r="D418" s="110">
        <f si="12" t="shared"/>
        <v>0</v>
      </c>
      <c r="I418" s="69">
        <v>7.0000000000000007E-2</v>
      </c>
      <c r="J418" s="96">
        <f si="13" t="shared"/>
        <v>0</v>
      </c>
      <c r="M418" s="26"/>
    </row>
    <row customHeight="1" ht="12" r="419" spans="1:13">
      <c r="A419" s="99">
        <v>5491</v>
      </c>
      <c r="B419" s="93">
        <v>118</v>
      </c>
      <c r="C419" s="110">
        <v>0</v>
      </c>
      <c r="D419" s="110">
        <f si="12" t="shared"/>
        <v>0</v>
      </c>
      <c r="I419" s="69">
        <v>5.01</v>
      </c>
      <c r="J419" s="96">
        <f si="13" t="shared"/>
        <v>591.17999999999995</v>
      </c>
      <c r="M419" s="26"/>
    </row>
    <row customHeight="1" ht="12" r="420" spans="1:13">
      <c r="A420" s="99">
        <v>5492</v>
      </c>
      <c r="B420" s="93">
        <v>0</v>
      </c>
      <c r="C420" s="110">
        <v>0</v>
      </c>
      <c r="D420" s="110">
        <f si="12" t="shared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si="13" t="shared"/>
        <v>0</v>
      </c>
      <c r="L420" s="29" t="s">
        <v>1411</v>
      </c>
      <c r="M420" s="26"/>
    </row>
    <row customHeight="1" ht="12" r="421" spans="1:13">
      <c r="A421" s="99">
        <v>5493</v>
      </c>
      <c r="B421" s="93">
        <v>0</v>
      </c>
      <c r="C421" s="110">
        <v>0</v>
      </c>
      <c r="D421" s="110">
        <f si="12" t="shared"/>
        <v>0</v>
      </c>
      <c r="F421" s="26" t="s">
        <v>1280</v>
      </c>
      <c r="H421" s="26" t="s">
        <v>931</v>
      </c>
      <c r="I421" s="69">
        <v>182</v>
      </c>
      <c r="J421" s="96">
        <f si="13" t="shared"/>
        <v>0</v>
      </c>
      <c r="M421" s="26"/>
    </row>
    <row customHeight="1" ht="12" r="422" spans="1:13">
      <c r="A422" s="99">
        <v>5494</v>
      </c>
      <c r="B422" s="93">
        <v>8</v>
      </c>
      <c r="C422" s="110">
        <v>0</v>
      </c>
      <c r="D422" s="110">
        <f ref="D422:D487" si="15" t="shared">C422*2</f>
        <v>0</v>
      </c>
      <c r="F422" s="26" t="s">
        <v>1281</v>
      </c>
      <c r="H422" s="26" t="s">
        <v>1273</v>
      </c>
      <c r="I422" s="69">
        <v>5.44</v>
      </c>
      <c r="J422" s="96">
        <f si="13" t="shared"/>
        <v>43.52</v>
      </c>
      <c r="M422" s="26"/>
    </row>
    <row customHeight="1" ht="12" r="423" spans="1:13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si="13" t="shared"/>
        <v>132.19999999999999</v>
      </c>
      <c r="M423" s="26"/>
    </row>
    <row customHeight="1" ht="12" r="424" spans="1:13">
      <c r="A424" s="99">
        <v>5496</v>
      </c>
      <c r="B424" s="93">
        <v>40</v>
      </c>
      <c r="C424" s="110">
        <v>0</v>
      </c>
      <c r="D424" s="110">
        <f si="15" t="shared"/>
        <v>0</v>
      </c>
      <c r="I424" s="69">
        <v>4.4000000000000004</v>
      </c>
      <c r="J424" s="96">
        <f si="13" t="shared"/>
        <v>176</v>
      </c>
      <c r="M424" s="26"/>
    </row>
    <row customHeight="1" ht="12" r="425" spans="1:13">
      <c r="A425" s="99">
        <v>5497</v>
      </c>
      <c r="B425" s="93">
        <v>7</v>
      </c>
      <c r="C425" s="110">
        <v>0</v>
      </c>
      <c r="D425" s="110">
        <f si="15" t="shared"/>
        <v>0</v>
      </c>
      <c r="F425" s="26" t="s">
        <v>1334</v>
      </c>
      <c r="I425" s="69">
        <v>23.05</v>
      </c>
      <c r="J425" s="96">
        <f si="13" t="shared"/>
        <v>161.35</v>
      </c>
      <c r="M425" s="26"/>
    </row>
    <row customHeight="1" ht="12" r="426" spans="1:13">
      <c r="A426" s="99">
        <v>5498</v>
      </c>
      <c r="B426" s="93">
        <v>4</v>
      </c>
      <c r="C426" s="110">
        <v>0</v>
      </c>
      <c r="D426" s="110">
        <f si="15" t="shared"/>
        <v>0</v>
      </c>
      <c r="I426" s="69">
        <v>42.49</v>
      </c>
      <c r="J426" s="96">
        <f si="13" t="shared"/>
        <v>169.96</v>
      </c>
      <c r="M426" s="26"/>
    </row>
    <row customHeight="1" ht="12" r="427" spans="1:13">
      <c r="A427" s="99">
        <v>5499</v>
      </c>
      <c r="B427" s="93">
        <v>6</v>
      </c>
      <c r="C427" s="110">
        <v>0</v>
      </c>
      <c r="D427" s="110">
        <f si="15" t="shared"/>
        <v>0</v>
      </c>
      <c r="F427" s="84" t="s">
        <v>1296</v>
      </c>
      <c r="G427" s="84" t="s">
        <v>1297</v>
      </c>
      <c r="I427" s="69">
        <v>5</v>
      </c>
      <c r="J427" s="96">
        <f si="13" t="shared"/>
        <v>30</v>
      </c>
      <c r="M427" s="26"/>
    </row>
    <row customHeight="1" ht="12" r="428" spans="1:13">
      <c r="A428" s="99">
        <v>5500</v>
      </c>
      <c r="B428" s="93">
        <v>1</v>
      </c>
      <c r="C428" s="110">
        <v>0</v>
      </c>
      <c r="D428" s="110">
        <f si="15" t="shared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si="13" t="shared"/>
        <v>144.29</v>
      </c>
      <c r="M428" s="26"/>
    </row>
    <row customHeight="1" ht="12" r="429" spans="1:13">
      <c r="A429" s="99">
        <v>5501</v>
      </c>
      <c r="B429" s="93">
        <v>2</v>
      </c>
      <c r="C429" s="110">
        <v>0</v>
      </c>
      <c r="D429" s="110">
        <f si="15" t="shared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si="13" t="shared"/>
        <v>858</v>
      </c>
      <c r="M429" s="26"/>
    </row>
    <row customHeight="1" ht="12" r="430" spans="1:13">
      <c r="A430" s="99">
        <v>5502</v>
      </c>
      <c r="B430" s="93">
        <v>3</v>
      </c>
      <c r="C430" s="110">
        <v>1</v>
      </c>
      <c r="D430" s="110">
        <f si="15" t="shared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si="13" t="shared"/>
        <v>704.55</v>
      </c>
      <c r="M430" s="26"/>
    </row>
    <row customHeight="1" ht="12" r="431" spans="1:13">
      <c r="A431" s="99">
        <v>5503</v>
      </c>
      <c r="B431" s="93">
        <v>0</v>
      </c>
      <c r="C431" s="110">
        <v>0</v>
      </c>
      <c r="D431" s="110">
        <f si="15" t="shared"/>
        <v>0</v>
      </c>
      <c r="F431" s="83" t="s">
        <v>1258</v>
      </c>
      <c r="I431" s="69">
        <v>82.3</v>
      </c>
      <c r="J431" s="96">
        <f si="13" t="shared"/>
        <v>0</v>
      </c>
      <c r="M431" s="26"/>
    </row>
    <row customHeight="1" ht="12" r="432" spans="1:13">
      <c r="A432" s="99">
        <v>5504</v>
      </c>
      <c r="B432" s="93">
        <v>1</v>
      </c>
      <c r="C432" s="110">
        <v>3</v>
      </c>
      <c r="D432" s="110">
        <f si="15" t="shared"/>
        <v>6</v>
      </c>
      <c r="F432" s="83" t="s">
        <v>1289</v>
      </c>
      <c r="I432" s="69">
        <v>490</v>
      </c>
      <c r="J432" s="96">
        <f si="13" t="shared"/>
        <v>490</v>
      </c>
      <c r="M432" s="26"/>
    </row>
    <row customHeight="1" ht="12" r="433" spans="1:13">
      <c r="A433" s="99">
        <v>5505</v>
      </c>
      <c r="B433" s="93">
        <v>0</v>
      </c>
      <c r="C433" s="110">
        <v>0</v>
      </c>
      <c r="D433" s="110">
        <f si="15" t="shared"/>
        <v>0</v>
      </c>
      <c r="F433" s="83" t="s">
        <v>1290</v>
      </c>
      <c r="I433" s="69">
        <v>580</v>
      </c>
      <c r="J433" s="96">
        <f si="13" t="shared"/>
        <v>0</v>
      </c>
      <c r="M433" s="26"/>
    </row>
    <row customHeight="1" ht="12" r="434" spans="1:13">
      <c r="A434" s="99">
        <v>5506</v>
      </c>
      <c r="B434" s="93">
        <v>1</v>
      </c>
      <c r="C434" s="110">
        <v>0</v>
      </c>
      <c r="D434" s="110">
        <f si="15" t="shared"/>
        <v>0</v>
      </c>
      <c r="F434" s="83" t="s">
        <v>1291</v>
      </c>
      <c r="I434" s="69">
        <v>258.99</v>
      </c>
      <c r="J434" s="96">
        <f si="13" t="shared"/>
        <v>258.99</v>
      </c>
      <c r="M434" s="26"/>
    </row>
    <row customHeight="1" ht="12" r="435" spans="1:13">
      <c r="A435" s="99">
        <v>5507</v>
      </c>
      <c r="B435" s="93">
        <v>0</v>
      </c>
      <c r="C435" s="110">
        <v>0</v>
      </c>
      <c r="D435" s="110">
        <f si="15" t="shared"/>
        <v>0</v>
      </c>
      <c r="F435" s="26" t="s">
        <v>1248</v>
      </c>
      <c r="H435" s="83" t="s">
        <v>1249</v>
      </c>
      <c r="I435" s="69">
        <v>367</v>
      </c>
      <c r="J435" s="96">
        <f si="13" t="shared"/>
        <v>0</v>
      </c>
      <c r="M435" s="26"/>
    </row>
    <row customHeight="1" ht="12" r="436" spans="1:13">
      <c r="A436" s="99">
        <v>5508</v>
      </c>
      <c r="B436" s="93">
        <v>4</v>
      </c>
      <c r="C436" s="110">
        <v>0</v>
      </c>
      <c r="D436" s="110">
        <f si="15" t="shared"/>
        <v>0</v>
      </c>
      <c r="F436" s="26">
        <v>70207932</v>
      </c>
      <c r="G436" s="87" t="s">
        <v>1301</v>
      </c>
      <c r="I436" s="69">
        <v>3.11</v>
      </c>
      <c r="J436" s="96">
        <f si="13" t="shared"/>
        <v>12.44</v>
      </c>
      <c r="M436" s="26"/>
    </row>
    <row customHeight="1" ht="12" r="437" spans="1:13">
      <c r="A437" s="99">
        <v>5509</v>
      </c>
      <c r="B437" s="93">
        <v>1</v>
      </c>
      <c r="C437" s="110">
        <v>1</v>
      </c>
      <c r="D437" s="110">
        <f si="15" t="shared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si="13" t="shared"/>
        <v>211.99</v>
      </c>
      <c r="M437" s="26"/>
    </row>
    <row customFormat="1" customHeight="1" ht="12" r="438" s="121" spans="1:13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si="13" t="shared"/>
        <v>0</v>
      </c>
      <c r="K438" s="123"/>
      <c r="L438" s="57"/>
    </row>
    <row customHeight="1" ht="12" r="439" spans="1:13">
      <c r="A439" s="149">
        <v>5511</v>
      </c>
      <c r="B439" s="93">
        <v>0</v>
      </c>
      <c r="C439" s="110">
        <v>1</v>
      </c>
      <c r="D439" s="110">
        <f si="15" t="shared"/>
        <v>2</v>
      </c>
      <c r="G439" s="65" t="s">
        <v>1261</v>
      </c>
      <c r="H439" s="26" t="s">
        <v>1262</v>
      </c>
      <c r="I439" s="69">
        <v>3454</v>
      </c>
      <c r="J439" s="96">
        <f si="13" t="shared"/>
        <v>0</v>
      </c>
      <c r="M439" s="26"/>
    </row>
    <row customHeight="1" ht="12" r="440" spans="1:13">
      <c r="A440" s="128">
        <v>5512</v>
      </c>
      <c r="B440" s="93">
        <v>0</v>
      </c>
      <c r="C440" s="110">
        <v>0</v>
      </c>
      <c r="D440" s="110">
        <f si="15" t="shared"/>
        <v>0</v>
      </c>
      <c r="F440" s="83" t="s">
        <v>67</v>
      </c>
      <c r="G440" s="86" t="s">
        <v>1298</v>
      </c>
      <c r="I440" s="69">
        <v>293.39999999999998</v>
      </c>
      <c r="J440" s="96">
        <f si="13" t="shared"/>
        <v>0</v>
      </c>
      <c r="M440" s="26"/>
    </row>
    <row customHeight="1" ht="12" r="441" spans="1:13">
      <c r="A441" s="128">
        <v>5513</v>
      </c>
      <c r="B441" s="93">
        <v>0</v>
      </c>
      <c r="C441" s="110">
        <v>0</v>
      </c>
      <c r="D441" s="110">
        <f si="15" t="shared"/>
        <v>0</v>
      </c>
      <c r="F441" s="83" t="s">
        <v>1299</v>
      </c>
      <c r="G441" s="83" t="s">
        <v>1300</v>
      </c>
      <c r="I441" s="69">
        <v>70.959999999999994</v>
      </c>
      <c r="J441" s="96">
        <f si="13" t="shared"/>
        <v>0</v>
      </c>
      <c r="M441" s="26"/>
    </row>
    <row customHeight="1" ht="12" r="442" spans="1:13">
      <c r="A442" s="99">
        <v>5514</v>
      </c>
      <c r="B442" s="93">
        <v>0</v>
      </c>
      <c r="C442" s="110">
        <v>0</v>
      </c>
      <c r="D442" s="110">
        <f si="15" t="shared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si="13" t="shared"/>
        <v>0</v>
      </c>
      <c r="M442" s="26"/>
    </row>
    <row customHeight="1" ht="12" r="443" spans="1:13">
      <c r="A443" s="99">
        <v>5515</v>
      </c>
      <c r="B443" s="93">
        <v>1</v>
      </c>
      <c r="C443" s="110">
        <v>0</v>
      </c>
      <c r="D443" s="110">
        <f si="15" t="shared"/>
        <v>0</v>
      </c>
      <c r="F443" s="83" t="s">
        <v>1305</v>
      </c>
      <c r="G443" s="84" t="s">
        <v>1306</v>
      </c>
      <c r="I443" s="69">
        <v>4.76</v>
      </c>
      <c r="J443" s="96">
        <f ref="J443:J508" si="16" t="shared">B443*I443</f>
        <v>4.76</v>
      </c>
      <c r="M443" s="26"/>
    </row>
    <row customHeight="1" ht="12" r="444" spans="1:13">
      <c r="A444" s="99">
        <v>5516</v>
      </c>
      <c r="B444" s="93">
        <v>8</v>
      </c>
      <c r="C444" s="110">
        <v>0</v>
      </c>
      <c r="D444" s="110">
        <f si="15" t="shared"/>
        <v>0</v>
      </c>
      <c r="F444" s="83" t="s">
        <v>1307</v>
      </c>
      <c r="G444" s="89"/>
      <c r="H444" s="26" t="s">
        <v>8</v>
      </c>
      <c r="I444" s="69">
        <v>21.53</v>
      </c>
      <c r="J444" s="96">
        <f si="16" t="shared"/>
        <v>172.24</v>
      </c>
      <c r="M444" s="26"/>
    </row>
    <row customHeight="1" ht="12" r="445" spans="1:13">
      <c r="A445" s="128">
        <v>5517</v>
      </c>
      <c r="B445" s="93">
        <v>0</v>
      </c>
      <c r="C445" s="110">
        <v>0</v>
      </c>
      <c r="D445" s="110">
        <f si="15" t="shared"/>
        <v>0</v>
      </c>
      <c r="F445" s="83" t="s">
        <v>1308</v>
      </c>
      <c r="G445" s="89"/>
      <c r="H445" s="26" t="s">
        <v>8</v>
      </c>
      <c r="I445" s="69">
        <v>29.47</v>
      </c>
      <c r="J445" s="96">
        <f si="16" t="shared"/>
        <v>0</v>
      </c>
      <c r="M445" s="26"/>
    </row>
    <row customHeight="1" ht="12" r="446" spans="1:13">
      <c r="A446" s="99">
        <v>5518</v>
      </c>
      <c r="B446" s="93">
        <v>18</v>
      </c>
      <c r="C446" s="110">
        <v>0</v>
      </c>
      <c r="D446" s="110">
        <f si="15" t="shared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si="16" t="shared"/>
        <v>69.48</v>
      </c>
      <c r="M446" s="26"/>
    </row>
    <row customHeight="1" ht="12" r="447" spans="1:13">
      <c r="A447" s="128">
        <v>5521</v>
      </c>
      <c r="B447" s="93">
        <v>16</v>
      </c>
      <c r="C447" s="110">
        <v>0</v>
      </c>
      <c r="D447" s="110">
        <f si="15" t="shared"/>
        <v>0</v>
      </c>
      <c r="G447" s="65"/>
      <c r="I447" s="69">
        <v>2.29</v>
      </c>
      <c r="J447" s="96">
        <f si="16" t="shared"/>
        <v>36.64</v>
      </c>
      <c r="M447" s="26"/>
    </row>
    <row customHeight="1" ht="12" r="448" spans="1:13">
      <c r="A448" s="99">
        <v>5522</v>
      </c>
      <c r="B448" s="93">
        <v>5</v>
      </c>
      <c r="C448" s="110">
        <v>4</v>
      </c>
      <c r="D448" s="110">
        <f si="15" t="shared"/>
        <v>8</v>
      </c>
      <c r="G448" s="65"/>
      <c r="I448" s="69">
        <v>45.83</v>
      </c>
      <c r="J448" s="96">
        <f si="16" t="shared"/>
        <v>229.14999999999998</v>
      </c>
      <c r="M448" s="26"/>
    </row>
    <row customHeight="1" ht="12" r="449" spans="1:13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si="16" t="shared"/>
        <v>0</v>
      </c>
      <c r="M449" s="26"/>
    </row>
    <row customHeight="1" ht="12" r="450" spans="1:13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si="16" t="shared"/>
        <v>0</v>
      </c>
      <c r="M450" s="26"/>
    </row>
    <row customHeight="1" ht="12" r="451" spans="1:13">
      <c r="A451" s="99">
        <v>5525</v>
      </c>
      <c r="B451" s="93">
        <v>8</v>
      </c>
      <c r="C451" s="110">
        <v>4</v>
      </c>
      <c r="D451" s="110">
        <f si="15" t="shared"/>
        <v>8</v>
      </c>
      <c r="G451" s="65"/>
      <c r="I451" s="69">
        <v>7.81</v>
      </c>
      <c r="J451" s="96">
        <f si="16" t="shared"/>
        <v>62.48</v>
      </c>
      <c r="M451" s="26"/>
    </row>
    <row customHeight="1" ht="12" r="452" spans="1:13">
      <c r="A452" s="99">
        <v>5526</v>
      </c>
      <c r="B452" s="93">
        <v>3</v>
      </c>
      <c r="C452" s="110">
        <v>2</v>
      </c>
      <c r="D452" s="110">
        <f si="15" t="shared"/>
        <v>4</v>
      </c>
      <c r="G452" s="65"/>
      <c r="I452" s="69">
        <v>31.23</v>
      </c>
      <c r="J452" s="96">
        <f si="16" t="shared"/>
        <v>93.69</v>
      </c>
      <c r="M452" s="26"/>
    </row>
    <row customHeight="1" ht="12" r="453" spans="1:13">
      <c r="A453" s="99">
        <v>5527</v>
      </c>
      <c r="B453" s="93">
        <v>4</v>
      </c>
      <c r="C453" s="110">
        <v>2</v>
      </c>
      <c r="D453" s="110">
        <f si="15" t="shared"/>
        <v>4</v>
      </c>
      <c r="G453" s="65"/>
      <c r="I453" s="69">
        <v>1.73</v>
      </c>
      <c r="J453" s="96">
        <f si="16" t="shared"/>
        <v>6.92</v>
      </c>
      <c r="M453" s="26"/>
    </row>
    <row customHeight="1" ht="12" r="454" spans="1:13">
      <c r="A454" s="99">
        <v>5528</v>
      </c>
      <c r="B454" s="93">
        <v>32</v>
      </c>
      <c r="C454" s="110">
        <v>14</v>
      </c>
      <c r="D454" s="110">
        <f si="15" t="shared"/>
        <v>28</v>
      </c>
      <c r="G454" s="65"/>
      <c r="I454" s="69">
        <v>1.0900000000000001</v>
      </c>
      <c r="J454" s="96">
        <f si="16" t="shared"/>
        <v>34.880000000000003</v>
      </c>
      <c r="M454" s="26"/>
    </row>
    <row customHeight="1" ht="12" r="455" spans="1:13">
      <c r="A455" s="99">
        <v>5529</v>
      </c>
      <c r="B455" s="93">
        <v>27</v>
      </c>
      <c r="C455" s="110">
        <v>12</v>
      </c>
      <c r="D455" s="110">
        <f si="15" t="shared"/>
        <v>24</v>
      </c>
      <c r="G455" s="65"/>
      <c r="I455" s="69">
        <v>8.93</v>
      </c>
      <c r="J455" s="96">
        <f si="16" t="shared"/>
        <v>241.10999999999999</v>
      </c>
      <c r="M455" s="26"/>
    </row>
    <row customHeight="1" ht="12" r="456" spans="1:13">
      <c r="A456" s="99">
        <v>5530</v>
      </c>
      <c r="B456" s="93">
        <v>12</v>
      </c>
      <c r="G456" s="65"/>
      <c r="I456" s="69"/>
      <c r="J456" s="96"/>
      <c r="M456" s="26"/>
    </row>
    <row customHeight="1" ht="12" r="457" spans="1:13">
      <c r="A457" s="99">
        <v>5532</v>
      </c>
      <c r="B457" s="93">
        <v>14</v>
      </c>
      <c r="C457" s="110">
        <v>4</v>
      </c>
      <c r="D457" s="110">
        <f si="15" t="shared"/>
        <v>8</v>
      </c>
      <c r="F457" s="26" t="s">
        <v>1322</v>
      </c>
      <c r="G457" s="65"/>
      <c r="I457" s="69">
        <v>4.43</v>
      </c>
      <c r="J457" s="96">
        <f si="16" t="shared"/>
        <v>62.019999999999996</v>
      </c>
      <c r="M457" s="26"/>
    </row>
    <row customHeight="1" ht="12" r="458" spans="1:13">
      <c r="A458" s="99">
        <v>5533</v>
      </c>
      <c r="B458" s="93">
        <v>1</v>
      </c>
      <c r="C458" s="110">
        <v>1</v>
      </c>
      <c r="D458" s="110">
        <f si="15" t="shared"/>
        <v>2</v>
      </c>
      <c r="G458" s="65"/>
      <c r="I458" s="69">
        <v>55.21</v>
      </c>
      <c r="J458" s="96">
        <f si="16" t="shared"/>
        <v>55.21</v>
      </c>
      <c r="M458" s="26"/>
    </row>
    <row customHeight="1" ht="12" r="459" spans="1:13">
      <c r="A459" s="99">
        <v>5534</v>
      </c>
      <c r="B459" s="93">
        <v>0</v>
      </c>
      <c r="C459" s="110">
        <v>0</v>
      </c>
      <c r="D459" s="110">
        <f si="15" t="shared"/>
        <v>0</v>
      </c>
      <c r="G459" s="65"/>
      <c r="I459" s="69">
        <v>4.38</v>
      </c>
      <c r="J459" s="96">
        <f si="16" t="shared"/>
        <v>0</v>
      </c>
      <c r="M459" s="26"/>
    </row>
    <row customHeight="1" ht="12" r="460" spans="1:13">
      <c r="A460" s="99">
        <v>5535</v>
      </c>
      <c r="B460" s="93">
        <v>0</v>
      </c>
      <c r="C460" s="110">
        <v>0</v>
      </c>
      <c r="D460" s="110">
        <f si="15" t="shared"/>
        <v>0</v>
      </c>
      <c r="G460" s="65"/>
      <c r="I460" s="69">
        <v>259.70999999999998</v>
      </c>
      <c r="J460" s="96">
        <f si="16" t="shared"/>
        <v>0</v>
      </c>
      <c r="M460" s="26"/>
    </row>
    <row customFormat="1" customHeight="1" ht="12" r="461" s="121" spans="1:13">
      <c r="A461" s="136">
        <v>5536</v>
      </c>
      <c r="B461" s="119">
        <v>0</v>
      </c>
      <c r="C461" s="120">
        <v>0</v>
      </c>
      <c r="D461" s="120">
        <f si="15" t="shared"/>
        <v>0</v>
      </c>
      <c r="E461" s="120"/>
      <c r="F461" s="127" t="s">
        <v>1339</v>
      </c>
      <c r="I461" s="57">
        <v>0</v>
      </c>
      <c r="J461" s="122">
        <f si="16" t="shared"/>
        <v>0</v>
      </c>
      <c r="K461" s="123"/>
      <c r="L461" s="57"/>
    </row>
    <row customHeight="1" ht="12" r="462" spans="1:13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si="16" t="shared"/>
        <v>396.25</v>
      </c>
      <c r="M462" s="26"/>
    </row>
    <row customHeight="1" ht="12" r="463" spans="1:13">
      <c r="A463" s="10">
        <v>5538</v>
      </c>
      <c r="B463" s="93">
        <v>0</v>
      </c>
      <c r="C463" s="110">
        <v>0</v>
      </c>
      <c r="D463" s="110">
        <f si="15" t="shared"/>
        <v>0</v>
      </c>
      <c r="G463" s="65"/>
      <c r="I463" s="69">
        <v>0</v>
      </c>
      <c r="J463" s="96">
        <f si="16" t="shared"/>
        <v>0</v>
      </c>
      <c r="M463" s="26"/>
    </row>
    <row customHeight="1" ht="12" r="464" spans="1:13">
      <c r="A464" s="99">
        <v>5539</v>
      </c>
      <c r="B464" s="93">
        <v>1</v>
      </c>
      <c r="C464" s="110">
        <v>0</v>
      </c>
      <c r="D464" s="110">
        <f si="15" t="shared"/>
        <v>0</v>
      </c>
      <c r="G464" s="65"/>
      <c r="I464" s="69">
        <v>116.49</v>
      </c>
      <c r="J464" s="96">
        <f si="16" t="shared"/>
        <v>116.49</v>
      </c>
      <c r="M464" s="26"/>
    </row>
    <row customHeight="1" ht="12" r="465" spans="1:13">
      <c r="A465" s="99">
        <v>5540</v>
      </c>
      <c r="B465" s="93">
        <v>35</v>
      </c>
      <c r="C465" s="110">
        <v>0</v>
      </c>
      <c r="D465" s="110">
        <f si="15" t="shared"/>
        <v>0</v>
      </c>
      <c r="G465" s="65" t="s">
        <v>1340</v>
      </c>
      <c r="I465" s="69">
        <v>0.73</v>
      </c>
      <c r="J465" s="96">
        <f si="16" t="shared"/>
        <v>25.55</v>
      </c>
      <c r="M465" s="26"/>
    </row>
    <row customFormat="1" customHeight="1" ht="12" r="466" s="121" spans="1:13">
      <c r="A466" s="118">
        <v>5542</v>
      </c>
      <c r="B466" s="119">
        <v>0</v>
      </c>
      <c r="C466" s="120">
        <v>30</v>
      </c>
      <c r="D466" s="120">
        <f si="15" t="shared"/>
        <v>60</v>
      </c>
      <c r="E466" s="120"/>
      <c r="G466" s="127" t="s">
        <v>1408</v>
      </c>
      <c r="I466" s="57">
        <v>10</v>
      </c>
      <c r="J466" s="122">
        <f si="16" t="shared"/>
        <v>0</v>
      </c>
      <c r="K466" s="123"/>
      <c r="L466" s="57"/>
    </row>
    <row customHeight="1" ht="12" r="467" spans="1:13">
      <c r="A467" s="99">
        <v>5544</v>
      </c>
      <c r="B467" s="93">
        <v>0</v>
      </c>
      <c r="C467" s="110">
        <v>0</v>
      </c>
      <c r="D467" s="4">
        <f si="15" t="shared"/>
        <v>0</v>
      </c>
      <c r="G467" s="65"/>
      <c r="I467" s="69">
        <v>772</v>
      </c>
      <c r="J467" s="96">
        <f si="16" t="shared"/>
        <v>0</v>
      </c>
      <c r="M467" s="26"/>
    </row>
    <row customHeight="1" ht="12" r="468" spans="1:13">
      <c r="A468" s="99">
        <v>5545</v>
      </c>
      <c r="B468" s="93">
        <v>0</v>
      </c>
      <c r="C468" s="110">
        <v>0</v>
      </c>
      <c r="D468" s="110">
        <f si="15" t="shared"/>
        <v>0</v>
      </c>
      <c r="G468" s="65"/>
      <c r="I468" s="69">
        <v>3.31</v>
      </c>
      <c r="J468" s="96">
        <f si="16" t="shared"/>
        <v>0</v>
      </c>
      <c r="M468" s="26"/>
    </row>
    <row customHeight="1" ht="12" r="469" spans="1:13">
      <c r="A469" s="99">
        <v>5546</v>
      </c>
      <c r="B469" s="93">
        <v>0</v>
      </c>
      <c r="C469" s="110">
        <v>0</v>
      </c>
      <c r="D469" s="110">
        <f si="15" t="shared"/>
        <v>0</v>
      </c>
      <c r="G469" s="65"/>
      <c r="I469" s="69">
        <v>44.72</v>
      </c>
      <c r="J469" s="96">
        <f si="16" t="shared"/>
        <v>0</v>
      </c>
      <c r="M469" s="26"/>
    </row>
    <row customHeight="1" ht="12" r="470" spans="1:13">
      <c r="A470" s="99">
        <v>5548</v>
      </c>
      <c r="B470" s="93">
        <v>1</v>
      </c>
      <c r="C470" s="110">
        <v>0</v>
      </c>
      <c r="D470" s="110">
        <f si="15" t="shared"/>
        <v>0</v>
      </c>
      <c r="G470" s="65"/>
      <c r="I470" s="69">
        <v>49.02</v>
      </c>
      <c r="J470" s="96">
        <f si="16" t="shared"/>
        <v>49.02</v>
      </c>
      <c r="M470" s="26"/>
    </row>
    <row customHeight="1" ht="12" r="471" spans="1:13">
      <c r="A471" s="10">
        <v>5552</v>
      </c>
      <c r="B471" s="93">
        <v>26</v>
      </c>
      <c r="C471" s="110">
        <v>0</v>
      </c>
      <c r="D471" s="110">
        <f si="15" t="shared"/>
        <v>0</v>
      </c>
      <c r="G471" s="65"/>
      <c r="I471" s="69">
        <v>20</v>
      </c>
      <c r="J471" s="96">
        <f si="16" t="shared"/>
        <v>520</v>
      </c>
      <c r="M471" s="26"/>
    </row>
    <row customHeight="1" ht="12" r="472" spans="1:13">
      <c r="A472" s="128">
        <v>5553</v>
      </c>
      <c r="B472" s="93">
        <v>0</v>
      </c>
      <c r="C472" s="110">
        <v>0</v>
      </c>
      <c r="D472" s="110">
        <f si="15" t="shared"/>
        <v>0</v>
      </c>
      <c r="G472" s="65"/>
      <c r="I472" s="69">
        <v>389</v>
      </c>
      <c r="J472" s="96">
        <f si="16" t="shared"/>
        <v>0</v>
      </c>
      <c r="M472" s="26"/>
    </row>
    <row customHeight="1" ht="12" r="473" spans="1:13">
      <c r="A473" s="128">
        <v>5555</v>
      </c>
      <c r="B473" s="93">
        <v>11</v>
      </c>
      <c r="C473" s="110">
        <v>0</v>
      </c>
      <c r="D473" s="110">
        <f si="15" t="shared"/>
        <v>0</v>
      </c>
      <c r="G473" s="65"/>
      <c r="I473" s="69">
        <v>3.76</v>
      </c>
      <c r="J473" s="96">
        <f si="16" t="shared"/>
        <v>41.36</v>
      </c>
      <c r="M473" s="26"/>
    </row>
    <row customHeight="1" ht="12" r="474" spans="1:13">
      <c r="A474" s="99">
        <v>5556</v>
      </c>
      <c r="B474" s="93">
        <v>0</v>
      </c>
      <c r="C474" s="110">
        <v>0</v>
      </c>
      <c r="D474" s="110">
        <f si="15" t="shared"/>
        <v>0</v>
      </c>
      <c r="G474" s="65"/>
      <c r="I474" s="69">
        <v>3.32</v>
      </c>
      <c r="J474" s="96">
        <f si="16" t="shared"/>
        <v>0</v>
      </c>
      <c r="M474" s="26"/>
    </row>
    <row customHeight="1" ht="12" r="475" spans="1:13">
      <c r="A475" s="10">
        <v>5557</v>
      </c>
      <c r="B475" s="93">
        <v>0</v>
      </c>
      <c r="C475" s="110">
        <v>0</v>
      </c>
      <c r="D475" s="110">
        <f si="15" t="shared"/>
        <v>0</v>
      </c>
      <c r="G475" s="65"/>
      <c r="I475" s="69">
        <v>20</v>
      </c>
      <c r="J475" s="96">
        <f si="16" t="shared"/>
        <v>0</v>
      </c>
      <c r="M475" s="26"/>
    </row>
    <row customHeight="1" ht="12" r="476" spans="1:13">
      <c r="A476" s="10">
        <v>5558</v>
      </c>
      <c r="B476" s="93">
        <v>12</v>
      </c>
      <c r="C476" s="110">
        <v>0</v>
      </c>
      <c r="D476" s="110">
        <f si="15" t="shared"/>
        <v>0</v>
      </c>
      <c r="G476" s="65"/>
      <c r="I476" s="69">
        <v>18</v>
      </c>
      <c r="J476" s="96">
        <f si="16" t="shared"/>
        <v>216</v>
      </c>
      <c r="M476" s="26"/>
    </row>
    <row customHeight="1" ht="12" r="477" spans="1:13">
      <c r="A477" s="99">
        <v>5559</v>
      </c>
      <c r="B477" s="93">
        <v>0</v>
      </c>
      <c r="C477" s="110">
        <v>0</v>
      </c>
      <c r="D477" s="110">
        <f si="15" t="shared"/>
        <v>0</v>
      </c>
      <c r="G477" s="65"/>
      <c r="I477" s="69">
        <v>61.27</v>
      </c>
      <c r="J477" s="96">
        <f si="16" t="shared"/>
        <v>0</v>
      </c>
      <c r="M477" s="26"/>
    </row>
    <row customHeight="1" ht="12" r="478" spans="1:13">
      <c r="A478" s="10">
        <v>5560</v>
      </c>
      <c r="B478" s="93">
        <v>0</v>
      </c>
      <c r="C478" s="110">
        <v>0</v>
      </c>
      <c r="D478" s="110">
        <f si="15" t="shared"/>
        <v>0</v>
      </c>
      <c r="G478" s="65"/>
      <c r="I478" s="69">
        <v>20</v>
      </c>
      <c r="J478" s="96">
        <f si="16" t="shared"/>
        <v>0</v>
      </c>
      <c r="M478" s="26"/>
    </row>
    <row customHeight="1" ht="12" r="479" spans="1:13">
      <c r="A479" s="99">
        <v>5561</v>
      </c>
      <c r="B479" s="93">
        <v>1</v>
      </c>
      <c r="C479" s="110">
        <v>0</v>
      </c>
      <c r="D479" s="110">
        <f si="15" t="shared"/>
        <v>0</v>
      </c>
      <c r="F479" s="26" t="s">
        <v>1323</v>
      </c>
      <c r="G479" s="65"/>
      <c r="I479" s="69">
        <v>23.85</v>
      </c>
      <c r="J479" s="96">
        <f si="16" t="shared"/>
        <v>23.85</v>
      </c>
      <c r="M479" s="26"/>
    </row>
    <row customHeight="1" ht="12" r="480" spans="1:13">
      <c r="A480" s="99">
        <v>5563</v>
      </c>
      <c r="B480" s="93">
        <v>5</v>
      </c>
      <c r="C480" s="110">
        <v>0</v>
      </c>
      <c r="D480" s="110">
        <f si="15" t="shared"/>
        <v>0</v>
      </c>
      <c r="G480" s="65"/>
      <c r="I480" s="69">
        <v>211</v>
      </c>
      <c r="J480" s="96">
        <f si="16" t="shared"/>
        <v>1055</v>
      </c>
      <c r="M480" s="26"/>
    </row>
    <row customHeight="1" ht="12" r="481" spans="1:13">
      <c r="A481" s="99">
        <v>5564</v>
      </c>
      <c r="B481" s="93">
        <v>0</v>
      </c>
      <c r="C481" s="110">
        <v>0</v>
      </c>
      <c r="D481" s="110">
        <f si="15" t="shared"/>
        <v>0</v>
      </c>
      <c r="F481" s="26" t="s">
        <v>674</v>
      </c>
      <c r="G481" s="65"/>
      <c r="I481" s="69">
        <v>3.64</v>
      </c>
      <c r="J481" s="96">
        <f si="16" t="shared"/>
        <v>0</v>
      </c>
      <c r="M481" s="26"/>
    </row>
    <row customHeight="1" ht="12" r="482" spans="1:13">
      <c r="A482" s="10">
        <v>5565</v>
      </c>
      <c r="B482" s="93">
        <v>0</v>
      </c>
      <c r="C482" s="110">
        <v>0</v>
      </c>
      <c r="D482" s="110">
        <f si="15" t="shared"/>
        <v>0</v>
      </c>
      <c r="G482" s="65"/>
      <c r="I482" s="69">
        <v>20</v>
      </c>
      <c r="J482" s="96">
        <f si="16" t="shared"/>
        <v>0</v>
      </c>
      <c r="M482" s="26"/>
    </row>
    <row customHeight="1" ht="12" r="483" spans="1:13">
      <c r="A483" s="99">
        <v>5566</v>
      </c>
      <c r="B483" s="93">
        <v>0</v>
      </c>
      <c r="C483" s="110">
        <v>0</v>
      </c>
      <c r="D483" s="110">
        <f si="15" t="shared"/>
        <v>0</v>
      </c>
      <c r="G483" s="65"/>
      <c r="I483" s="69">
        <v>4.25</v>
      </c>
      <c r="J483" s="96">
        <f si="16" t="shared"/>
        <v>0</v>
      </c>
      <c r="M483" s="26"/>
    </row>
    <row customHeight="1" ht="12" r="484" spans="1:13">
      <c r="A484" s="99">
        <v>5567</v>
      </c>
      <c r="B484" s="93">
        <v>11</v>
      </c>
      <c r="C484" s="110">
        <v>0</v>
      </c>
      <c r="D484" s="110">
        <f si="15" t="shared"/>
        <v>0</v>
      </c>
      <c r="G484" s="65"/>
      <c r="I484" s="69">
        <v>4.28</v>
      </c>
      <c r="J484" s="96">
        <f si="16" t="shared"/>
        <v>47.080000000000005</v>
      </c>
      <c r="M484" s="26"/>
    </row>
    <row customHeight="1" ht="12" r="485" spans="1:13">
      <c r="A485" s="99">
        <v>5568</v>
      </c>
      <c r="B485" s="93">
        <v>0</v>
      </c>
      <c r="C485" s="110">
        <v>0</v>
      </c>
      <c r="D485" s="110">
        <f si="15" t="shared"/>
        <v>0</v>
      </c>
      <c r="G485" s="65"/>
      <c r="I485" s="69">
        <v>10.9</v>
      </c>
      <c r="J485" s="96">
        <f si="16" t="shared"/>
        <v>0</v>
      </c>
      <c r="M485" s="26"/>
    </row>
    <row customHeight="1" ht="12" r="486" spans="1:13">
      <c r="A486" s="99">
        <v>5569</v>
      </c>
      <c r="B486" s="93">
        <v>8</v>
      </c>
      <c r="C486" s="110">
        <v>0</v>
      </c>
      <c r="D486" s="110">
        <f si="15" t="shared"/>
        <v>0</v>
      </c>
      <c r="G486" s="65"/>
      <c r="I486" s="69">
        <v>9.39</v>
      </c>
      <c r="J486" s="96">
        <f si="16" t="shared"/>
        <v>75.12</v>
      </c>
      <c r="M486" s="26"/>
    </row>
    <row customHeight="1" ht="12" r="487" spans="1:13">
      <c r="A487" s="99">
        <v>5570</v>
      </c>
      <c r="B487" s="93">
        <v>1</v>
      </c>
      <c r="C487" s="110">
        <v>0</v>
      </c>
      <c r="D487" s="110">
        <f si="15" t="shared"/>
        <v>0</v>
      </c>
      <c r="F487" s="26" t="s">
        <v>1324</v>
      </c>
      <c r="G487" s="65"/>
      <c r="I487" s="69">
        <v>135.25</v>
      </c>
      <c r="J487" s="96">
        <f si="16" t="shared"/>
        <v>135.25</v>
      </c>
      <c r="M487" s="26"/>
    </row>
    <row customHeight="1" ht="12" r="488" spans="1:13">
      <c r="A488" s="10">
        <v>5571</v>
      </c>
      <c r="B488" s="93">
        <v>1</v>
      </c>
      <c r="C488" s="110">
        <v>0</v>
      </c>
      <c r="D488" s="110">
        <f ref="D488:D546" si="17" t="shared">C488*2</f>
        <v>0</v>
      </c>
      <c r="G488" s="65"/>
      <c r="I488" s="69">
        <v>20</v>
      </c>
      <c r="J488" s="96">
        <f si="16" t="shared"/>
        <v>20</v>
      </c>
      <c r="M488" s="26"/>
    </row>
    <row customHeight="1" ht="12" r="489" spans="1:13">
      <c r="A489" s="99">
        <v>5572</v>
      </c>
      <c r="B489" s="93">
        <v>0</v>
      </c>
      <c r="C489" s="110">
        <v>0</v>
      </c>
      <c r="D489" s="110">
        <f si="17" t="shared"/>
        <v>0</v>
      </c>
      <c r="G489" s="65"/>
      <c r="I489" s="69">
        <v>130</v>
      </c>
      <c r="J489" s="96">
        <f si="16" t="shared"/>
        <v>0</v>
      </c>
      <c r="M489" s="26"/>
    </row>
    <row customHeight="1" ht="12" r="490" spans="1:13">
      <c r="A490" s="99">
        <v>5573</v>
      </c>
      <c r="B490" s="93">
        <v>0</v>
      </c>
      <c r="C490" s="110">
        <v>0</v>
      </c>
      <c r="D490" s="110">
        <f si="17" t="shared"/>
        <v>0</v>
      </c>
      <c r="G490" s="65"/>
      <c r="I490" s="69">
        <v>6.17</v>
      </c>
      <c r="J490" s="96">
        <f si="16" t="shared"/>
        <v>0</v>
      </c>
      <c r="M490" s="26"/>
    </row>
    <row customHeight="1" ht="12" r="491" spans="1:13">
      <c r="A491" s="99">
        <v>5575</v>
      </c>
      <c r="B491" s="93">
        <v>4</v>
      </c>
      <c r="C491" s="110">
        <v>2</v>
      </c>
      <c r="D491" s="110">
        <f si="17" t="shared"/>
        <v>4</v>
      </c>
      <c r="G491" s="65"/>
      <c r="I491" s="69">
        <v>45.49</v>
      </c>
      <c r="J491" s="96">
        <f si="16" t="shared"/>
        <v>181.96</v>
      </c>
      <c r="M491" s="26"/>
    </row>
    <row customHeight="1" ht="12" r="492" spans="1:13">
      <c r="A492" s="99">
        <v>5576</v>
      </c>
      <c r="B492" s="93">
        <v>2</v>
      </c>
      <c r="C492" s="110">
        <v>2</v>
      </c>
      <c r="D492" s="110">
        <f si="17" t="shared"/>
        <v>4</v>
      </c>
      <c r="G492" s="65"/>
      <c r="I492" s="69">
        <v>7.66</v>
      </c>
      <c r="J492" s="96">
        <f si="16" t="shared"/>
        <v>15.32</v>
      </c>
      <c r="M492" s="26"/>
    </row>
    <row customHeight="1" ht="12" r="493" spans="1:13">
      <c r="A493" s="99">
        <v>5577</v>
      </c>
      <c r="B493" s="93">
        <v>0</v>
      </c>
      <c r="C493" s="110">
        <v>0</v>
      </c>
      <c r="D493" s="110">
        <f si="17" t="shared"/>
        <v>0</v>
      </c>
      <c r="G493" s="65"/>
      <c r="I493" s="69">
        <v>31.59</v>
      </c>
      <c r="J493" s="96">
        <f si="16" t="shared"/>
        <v>0</v>
      </c>
      <c r="M493" s="26"/>
    </row>
    <row customHeight="1" ht="12" r="494" spans="1:13">
      <c r="A494" s="99">
        <v>5579</v>
      </c>
      <c r="B494" s="93">
        <v>7</v>
      </c>
      <c r="C494" s="110">
        <v>0</v>
      </c>
      <c r="D494" s="110">
        <f si="17" t="shared"/>
        <v>0</v>
      </c>
      <c r="G494" s="65"/>
      <c r="I494" s="69">
        <v>2.54</v>
      </c>
      <c r="J494" s="96">
        <f si="16" t="shared"/>
        <v>17.78</v>
      </c>
      <c r="M494" s="26"/>
    </row>
    <row customHeight="1" ht="12" r="495" spans="1:13">
      <c r="A495" s="99">
        <v>5580</v>
      </c>
      <c r="B495" s="93">
        <v>0</v>
      </c>
      <c r="C495" s="110">
        <v>0</v>
      </c>
      <c r="D495" s="110">
        <f si="17" t="shared"/>
        <v>0</v>
      </c>
      <c r="G495" s="65"/>
      <c r="I495" s="69">
        <v>77.569999999999993</v>
      </c>
      <c r="J495" s="96">
        <f si="16" t="shared"/>
        <v>0</v>
      </c>
      <c r="M495" s="26"/>
    </row>
    <row customHeight="1" ht="12" r="496" spans="1:13">
      <c r="A496" s="99">
        <v>5581</v>
      </c>
      <c r="B496" s="93">
        <v>0</v>
      </c>
      <c r="C496" s="110">
        <v>0</v>
      </c>
      <c r="D496" s="110">
        <f si="17" t="shared"/>
        <v>0</v>
      </c>
      <c r="G496" s="65"/>
      <c r="I496" s="69">
        <v>3496.9</v>
      </c>
      <c r="J496" s="96">
        <f si="16" t="shared"/>
        <v>0</v>
      </c>
      <c r="M496" s="26"/>
    </row>
    <row customHeight="1" ht="12" r="497" spans="1:13">
      <c r="A497" s="99">
        <v>5582</v>
      </c>
      <c r="B497" s="93">
        <v>0</v>
      </c>
      <c r="C497" s="110">
        <v>0</v>
      </c>
      <c r="D497" s="110">
        <f si="17" t="shared"/>
        <v>0</v>
      </c>
      <c r="G497" s="65"/>
      <c r="I497" s="69">
        <v>4.75</v>
      </c>
      <c r="J497" s="96">
        <f si="16" t="shared"/>
        <v>0</v>
      </c>
      <c r="M497" s="26"/>
    </row>
    <row customHeight="1" ht="12" r="498" spans="1:13">
      <c r="A498" s="99">
        <v>5583</v>
      </c>
      <c r="B498" s="93">
        <v>0</v>
      </c>
      <c r="C498" s="110">
        <v>0</v>
      </c>
      <c r="D498" s="110">
        <f si="17" t="shared"/>
        <v>0</v>
      </c>
      <c r="G498" s="65"/>
      <c r="I498" s="69">
        <v>3.63</v>
      </c>
      <c r="J498" s="96">
        <f si="16" t="shared"/>
        <v>0</v>
      </c>
      <c r="M498" s="26"/>
    </row>
    <row customHeight="1" ht="12" r="499" spans="1:13">
      <c r="A499" s="99">
        <v>5584</v>
      </c>
      <c r="B499" s="93">
        <v>0</v>
      </c>
      <c r="C499" s="110">
        <v>0</v>
      </c>
      <c r="D499" s="110">
        <f si="17" t="shared"/>
        <v>0</v>
      </c>
      <c r="G499" s="65"/>
      <c r="I499" s="69">
        <v>5.24</v>
      </c>
      <c r="J499" s="96">
        <f si="16" t="shared"/>
        <v>0</v>
      </c>
      <c r="M499" s="26"/>
    </row>
    <row customHeight="1" ht="12" r="500" spans="1:13">
      <c r="A500" s="99">
        <v>5585</v>
      </c>
      <c r="B500" s="93">
        <v>0</v>
      </c>
      <c r="C500" s="110">
        <v>0</v>
      </c>
      <c r="D500" s="110">
        <f si="17" t="shared"/>
        <v>0</v>
      </c>
      <c r="G500" s="65"/>
      <c r="I500" s="69">
        <v>25.82</v>
      </c>
      <c r="J500" s="96">
        <f si="16" t="shared"/>
        <v>0</v>
      </c>
      <c r="M500" s="26"/>
    </row>
    <row customHeight="1" ht="12" r="501" spans="1:13">
      <c r="A501" s="99">
        <v>5586</v>
      </c>
      <c r="B501" s="93">
        <v>0</v>
      </c>
      <c r="C501" s="110">
        <v>0</v>
      </c>
      <c r="D501" s="110">
        <f si="17" t="shared"/>
        <v>0</v>
      </c>
      <c r="G501" s="65"/>
      <c r="I501" s="69">
        <v>2.0699999999999998</v>
      </c>
      <c r="J501" s="96">
        <f si="16" t="shared"/>
        <v>0</v>
      </c>
      <c r="M501" s="26"/>
    </row>
    <row customHeight="1" ht="12" r="502" spans="1:13">
      <c r="A502" s="99">
        <v>5587</v>
      </c>
      <c r="B502" s="93">
        <v>0</v>
      </c>
      <c r="C502" s="110">
        <v>0</v>
      </c>
      <c r="D502" s="110">
        <f si="17" t="shared"/>
        <v>0</v>
      </c>
      <c r="G502" s="65"/>
      <c r="I502" s="69">
        <v>4.18</v>
      </c>
      <c r="J502" s="96">
        <f si="16" t="shared"/>
        <v>0</v>
      </c>
      <c r="M502" s="26"/>
    </row>
    <row customHeight="1" ht="12" r="503" spans="1:13">
      <c r="A503" s="99">
        <v>5588</v>
      </c>
      <c r="B503" s="93">
        <v>19</v>
      </c>
      <c r="C503" s="110">
        <v>0</v>
      </c>
      <c r="D503" s="110">
        <f si="17" t="shared"/>
        <v>0</v>
      </c>
      <c r="G503" s="65"/>
      <c r="I503" s="69">
        <v>3.55</v>
      </c>
      <c r="J503" s="96">
        <f si="16" t="shared"/>
        <v>67.45</v>
      </c>
      <c r="M503" s="26"/>
    </row>
    <row customHeight="1" ht="12" r="504" spans="1:13">
      <c r="A504" s="99">
        <v>5589</v>
      </c>
      <c r="B504" s="93">
        <v>7</v>
      </c>
      <c r="C504" s="110">
        <v>0</v>
      </c>
      <c r="D504" s="110">
        <f si="17" t="shared"/>
        <v>0</v>
      </c>
      <c r="G504" s="65"/>
      <c r="I504" s="69">
        <v>5.8</v>
      </c>
      <c r="J504" s="96">
        <f si="16" t="shared"/>
        <v>40.6</v>
      </c>
      <c r="M504" s="26"/>
    </row>
    <row customHeight="1" ht="12" r="505" spans="1:13">
      <c r="A505" s="99">
        <v>5590</v>
      </c>
      <c r="B505" s="93">
        <v>0</v>
      </c>
      <c r="C505" s="110">
        <v>0</v>
      </c>
      <c r="D505" s="110">
        <f si="17" t="shared"/>
        <v>0</v>
      </c>
      <c r="G505" s="65"/>
      <c r="I505" s="69">
        <v>67.819999999999993</v>
      </c>
      <c r="J505" s="96">
        <f si="16" t="shared"/>
        <v>0</v>
      </c>
      <c r="M505" s="26"/>
    </row>
    <row customHeight="1" ht="12" r="506" spans="1:13">
      <c r="A506" s="99">
        <v>5591</v>
      </c>
      <c r="B506" s="93">
        <v>0</v>
      </c>
      <c r="C506" s="110">
        <v>0</v>
      </c>
      <c r="D506" s="110">
        <f si="17" t="shared"/>
        <v>0</v>
      </c>
      <c r="G506" s="65"/>
      <c r="I506" s="69">
        <v>7.8</v>
      </c>
      <c r="J506" s="96">
        <f si="16" t="shared"/>
        <v>0</v>
      </c>
      <c r="M506" s="26"/>
    </row>
    <row customHeight="1" ht="12" r="507" spans="1:13">
      <c r="A507" s="99">
        <v>5592</v>
      </c>
      <c r="B507" s="93">
        <v>0</v>
      </c>
      <c r="C507" s="110">
        <v>0</v>
      </c>
      <c r="D507" s="110">
        <f si="17" t="shared"/>
        <v>0</v>
      </c>
      <c r="G507" s="65"/>
      <c r="I507" s="69">
        <v>6.84</v>
      </c>
      <c r="J507" s="96">
        <f si="16" t="shared"/>
        <v>0</v>
      </c>
      <c r="M507" s="26"/>
    </row>
    <row customHeight="1" ht="12" r="508" spans="1:13">
      <c r="A508" s="99">
        <v>5593</v>
      </c>
      <c r="B508" s="93">
        <v>0</v>
      </c>
      <c r="C508" s="110">
        <v>0</v>
      </c>
      <c r="D508" s="110">
        <f si="17" t="shared"/>
        <v>0</v>
      </c>
      <c r="G508" s="65"/>
      <c r="I508" s="69">
        <v>16.68</v>
      </c>
      <c r="J508" s="96">
        <f si="16" t="shared"/>
        <v>0</v>
      </c>
      <c r="M508" s="26"/>
    </row>
    <row customHeight="1" ht="12" r="509" spans="1:13">
      <c r="A509" s="99">
        <v>5594</v>
      </c>
      <c r="B509" s="93">
        <v>0</v>
      </c>
      <c r="C509" s="110">
        <v>0</v>
      </c>
      <c r="D509" s="110">
        <f si="17" t="shared"/>
        <v>0</v>
      </c>
      <c r="G509" s="65"/>
      <c r="I509" s="69">
        <v>3.33</v>
      </c>
      <c r="J509" s="96">
        <f ref="J509:J561" si="18" t="shared">B509*I509</f>
        <v>0</v>
      </c>
      <c r="M509" s="26"/>
    </row>
    <row customHeight="1" ht="12" r="510" spans="1:13">
      <c r="A510" s="99">
        <v>5595</v>
      </c>
      <c r="B510" s="93">
        <v>0</v>
      </c>
      <c r="C510" s="110">
        <v>0</v>
      </c>
      <c r="D510" s="110">
        <f si="17" t="shared"/>
        <v>0</v>
      </c>
      <c r="G510" s="65"/>
      <c r="I510" s="69">
        <v>3.8</v>
      </c>
      <c r="J510" s="96">
        <f si="18" t="shared"/>
        <v>0</v>
      </c>
      <c r="M510" s="26"/>
    </row>
    <row customHeight="1" ht="12" r="511" spans="1:13">
      <c r="A511" s="99">
        <v>5596</v>
      </c>
      <c r="B511" s="93">
        <v>0</v>
      </c>
      <c r="C511" s="110">
        <v>0</v>
      </c>
      <c r="D511" s="110">
        <f si="17" t="shared"/>
        <v>0</v>
      </c>
      <c r="G511" s="65"/>
      <c r="I511" s="69">
        <v>18.23</v>
      </c>
      <c r="J511" s="96">
        <f si="18" t="shared"/>
        <v>0</v>
      </c>
      <c r="M511" s="26"/>
    </row>
    <row customHeight="1" ht="12" r="512" spans="1:13">
      <c r="A512" s="99">
        <v>5597</v>
      </c>
      <c r="B512" s="93">
        <v>0</v>
      </c>
      <c r="C512" s="110">
        <v>0</v>
      </c>
      <c r="D512" s="110">
        <f si="17" t="shared"/>
        <v>0</v>
      </c>
      <c r="G512" s="65"/>
      <c r="I512" s="69">
        <v>108.5</v>
      </c>
      <c r="J512" s="96">
        <f si="18" t="shared"/>
        <v>0</v>
      </c>
      <c r="M512" s="26"/>
    </row>
    <row customHeight="1" ht="12" r="513" spans="1:13">
      <c r="A513" s="99">
        <v>5598</v>
      </c>
      <c r="B513" s="93">
        <v>0</v>
      </c>
      <c r="C513" s="110">
        <v>0</v>
      </c>
      <c r="D513" s="110">
        <f si="17" t="shared"/>
        <v>0</v>
      </c>
      <c r="G513" s="65"/>
      <c r="I513" s="69">
        <v>11.48</v>
      </c>
      <c r="J513" s="96">
        <f si="18" t="shared"/>
        <v>0</v>
      </c>
      <c r="M513" s="26"/>
    </row>
    <row customHeight="1" ht="12" r="514" spans="1:13">
      <c r="A514" s="99" t="s">
        <v>1417</v>
      </c>
      <c r="B514" s="93">
        <v>0</v>
      </c>
      <c r="C514" s="110">
        <v>0</v>
      </c>
      <c r="D514" s="110">
        <f si="17" t="shared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si="18" t="shared"/>
        <v>0</v>
      </c>
      <c r="K514" s="77">
        <v>35</v>
      </c>
      <c r="M514" s="26"/>
    </row>
    <row customHeight="1" ht="12" r="515" spans="1:13">
      <c r="A515" s="99">
        <v>5606</v>
      </c>
      <c r="B515" s="93">
        <v>0</v>
      </c>
      <c r="C515" s="74">
        <v>0</v>
      </c>
      <c r="D515" s="110">
        <f si="17" t="shared"/>
        <v>0</v>
      </c>
      <c r="I515" s="69">
        <v>27.96</v>
      </c>
      <c r="J515" s="96">
        <f si="18" t="shared"/>
        <v>0</v>
      </c>
      <c r="M515" s="26"/>
    </row>
    <row customHeight="1" ht="12" r="516" spans="1:13">
      <c r="A516" s="99">
        <v>5607</v>
      </c>
      <c r="B516" s="93">
        <v>0</v>
      </c>
      <c r="C516" s="110">
        <v>1</v>
      </c>
      <c r="D516" s="110">
        <f si="17" t="shared"/>
        <v>2</v>
      </c>
      <c r="G516" s="65"/>
      <c r="I516" s="69">
        <v>83.49</v>
      </c>
      <c r="J516" s="96">
        <f si="18" t="shared"/>
        <v>0</v>
      </c>
      <c r="M516" s="26"/>
    </row>
    <row customHeight="1" ht="12" r="517" spans="1:13">
      <c r="A517" s="99">
        <v>5608</v>
      </c>
      <c r="B517" s="93">
        <v>0</v>
      </c>
      <c r="C517" s="110">
        <v>0</v>
      </c>
      <c r="D517" s="110">
        <f si="17" t="shared"/>
        <v>0</v>
      </c>
      <c r="G517" s="65"/>
      <c r="I517" s="69">
        <v>6.57</v>
      </c>
      <c r="J517" s="96">
        <f si="18" t="shared"/>
        <v>0</v>
      </c>
      <c r="M517" s="26"/>
    </row>
    <row customHeight="1" ht="12" r="518" spans="1:13">
      <c r="A518" s="99">
        <v>5609</v>
      </c>
      <c r="B518" s="93">
        <v>0</v>
      </c>
      <c r="C518" s="110">
        <v>0</v>
      </c>
      <c r="D518" s="110">
        <f si="17" t="shared"/>
        <v>0</v>
      </c>
      <c r="G518" s="65"/>
      <c r="I518" s="69">
        <v>1.7</v>
      </c>
      <c r="J518" s="96">
        <f si="18" t="shared"/>
        <v>0</v>
      </c>
      <c r="M518" s="26"/>
    </row>
    <row customHeight="1" ht="12" r="519" spans="1:13">
      <c r="A519" s="99">
        <v>5610</v>
      </c>
      <c r="B519" s="93">
        <v>0</v>
      </c>
      <c r="C519" s="110">
        <v>0</v>
      </c>
      <c r="D519" s="110">
        <f si="17" t="shared"/>
        <v>0</v>
      </c>
      <c r="G519" s="65"/>
      <c r="I519" s="69">
        <v>148</v>
      </c>
      <c r="J519" s="96">
        <f si="18" t="shared"/>
        <v>0</v>
      </c>
      <c r="M519" s="26"/>
    </row>
    <row customHeight="1" ht="12" r="520" spans="1:13">
      <c r="A520" s="99">
        <v>5612</v>
      </c>
      <c r="B520" s="93">
        <v>0</v>
      </c>
      <c r="C520" s="110">
        <v>0</v>
      </c>
      <c r="D520" s="110">
        <f si="17" t="shared"/>
        <v>0</v>
      </c>
      <c r="G520" s="65"/>
      <c r="I520" s="69">
        <v>7.7</v>
      </c>
      <c r="J520" s="96">
        <f si="18" t="shared"/>
        <v>0</v>
      </c>
      <c r="M520" s="26"/>
    </row>
    <row customHeight="1" ht="12" r="521" spans="1:13">
      <c r="A521" s="99">
        <v>5613</v>
      </c>
      <c r="B521" s="93">
        <v>0</v>
      </c>
      <c r="C521" s="110">
        <v>0</v>
      </c>
      <c r="D521" s="110">
        <f si="17" t="shared"/>
        <v>0</v>
      </c>
      <c r="G521" s="65"/>
      <c r="I521" s="69">
        <v>60</v>
      </c>
      <c r="J521" s="96">
        <f si="18" t="shared"/>
        <v>0</v>
      </c>
      <c r="M521" s="26"/>
    </row>
    <row customHeight="1" ht="12" r="522" spans="1:13">
      <c r="A522" s="99">
        <v>5614</v>
      </c>
      <c r="B522" s="93">
        <v>0</v>
      </c>
      <c r="C522" s="110">
        <v>0</v>
      </c>
      <c r="D522" s="110">
        <f si="17" t="shared"/>
        <v>0</v>
      </c>
      <c r="G522" s="65"/>
      <c r="I522" s="69">
        <v>32.020000000000003</v>
      </c>
      <c r="J522" s="96">
        <f si="18" t="shared"/>
        <v>0</v>
      </c>
      <c r="M522" s="26"/>
    </row>
    <row customHeight="1" ht="12" r="523" spans="1:13">
      <c r="A523" s="99">
        <v>5615</v>
      </c>
      <c r="B523" s="93">
        <v>0</v>
      </c>
      <c r="C523" s="110">
        <v>0</v>
      </c>
      <c r="D523" s="110">
        <f si="17" t="shared"/>
        <v>0</v>
      </c>
      <c r="G523" s="65"/>
      <c r="I523" s="69">
        <v>241.18</v>
      </c>
      <c r="J523" s="96">
        <f si="18" t="shared"/>
        <v>0</v>
      </c>
      <c r="M523" s="26"/>
    </row>
    <row customHeight="1" ht="12" r="524" spans="1:13">
      <c r="A524" s="99">
        <v>5616</v>
      </c>
      <c r="B524" s="93">
        <v>0</v>
      </c>
      <c r="C524" s="110">
        <v>0</v>
      </c>
      <c r="D524" s="110">
        <f si="17" t="shared"/>
        <v>0</v>
      </c>
      <c r="G524" s="65"/>
      <c r="I524" s="69">
        <v>119.6</v>
      </c>
      <c r="J524" s="96">
        <f si="18" t="shared"/>
        <v>0</v>
      </c>
      <c r="M524" s="26"/>
    </row>
    <row customHeight="1" ht="12" r="525" spans="1:13">
      <c r="A525" s="99">
        <v>5617</v>
      </c>
      <c r="B525" s="93">
        <v>1</v>
      </c>
      <c r="C525" s="110">
        <v>0</v>
      </c>
      <c r="D525" s="110">
        <f si="17" t="shared"/>
        <v>0</v>
      </c>
      <c r="G525" s="65"/>
      <c r="I525" s="69">
        <v>11.15</v>
      </c>
      <c r="J525" s="96">
        <f si="18" t="shared"/>
        <v>11.15</v>
      </c>
      <c r="M525" s="26"/>
    </row>
    <row customHeight="1" ht="12" r="526" spans="1:13">
      <c r="A526" s="99">
        <v>5618</v>
      </c>
      <c r="B526" s="93">
        <v>0</v>
      </c>
      <c r="C526" s="110">
        <v>0</v>
      </c>
      <c r="D526" s="110">
        <f si="17" t="shared"/>
        <v>0</v>
      </c>
      <c r="G526" s="65"/>
      <c r="I526" s="69">
        <v>26.43</v>
      </c>
      <c r="J526" s="96">
        <f si="18" t="shared"/>
        <v>0</v>
      </c>
      <c r="M526" s="26"/>
    </row>
    <row customHeight="1" ht="12" r="527" spans="1:13">
      <c r="A527" s="99">
        <v>5620</v>
      </c>
      <c r="B527" s="93">
        <v>0</v>
      </c>
      <c r="C527" s="110">
        <v>0</v>
      </c>
      <c r="D527" s="110">
        <f si="17" t="shared"/>
        <v>0</v>
      </c>
      <c r="G527" s="65"/>
      <c r="I527" s="69">
        <v>8.5</v>
      </c>
      <c r="J527" s="96">
        <f si="18" t="shared"/>
        <v>0</v>
      </c>
      <c r="M527" s="26"/>
    </row>
    <row customHeight="1" ht="12" r="528" spans="1:13">
      <c r="A528" s="99">
        <v>5621</v>
      </c>
      <c r="B528" s="93">
        <v>0</v>
      </c>
      <c r="G528" s="65"/>
      <c r="I528" s="69"/>
      <c r="J528" s="96"/>
      <c r="M528" s="26"/>
    </row>
    <row customHeight="1" ht="12" r="529" spans="1:13">
      <c r="A529" s="99">
        <v>5623</v>
      </c>
      <c r="B529" s="93">
        <v>0</v>
      </c>
      <c r="C529" s="110">
        <v>0</v>
      </c>
      <c r="D529" s="110">
        <f si="17" t="shared"/>
        <v>0</v>
      </c>
      <c r="G529" s="65"/>
      <c r="I529" s="69">
        <v>19.09</v>
      </c>
      <c r="J529" s="96">
        <f si="18" t="shared"/>
        <v>0</v>
      </c>
      <c r="M529" s="26"/>
    </row>
    <row customHeight="1" ht="12" r="530" spans="1:13">
      <c r="A530" s="99">
        <v>5626</v>
      </c>
      <c r="B530" s="93">
        <v>3</v>
      </c>
      <c r="C530" s="110">
        <v>0</v>
      </c>
      <c r="D530" s="110">
        <f si="17" t="shared"/>
        <v>0</v>
      </c>
      <c r="G530" s="65"/>
      <c r="I530" s="69">
        <v>50.92</v>
      </c>
      <c r="J530" s="96">
        <f si="18" t="shared"/>
        <v>152.76</v>
      </c>
      <c r="M530" s="26"/>
    </row>
    <row customHeight="1" ht="12" r="531" spans="1:13">
      <c r="A531" s="99">
        <v>5627</v>
      </c>
      <c r="B531" s="93">
        <v>2</v>
      </c>
      <c r="C531" s="110">
        <v>0</v>
      </c>
      <c r="D531" s="110">
        <f si="17" t="shared"/>
        <v>0</v>
      </c>
      <c r="G531" s="65"/>
      <c r="I531" s="69">
        <v>975</v>
      </c>
      <c r="J531" s="96">
        <f si="18" t="shared"/>
        <v>1950</v>
      </c>
      <c r="M531" s="26"/>
    </row>
    <row customHeight="1" ht="12" r="532" spans="1:13">
      <c r="A532" s="99">
        <v>5628</v>
      </c>
      <c r="B532" s="93">
        <v>0</v>
      </c>
      <c r="C532" s="110">
        <v>0</v>
      </c>
      <c r="D532" s="110">
        <f si="17" t="shared"/>
        <v>0</v>
      </c>
      <c r="G532" s="65"/>
      <c r="I532" s="69">
        <v>61.97</v>
      </c>
      <c r="J532" s="96">
        <f si="18" t="shared"/>
        <v>0</v>
      </c>
      <c r="M532" s="26"/>
    </row>
    <row customHeight="1" ht="12" r="533" spans="1:13">
      <c r="A533" s="99">
        <v>5629</v>
      </c>
      <c r="B533" s="93">
        <v>2</v>
      </c>
      <c r="C533" s="110">
        <v>0</v>
      </c>
      <c r="D533" s="110">
        <f si="17" t="shared"/>
        <v>0</v>
      </c>
      <c r="G533" s="65"/>
      <c r="I533" s="69">
        <v>749.5</v>
      </c>
      <c r="J533" s="96">
        <f si="18" t="shared"/>
        <v>1499</v>
      </c>
      <c r="M533" s="26"/>
    </row>
    <row customHeight="1" ht="12" r="534" spans="1:13">
      <c r="A534" s="99">
        <v>5630</v>
      </c>
      <c r="B534" s="93">
        <v>2</v>
      </c>
      <c r="C534" s="110">
        <v>1</v>
      </c>
      <c r="D534" s="110">
        <f si="17" t="shared"/>
        <v>2</v>
      </c>
      <c r="G534" s="65"/>
      <c r="I534" s="69">
        <v>1467</v>
      </c>
      <c r="J534" s="96">
        <f si="18" t="shared"/>
        <v>2934</v>
      </c>
      <c r="M534" s="26"/>
    </row>
    <row customHeight="1" ht="12" r="535" spans="1:13">
      <c r="A535" s="99">
        <v>5631</v>
      </c>
      <c r="B535" s="93">
        <v>3</v>
      </c>
      <c r="C535" s="110">
        <v>0</v>
      </c>
      <c r="D535" s="110">
        <f si="17" t="shared"/>
        <v>0</v>
      </c>
      <c r="G535" s="65"/>
      <c r="I535" s="69">
        <v>113</v>
      </c>
      <c r="J535" s="96">
        <f si="18" t="shared"/>
        <v>339</v>
      </c>
      <c r="M535" s="26"/>
    </row>
    <row customHeight="1" ht="12" r="536" spans="1:13">
      <c r="A536" s="99">
        <v>5636</v>
      </c>
      <c r="B536" s="93">
        <v>0</v>
      </c>
      <c r="C536" s="110">
        <v>0</v>
      </c>
      <c r="D536" s="110">
        <f si="17" t="shared"/>
        <v>0</v>
      </c>
      <c r="G536" s="65"/>
      <c r="I536" s="69">
        <v>18.8</v>
      </c>
      <c r="J536" s="96">
        <f si="18" t="shared"/>
        <v>0</v>
      </c>
      <c r="M536" s="26"/>
    </row>
    <row customHeight="1" ht="12" r="537" spans="1:13">
      <c r="A537" s="99">
        <v>5637</v>
      </c>
      <c r="B537" s="93">
        <v>5</v>
      </c>
      <c r="C537" s="110">
        <v>0</v>
      </c>
      <c r="D537" s="110">
        <f si="17" t="shared"/>
        <v>0</v>
      </c>
      <c r="G537" s="65"/>
      <c r="I537" s="69">
        <v>38.58</v>
      </c>
      <c r="J537" s="96">
        <f si="18" t="shared"/>
        <v>192.89999999999998</v>
      </c>
      <c r="M537" s="26"/>
    </row>
    <row customHeight="1" ht="12" r="538" spans="1:13">
      <c r="A538" s="99">
        <v>5638</v>
      </c>
      <c r="B538" s="93">
        <v>0</v>
      </c>
      <c r="C538" s="110">
        <v>0</v>
      </c>
      <c r="D538" s="110">
        <f si="17" t="shared"/>
        <v>0</v>
      </c>
      <c r="G538" s="65"/>
      <c r="I538" s="69">
        <v>18.8</v>
      </c>
      <c r="J538" s="96">
        <f si="18" t="shared"/>
        <v>0</v>
      </c>
      <c r="M538" s="26"/>
    </row>
    <row customHeight="1" ht="12" r="539" spans="1:13">
      <c r="A539" s="99">
        <v>5639</v>
      </c>
      <c r="B539" s="93">
        <v>5</v>
      </c>
      <c r="C539" s="110">
        <v>0</v>
      </c>
      <c r="D539" s="110">
        <f si="17" t="shared"/>
        <v>0</v>
      </c>
      <c r="G539" s="65"/>
      <c r="I539" s="69">
        <v>17.55</v>
      </c>
      <c r="J539" s="96">
        <f si="18" t="shared"/>
        <v>87.75</v>
      </c>
      <c r="M539" s="26"/>
    </row>
    <row customFormat="1" customHeight="1" ht="12" r="540" s="121" spans="1:13">
      <c r="A540" s="136">
        <v>5640</v>
      </c>
      <c r="B540" s="119">
        <v>0</v>
      </c>
      <c r="C540" s="120">
        <v>0</v>
      </c>
      <c r="D540" s="120">
        <f si="17" t="shared"/>
        <v>0</v>
      </c>
      <c r="E540" s="120"/>
      <c r="F540" s="121" t="s">
        <v>1416</v>
      </c>
      <c r="G540" s="127"/>
      <c r="I540" s="57">
        <v>1404.2</v>
      </c>
      <c r="J540" s="122">
        <f si="18" t="shared"/>
        <v>0</v>
      </c>
      <c r="K540" s="123"/>
      <c r="L540" s="57"/>
    </row>
    <row customHeight="1" ht="12" r="541" spans="1:13">
      <c r="A541" s="99">
        <v>5641</v>
      </c>
      <c r="B541" s="93">
        <v>3</v>
      </c>
      <c r="C541" s="110">
        <v>0</v>
      </c>
      <c r="D541" s="110">
        <f si="17" t="shared"/>
        <v>0</v>
      </c>
      <c r="F541" s="26" t="s">
        <v>1402</v>
      </c>
      <c r="G541" s="65"/>
      <c r="I541" s="69">
        <v>167</v>
      </c>
      <c r="J541" s="96">
        <f si="18" t="shared"/>
        <v>501</v>
      </c>
      <c r="M541" s="26"/>
    </row>
    <row customHeight="1" ht="12" r="542" spans="1:13">
      <c r="A542" s="99">
        <v>5642</v>
      </c>
      <c r="B542" s="93">
        <v>0</v>
      </c>
      <c r="C542" s="110">
        <v>0</v>
      </c>
      <c r="D542" s="110">
        <f si="17" t="shared"/>
        <v>0</v>
      </c>
      <c r="G542" s="65"/>
      <c r="I542" s="69">
        <v>12.93</v>
      </c>
      <c r="J542" s="96">
        <f si="18" t="shared"/>
        <v>0</v>
      </c>
      <c r="M542" s="26"/>
    </row>
    <row customHeight="1" ht="12" r="543" spans="1:13">
      <c r="A543" s="99">
        <v>5643</v>
      </c>
      <c r="B543" s="93">
        <v>0</v>
      </c>
      <c r="C543" s="110">
        <v>0</v>
      </c>
      <c r="D543" s="110">
        <f si="17" t="shared"/>
        <v>0</v>
      </c>
      <c r="G543" s="65"/>
      <c r="I543" s="69">
        <v>3.26</v>
      </c>
      <c r="J543" s="96">
        <f si="18" t="shared"/>
        <v>0</v>
      </c>
      <c r="M543" s="26"/>
    </row>
    <row customHeight="1" ht="12" r="544" spans="1:13">
      <c r="A544" s="99">
        <v>5644</v>
      </c>
      <c r="B544" s="93">
        <v>0</v>
      </c>
      <c r="C544" s="110">
        <v>0</v>
      </c>
      <c r="D544" s="110">
        <f si="17" t="shared"/>
        <v>0</v>
      </c>
      <c r="G544" s="65"/>
      <c r="I544" s="69">
        <v>0.64</v>
      </c>
      <c r="J544" s="96">
        <f si="18" t="shared"/>
        <v>0</v>
      </c>
      <c r="M544" s="26"/>
    </row>
    <row customFormat="1" customHeight="1" ht="12" r="545" s="121" spans="1:13">
      <c r="A545" s="118">
        <v>5645</v>
      </c>
      <c r="B545" s="119">
        <v>0</v>
      </c>
      <c r="C545" s="120">
        <v>0</v>
      </c>
      <c r="D545" s="110">
        <f si="17" t="shared"/>
        <v>0</v>
      </c>
      <c r="E545" s="120"/>
      <c r="F545" s="121" t="s">
        <v>1325</v>
      </c>
      <c r="G545" s="127"/>
      <c r="I545" s="57">
        <v>0.04</v>
      </c>
      <c r="J545" s="96">
        <f si="18" t="shared"/>
        <v>0</v>
      </c>
      <c r="K545" s="123"/>
      <c r="L545" s="57"/>
    </row>
    <row customHeight="1" ht="12" r="546" spans="1:13">
      <c r="A546" s="99">
        <v>5646</v>
      </c>
      <c r="B546" s="93">
        <v>0</v>
      </c>
      <c r="C546" s="110">
        <v>0</v>
      </c>
      <c r="D546" s="110">
        <f si="17" t="shared"/>
        <v>0</v>
      </c>
      <c r="F546" s="26" t="s">
        <v>1326</v>
      </c>
      <c r="G546" s="65"/>
      <c r="I546" s="69">
        <v>1.79</v>
      </c>
      <c r="J546" s="96">
        <f si="18" t="shared"/>
        <v>0</v>
      </c>
      <c r="M546" s="26"/>
    </row>
    <row customHeight="1" ht="12" r="547" spans="1:13">
      <c r="A547" s="128">
        <v>5648</v>
      </c>
      <c r="B547" s="93">
        <v>9</v>
      </c>
      <c r="C547" s="110">
        <v>0</v>
      </c>
      <c r="D547" s="110">
        <f ref="D547:D608" si="19" t="shared">C547*2</f>
        <v>0</v>
      </c>
      <c r="G547" s="65"/>
      <c r="I547" s="69">
        <v>0.82</v>
      </c>
      <c r="J547" s="96">
        <f si="18" t="shared"/>
        <v>7.38</v>
      </c>
      <c r="M547" s="26"/>
    </row>
    <row customFormat="1" customHeight="1" ht="12" r="548" s="121" spans="1:13">
      <c r="A548" s="136">
        <v>5649</v>
      </c>
      <c r="B548" s="119">
        <v>0</v>
      </c>
      <c r="C548" s="120">
        <v>0</v>
      </c>
      <c r="D548" s="120">
        <f si="19" t="shared"/>
        <v>0</v>
      </c>
      <c r="E548" s="120"/>
      <c r="F548" s="121" t="s">
        <v>1415</v>
      </c>
      <c r="G548" s="127"/>
      <c r="I548" s="57">
        <v>0.98</v>
      </c>
      <c r="J548" s="122">
        <f si="18" t="shared"/>
        <v>0</v>
      </c>
      <c r="K548" s="123"/>
      <c r="L548" s="57"/>
    </row>
    <row customFormat="1" customHeight="1" ht="12" r="549" s="121" spans="1:13">
      <c r="A549" s="137">
        <v>5650</v>
      </c>
      <c r="B549" s="119">
        <v>0</v>
      </c>
      <c r="C549" s="120">
        <v>0</v>
      </c>
      <c r="D549" s="110">
        <f si="19" t="shared"/>
        <v>0</v>
      </c>
      <c r="E549" s="120"/>
      <c r="G549" s="127"/>
      <c r="I549" s="57">
        <v>7.61</v>
      </c>
      <c r="J549" s="96">
        <f si="18" t="shared"/>
        <v>0</v>
      </c>
      <c r="K549" s="123"/>
      <c r="L549" s="57"/>
    </row>
    <row customFormat="1" customHeight="1" ht="12" r="550" s="121" spans="1:13">
      <c r="A550" s="118">
        <v>5651</v>
      </c>
      <c r="B550" s="119">
        <v>0</v>
      </c>
      <c r="C550" s="120">
        <v>0</v>
      </c>
      <c r="D550" s="110">
        <f si="19" t="shared"/>
        <v>0</v>
      </c>
      <c r="E550" s="120"/>
      <c r="G550" s="127"/>
      <c r="I550" s="57">
        <v>4.05</v>
      </c>
      <c r="J550" s="96">
        <f si="18" t="shared"/>
        <v>0</v>
      </c>
      <c r="K550" s="123"/>
      <c r="L550" s="57"/>
    </row>
    <row customHeight="1" ht="12" r="551" spans="1:13">
      <c r="A551" s="99">
        <v>5658</v>
      </c>
      <c r="B551" s="93">
        <v>4</v>
      </c>
      <c r="C551" s="74">
        <v>0</v>
      </c>
      <c r="D551" s="110">
        <f si="19" t="shared"/>
        <v>0</v>
      </c>
      <c r="G551" s="143"/>
      <c r="I551" s="29">
        <v>10.71</v>
      </c>
      <c r="J551" s="96">
        <f si="18" t="shared"/>
        <v>42.84</v>
      </c>
      <c r="M551" s="26"/>
    </row>
    <row customHeight="1" ht="12" r="552" spans="1:13">
      <c r="A552" s="99">
        <v>5659</v>
      </c>
      <c r="B552" s="93">
        <v>1</v>
      </c>
      <c r="C552" s="110">
        <v>0</v>
      </c>
      <c r="D552" s="110">
        <f si="19" t="shared"/>
        <v>0</v>
      </c>
      <c r="G552" s="65"/>
      <c r="I552" s="69">
        <v>16.649999999999999</v>
      </c>
      <c r="J552" s="96">
        <f si="18" t="shared"/>
        <v>16.649999999999999</v>
      </c>
      <c r="M552" s="26"/>
    </row>
    <row customHeight="1" ht="12" r="553" spans="1:13">
      <c r="A553" s="128">
        <v>5660</v>
      </c>
      <c r="B553" s="93">
        <v>7</v>
      </c>
      <c r="C553" s="110">
        <v>1</v>
      </c>
      <c r="D553" s="110">
        <f si="19" t="shared"/>
        <v>2</v>
      </c>
      <c r="G553" s="65"/>
      <c r="I553" s="29">
        <v>113</v>
      </c>
      <c r="J553" s="96">
        <f si="18" t="shared"/>
        <v>791</v>
      </c>
      <c r="M553" s="26"/>
    </row>
    <row customHeight="1" ht="12" r="554" spans="1:13">
      <c r="A554" s="128">
        <v>5661</v>
      </c>
      <c r="B554" s="93">
        <v>1</v>
      </c>
      <c r="C554" s="110">
        <v>1</v>
      </c>
      <c r="D554" s="110">
        <f si="19" t="shared"/>
        <v>2</v>
      </c>
      <c r="G554" s="65"/>
      <c r="I554" s="29">
        <v>1179</v>
      </c>
      <c r="J554" s="96">
        <f si="18" t="shared"/>
        <v>1179</v>
      </c>
      <c r="M554" s="26"/>
    </row>
    <row customHeight="1" ht="12" r="555" spans="1:13">
      <c r="A555" s="128">
        <v>5662</v>
      </c>
      <c r="B555" s="93">
        <v>2</v>
      </c>
      <c r="C555" s="110">
        <v>1</v>
      </c>
      <c r="D555" s="110">
        <f si="19" t="shared"/>
        <v>2</v>
      </c>
      <c r="G555" s="65"/>
      <c r="I555" s="29">
        <v>4113</v>
      </c>
      <c r="J555" s="96">
        <f si="18" t="shared"/>
        <v>8226</v>
      </c>
      <c r="M555" s="26"/>
    </row>
    <row customHeight="1" ht="12" r="556" spans="1:13">
      <c r="A556" s="128">
        <v>5665</v>
      </c>
      <c r="B556" s="93">
        <v>4</v>
      </c>
      <c r="C556" s="110">
        <v>0</v>
      </c>
      <c r="D556" s="110">
        <f si="19" t="shared"/>
        <v>0</v>
      </c>
      <c r="G556" s="65"/>
      <c r="I556" s="29">
        <v>371.7</v>
      </c>
      <c r="J556" s="96">
        <f si="18" t="shared"/>
        <v>1486.8</v>
      </c>
      <c r="M556" s="26"/>
    </row>
    <row customFormat="1" customHeight="1" ht="12" r="557" s="121" spans="1:13">
      <c r="A557" s="137">
        <v>5669</v>
      </c>
      <c r="B557" s="119">
        <v>0</v>
      </c>
      <c r="C557" s="120">
        <v>2</v>
      </c>
      <c r="D557" s="120">
        <f si="19" t="shared"/>
        <v>4</v>
      </c>
      <c r="E557" s="120"/>
      <c r="G557" s="127"/>
      <c r="I557" s="57">
        <v>2560</v>
      </c>
      <c r="J557" s="122">
        <f si="18" t="shared"/>
        <v>0</v>
      </c>
      <c r="K557" s="123"/>
      <c r="L557" s="57"/>
    </row>
    <row customFormat="1" customHeight="1" ht="12" r="558" s="121" spans="1:13">
      <c r="A558" s="118">
        <v>5670</v>
      </c>
      <c r="B558" s="119">
        <v>0</v>
      </c>
      <c r="C558" s="120">
        <v>2</v>
      </c>
      <c r="D558" s="120">
        <f si="19" t="shared"/>
        <v>4</v>
      </c>
      <c r="E558" s="120"/>
      <c r="G558" s="127"/>
      <c r="I558" s="57">
        <v>131</v>
      </c>
      <c r="J558" s="122">
        <f si="18" t="shared"/>
        <v>0</v>
      </c>
      <c r="K558" s="123"/>
      <c r="L558" s="57"/>
    </row>
    <row customFormat="1" customHeight="1" ht="12" r="559" s="440" spans="1:13">
      <c r="A559" s="443">
        <v>5671</v>
      </c>
      <c r="B559" s="438">
        <v>1</v>
      </c>
      <c r="C559" s="439">
        <v>0</v>
      </c>
      <c r="D559" s="439">
        <f si="19" t="shared"/>
        <v>0</v>
      </c>
      <c r="E559" s="439"/>
      <c r="G559" s="65"/>
      <c r="I559" s="69">
        <v>0</v>
      </c>
      <c r="J559" s="441">
        <f si="18" t="shared"/>
        <v>0</v>
      </c>
      <c r="K559" s="442"/>
      <c r="L559" s="69" t="s">
        <v>1406</v>
      </c>
    </row>
    <row customFormat="1" customHeight="1" ht="12" r="560" s="440" spans="1:13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si="18" t="shared"/>
        <v>404.41</v>
      </c>
      <c r="K560" s="442"/>
      <c r="L560" s="69"/>
    </row>
    <row customFormat="1" customHeight="1" ht="12" r="561" s="30" spans="1:13">
      <c r="A561" s="129">
        <v>5674</v>
      </c>
      <c r="B561" s="130">
        <v>0</v>
      </c>
      <c r="C561" s="4">
        <v>0</v>
      </c>
      <c r="D561" s="110">
        <f si="19" t="shared"/>
        <v>0</v>
      </c>
      <c r="E561" s="4"/>
      <c r="G561" s="131"/>
      <c r="I561" s="36">
        <v>5.29</v>
      </c>
      <c r="J561" s="96">
        <f si="18" t="shared"/>
        <v>0</v>
      </c>
      <c r="K561" s="132"/>
      <c r="L561" s="36"/>
    </row>
    <row customHeight="1" ht="12" r="562" spans="1:13">
      <c r="A562" s="99">
        <v>5675</v>
      </c>
      <c r="B562" s="93">
        <v>0</v>
      </c>
      <c r="C562" s="110">
        <v>0</v>
      </c>
      <c r="D562" s="110">
        <f si="19" t="shared"/>
        <v>0</v>
      </c>
      <c r="G562" s="65"/>
      <c r="I562" s="29">
        <v>2.71</v>
      </c>
      <c r="J562" s="96">
        <f ref="J562:J630" si="20" t="shared">B562*I562</f>
        <v>0</v>
      </c>
      <c r="M562" s="26"/>
    </row>
    <row customFormat="1" customHeight="1" ht="12" r="563" s="30" spans="1:13">
      <c r="A563" s="129">
        <v>5676</v>
      </c>
      <c r="B563" s="130">
        <v>0</v>
      </c>
      <c r="C563" s="4">
        <v>0</v>
      </c>
      <c r="D563" s="110">
        <f si="19" t="shared"/>
        <v>0</v>
      </c>
      <c r="E563" s="4"/>
      <c r="G563" s="131"/>
      <c r="I563" s="36">
        <v>14.25</v>
      </c>
      <c r="J563" s="96">
        <f si="20" t="shared"/>
        <v>0</v>
      </c>
      <c r="K563" s="132"/>
      <c r="L563" s="36"/>
    </row>
    <row customFormat="1" customHeight="1" ht="12" r="564" s="121" spans="1:13">
      <c r="A564" s="118">
        <v>5683</v>
      </c>
      <c r="B564" s="119">
        <v>0</v>
      </c>
      <c r="C564" s="120">
        <v>0</v>
      </c>
      <c r="D564" s="110">
        <f si="19" t="shared"/>
        <v>0</v>
      </c>
      <c r="E564" s="120"/>
      <c r="G564" s="127"/>
      <c r="I564" s="57">
        <v>0.98</v>
      </c>
      <c r="J564" s="96">
        <f si="20" t="shared"/>
        <v>0</v>
      </c>
      <c r="K564" s="123"/>
      <c r="L564" s="57"/>
    </row>
    <row customHeight="1" ht="12" r="565" spans="1:13">
      <c r="A565" s="99">
        <v>5684</v>
      </c>
      <c r="B565" s="93">
        <v>1</v>
      </c>
      <c r="C565" s="110">
        <v>0</v>
      </c>
      <c r="D565" s="110">
        <f si="19" t="shared"/>
        <v>0</v>
      </c>
      <c r="G565" s="65"/>
      <c r="I565" s="29">
        <v>8.7100000000000009</v>
      </c>
      <c r="J565" s="96">
        <f si="20" t="shared"/>
        <v>8.7100000000000009</v>
      </c>
      <c r="M565" s="26"/>
    </row>
    <row customHeight="1" ht="12" r="566" spans="1:13">
      <c r="A566" s="149">
        <v>5685</v>
      </c>
      <c r="B566" s="93">
        <v>14</v>
      </c>
      <c r="C566" s="110">
        <v>9</v>
      </c>
      <c r="D566" s="110">
        <f si="19" t="shared"/>
        <v>18</v>
      </c>
      <c r="G566" s="65"/>
      <c r="I566" s="29">
        <v>327.83</v>
      </c>
      <c r="J566" s="96">
        <f si="20" t="shared"/>
        <v>4589.62</v>
      </c>
      <c r="M566" s="26"/>
    </row>
    <row customFormat="1" customHeight="1" ht="12" r="567" s="94" spans="1:13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customHeight="1" ht="12" r="568" spans="1:13">
      <c r="A568" s="128">
        <v>5689</v>
      </c>
      <c r="B568" s="93">
        <v>0</v>
      </c>
      <c r="C568" s="110">
        <v>0</v>
      </c>
      <c r="D568" s="110">
        <f si="19" t="shared"/>
        <v>0</v>
      </c>
      <c r="G568" s="65"/>
      <c r="I568" s="29">
        <v>145.46</v>
      </c>
      <c r="J568" s="96">
        <f si="20" t="shared"/>
        <v>0</v>
      </c>
      <c r="M568" s="26"/>
    </row>
    <row customHeight="1" ht="12" r="569" spans="1:13">
      <c r="A569" s="128">
        <v>5691</v>
      </c>
      <c r="B569" s="93">
        <v>0</v>
      </c>
      <c r="C569" s="110">
        <v>0</v>
      </c>
      <c r="D569" s="110">
        <f si="19" t="shared"/>
        <v>0</v>
      </c>
      <c r="G569" s="65"/>
      <c r="I569" s="29">
        <v>11.07</v>
      </c>
      <c r="J569" s="96">
        <f si="20" t="shared"/>
        <v>0</v>
      </c>
      <c r="M569" s="26"/>
    </row>
    <row customHeight="1" ht="12" r="570" spans="1:13">
      <c r="A570" s="128">
        <v>5693</v>
      </c>
      <c r="B570" s="93">
        <v>0</v>
      </c>
      <c r="C570" s="110">
        <v>0</v>
      </c>
      <c r="D570" s="110">
        <f si="19" t="shared"/>
        <v>0</v>
      </c>
      <c r="G570" s="65"/>
      <c r="I570" s="29">
        <v>4.29</v>
      </c>
      <c r="J570" s="96">
        <f si="20" t="shared"/>
        <v>0</v>
      </c>
      <c r="M570" s="26"/>
    </row>
    <row customHeight="1" ht="12" r="571" spans="1:13">
      <c r="A571" s="128">
        <v>5694</v>
      </c>
      <c r="B571" s="93">
        <v>0</v>
      </c>
      <c r="C571" s="110">
        <v>0</v>
      </c>
      <c r="D571" s="110">
        <f si="19" t="shared"/>
        <v>0</v>
      </c>
      <c r="G571" s="65"/>
      <c r="I571" s="29">
        <v>1</v>
      </c>
      <c r="J571" s="96">
        <f si="20" t="shared"/>
        <v>0</v>
      </c>
      <c r="M571" s="26"/>
    </row>
    <row customHeight="1" ht="12" r="572" spans="1:13">
      <c r="A572" s="128">
        <v>5695</v>
      </c>
      <c r="B572" s="93">
        <v>0</v>
      </c>
      <c r="C572" s="110">
        <v>0</v>
      </c>
      <c r="D572" s="110">
        <f si="19" t="shared"/>
        <v>0</v>
      </c>
      <c r="G572" s="65"/>
      <c r="I572" s="29">
        <v>1.86</v>
      </c>
      <c r="J572" s="96">
        <f si="20" t="shared"/>
        <v>0</v>
      </c>
      <c r="M572" s="26"/>
    </row>
    <row customHeight="1" ht="12" r="573" spans="1:13">
      <c r="A573" s="128">
        <v>5699</v>
      </c>
      <c r="B573" s="93">
        <v>0</v>
      </c>
      <c r="C573" s="110">
        <v>0</v>
      </c>
      <c r="D573" s="110">
        <f si="19" t="shared"/>
        <v>0</v>
      </c>
      <c r="G573" s="65"/>
      <c r="I573" s="29">
        <v>31.4</v>
      </c>
      <c r="J573" s="96">
        <f si="20" t="shared"/>
        <v>0</v>
      </c>
      <c r="M573" s="26"/>
    </row>
    <row customHeight="1" ht="12" r="574" spans="1:13">
      <c r="A574" s="99">
        <v>5701</v>
      </c>
      <c r="B574" s="93">
        <v>0</v>
      </c>
      <c r="C574" s="110">
        <v>0</v>
      </c>
      <c r="D574" s="110">
        <f si="19" t="shared"/>
        <v>0</v>
      </c>
      <c r="G574" s="65"/>
      <c r="I574" s="29">
        <v>14.36</v>
      </c>
      <c r="J574" s="96">
        <f si="20" t="shared"/>
        <v>0</v>
      </c>
      <c r="M574" s="26"/>
    </row>
    <row customHeight="1" ht="12" r="575" spans="1:13">
      <c r="A575" s="99">
        <v>5702</v>
      </c>
      <c r="B575" s="93">
        <v>0</v>
      </c>
      <c r="C575" s="110">
        <v>0</v>
      </c>
      <c r="D575" s="110">
        <f si="19" t="shared"/>
        <v>0</v>
      </c>
      <c r="G575" s="65"/>
      <c r="I575" s="29">
        <v>2.06</v>
      </c>
      <c r="J575" s="96">
        <f si="20" t="shared"/>
        <v>0</v>
      </c>
      <c r="M575" s="26"/>
    </row>
    <row customHeight="1" ht="12" r="576" spans="1:13">
      <c r="A576" s="99">
        <v>5703</v>
      </c>
      <c r="B576" s="93">
        <v>0</v>
      </c>
      <c r="C576" s="110">
        <v>0</v>
      </c>
      <c r="D576" s="110">
        <f si="19" t="shared"/>
        <v>0</v>
      </c>
      <c r="G576" s="65"/>
      <c r="I576" s="29">
        <v>0.16</v>
      </c>
      <c r="J576" s="96">
        <f si="20" t="shared"/>
        <v>0</v>
      </c>
      <c r="M576" s="26"/>
    </row>
    <row customHeight="1" ht="12" r="577" spans="1:13">
      <c r="A577" s="99">
        <v>5704</v>
      </c>
      <c r="B577" s="93">
        <v>5</v>
      </c>
      <c r="C577" s="110">
        <v>0</v>
      </c>
      <c r="D577" s="110">
        <f si="19" t="shared"/>
        <v>0</v>
      </c>
      <c r="G577" s="65"/>
      <c r="I577" s="29">
        <v>3.91</v>
      </c>
      <c r="J577" s="96">
        <f si="20" t="shared"/>
        <v>19.55</v>
      </c>
      <c r="M577" s="26"/>
    </row>
    <row customHeight="1" ht="12" r="578" spans="1:13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si="20" t="shared"/>
        <v>0</v>
      </c>
      <c r="M578" s="26"/>
    </row>
    <row customHeight="1" ht="12" r="579" spans="1:13">
      <c r="A579" s="99">
        <v>5706</v>
      </c>
      <c r="B579" s="93">
        <v>58</v>
      </c>
      <c r="C579" s="110">
        <v>0</v>
      </c>
      <c r="D579" s="110">
        <f si="19" t="shared"/>
        <v>0</v>
      </c>
      <c r="G579" s="65"/>
      <c r="I579" s="29">
        <v>3.73</v>
      </c>
      <c r="J579" s="96">
        <f si="20" t="shared"/>
        <v>216.34</v>
      </c>
      <c r="M579" s="26"/>
    </row>
    <row customHeight="1" ht="12" r="580" spans="1:13">
      <c r="A580" s="118">
        <v>5707</v>
      </c>
      <c r="B580" s="93">
        <v>0</v>
      </c>
      <c r="C580" s="140">
        <v>0</v>
      </c>
      <c r="D580" s="110">
        <f si="19" t="shared"/>
        <v>0</v>
      </c>
      <c r="G580" s="65"/>
      <c r="I580" s="29">
        <v>0</v>
      </c>
      <c r="J580" s="96">
        <f si="20" t="shared"/>
        <v>0</v>
      </c>
      <c r="M580" s="26"/>
    </row>
    <row customHeight="1" ht="12" r="581" spans="1:13">
      <c r="A581" s="150">
        <v>5712</v>
      </c>
      <c r="B581" s="93">
        <v>0</v>
      </c>
      <c r="C581" s="140">
        <v>0</v>
      </c>
      <c r="D581" s="110">
        <f si="19" t="shared"/>
        <v>0</v>
      </c>
      <c r="G581" s="65"/>
      <c r="I581" s="29">
        <v>36.76</v>
      </c>
      <c r="J581" s="96">
        <f si="20" t="shared"/>
        <v>0</v>
      </c>
      <c r="M581" s="26"/>
    </row>
    <row customHeight="1" ht="12" r="582" spans="1:13">
      <c r="A582" s="118">
        <v>5713</v>
      </c>
      <c r="B582" s="93">
        <v>0</v>
      </c>
      <c r="C582" s="140">
        <v>0</v>
      </c>
      <c r="D582" s="110">
        <f si="19" t="shared"/>
        <v>0</v>
      </c>
      <c r="G582" s="65"/>
      <c r="I582" s="29">
        <v>0</v>
      </c>
      <c r="J582" s="96">
        <f si="20" t="shared"/>
        <v>0</v>
      </c>
      <c r="M582" s="26"/>
    </row>
    <row customHeight="1" ht="12" r="583" spans="1:13">
      <c r="A583" s="99">
        <v>5714</v>
      </c>
      <c r="B583" s="93">
        <v>25</v>
      </c>
      <c r="C583" s="110">
        <v>15</v>
      </c>
      <c r="D583" s="110">
        <f si="19" t="shared"/>
        <v>30</v>
      </c>
      <c r="G583" s="65"/>
      <c r="I583" s="29">
        <v>11.79</v>
      </c>
      <c r="J583" s="96">
        <f si="20" t="shared"/>
        <v>294.75</v>
      </c>
      <c r="M583" s="26"/>
    </row>
    <row customHeight="1" ht="12" r="584" spans="1:13">
      <c r="A584" s="149">
        <v>5715</v>
      </c>
      <c r="B584" s="93">
        <v>0</v>
      </c>
      <c r="C584" s="110">
        <v>0</v>
      </c>
      <c r="D584" s="110">
        <f si="19" t="shared"/>
        <v>0</v>
      </c>
      <c r="G584" s="65"/>
      <c r="I584" s="29">
        <v>1536</v>
      </c>
      <c r="J584" s="96">
        <f si="20" t="shared"/>
        <v>0</v>
      </c>
      <c r="M584" s="26"/>
    </row>
    <row customHeight="1" ht="12" r="585" spans="1:13">
      <c r="A585" s="149">
        <v>5716</v>
      </c>
      <c r="B585" s="93">
        <v>0</v>
      </c>
      <c r="C585" s="110">
        <v>0</v>
      </c>
      <c r="D585" s="110">
        <f si="19" t="shared"/>
        <v>0</v>
      </c>
      <c r="G585" s="65"/>
      <c r="I585" s="29">
        <v>75.599999999999994</v>
      </c>
      <c r="J585" s="96">
        <f si="20" t="shared"/>
        <v>0</v>
      </c>
      <c r="M585" s="26"/>
    </row>
    <row customHeight="1" ht="12" r="586" spans="1:13">
      <c r="A586" s="149">
        <v>5717</v>
      </c>
      <c r="B586" s="93">
        <v>0</v>
      </c>
      <c r="C586" s="110">
        <v>0</v>
      </c>
      <c r="D586" s="110">
        <f si="19" t="shared"/>
        <v>0</v>
      </c>
      <c r="G586" s="65"/>
      <c r="I586" s="29">
        <v>54</v>
      </c>
      <c r="J586" s="96">
        <f si="20" t="shared"/>
        <v>0</v>
      </c>
      <c r="M586" s="26"/>
    </row>
    <row customHeight="1" ht="12" r="587" spans="1:13">
      <c r="A587" s="99">
        <v>5718</v>
      </c>
      <c r="B587" s="93">
        <v>0</v>
      </c>
      <c r="C587" s="110">
        <v>0</v>
      </c>
      <c r="D587" s="110">
        <f si="19" t="shared"/>
        <v>0</v>
      </c>
      <c r="G587" s="65"/>
      <c r="I587" s="29">
        <v>245</v>
      </c>
      <c r="J587" s="96">
        <f si="20" t="shared"/>
        <v>0</v>
      </c>
      <c r="M587" s="26"/>
    </row>
    <row customHeight="1" ht="12" r="588" spans="1:13">
      <c r="A588" s="99">
        <v>5719</v>
      </c>
      <c r="B588" s="93">
        <v>0</v>
      </c>
      <c r="C588" s="110">
        <v>0</v>
      </c>
      <c r="D588" s="110">
        <f si="19" t="shared"/>
        <v>0</v>
      </c>
      <c r="G588" s="65"/>
      <c r="I588" s="29">
        <v>910.15</v>
      </c>
      <c r="J588" s="96">
        <f si="20" t="shared"/>
        <v>0</v>
      </c>
      <c r="M588" s="26"/>
    </row>
    <row customHeight="1" ht="12" r="589" spans="1:13">
      <c r="A589" s="99">
        <v>5720</v>
      </c>
      <c r="B589" s="93">
        <v>2</v>
      </c>
      <c r="C589" s="110">
        <v>1</v>
      </c>
      <c r="D589" s="110">
        <f si="19" t="shared"/>
        <v>2</v>
      </c>
      <c r="G589" s="65"/>
      <c r="I589" s="29">
        <v>2.9</v>
      </c>
      <c r="J589" s="96">
        <f si="20" t="shared"/>
        <v>5.8</v>
      </c>
      <c r="M589" s="26"/>
    </row>
    <row customHeight="1" ht="12" r="590" spans="1:13">
      <c r="A590" s="99">
        <v>5721</v>
      </c>
      <c r="B590" s="93">
        <v>0</v>
      </c>
      <c r="C590" s="110">
        <v>0</v>
      </c>
      <c r="D590" s="110">
        <f si="19" t="shared"/>
        <v>0</v>
      </c>
      <c r="G590" s="65"/>
      <c r="I590" s="29">
        <v>150.86000000000001</v>
      </c>
      <c r="J590" s="96">
        <f si="20" t="shared"/>
        <v>0</v>
      </c>
      <c r="M590" s="26"/>
    </row>
    <row customHeight="1" ht="12" r="591" spans="1:13">
      <c r="A591" s="99">
        <v>5722</v>
      </c>
      <c r="B591" s="93">
        <v>0</v>
      </c>
      <c r="C591" s="110">
        <v>0</v>
      </c>
      <c r="D591" s="110">
        <f si="19" t="shared"/>
        <v>0</v>
      </c>
      <c r="G591" s="65"/>
      <c r="I591" s="29">
        <v>85.72</v>
      </c>
      <c r="J591" s="96">
        <f si="20" t="shared"/>
        <v>0</v>
      </c>
      <c r="M591" s="26"/>
    </row>
    <row customHeight="1" ht="12" r="592" spans="1:13">
      <c r="A592" s="99">
        <v>5723</v>
      </c>
      <c r="B592" s="93">
        <v>1</v>
      </c>
      <c r="C592" s="110">
        <v>0</v>
      </c>
      <c r="D592" s="110">
        <f si="19" t="shared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si="20" t="shared"/>
        <v>788</v>
      </c>
      <c r="K592" s="77">
        <v>900</v>
      </c>
      <c r="M592" s="26"/>
    </row>
    <row customHeight="1" ht="12" r="593" spans="1:13">
      <c r="A593" s="99">
        <v>5724</v>
      </c>
      <c r="B593" s="93">
        <v>0</v>
      </c>
      <c r="C593" s="110">
        <v>0</v>
      </c>
      <c r="D593" s="110">
        <f si="19" t="shared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si="20" t="shared"/>
        <v>0</v>
      </c>
      <c r="M593" s="26"/>
    </row>
    <row customHeight="1" ht="12" r="594" spans="1:13">
      <c r="A594" s="99">
        <v>5725</v>
      </c>
      <c r="B594" s="93">
        <v>0</v>
      </c>
      <c r="C594" s="110">
        <v>0</v>
      </c>
      <c r="D594" s="110">
        <f si="19" t="shared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si="20" t="shared"/>
        <v>0</v>
      </c>
      <c r="M594" s="26"/>
    </row>
    <row customHeight="1" ht="12" r="595" spans="1:13">
      <c r="A595" s="99">
        <v>5780</v>
      </c>
      <c r="B595" s="93">
        <v>20</v>
      </c>
      <c r="C595" s="110">
        <v>4</v>
      </c>
      <c r="D595" s="110">
        <f si="19" t="shared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si="20" t="shared"/>
        <v>53.6</v>
      </c>
      <c r="K595" s="77">
        <v>5</v>
      </c>
      <c r="M595" s="26"/>
    </row>
    <row customHeight="1" ht="12" r="596" spans="1:13">
      <c r="A596" s="99">
        <v>5786</v>
      </c>
      <c r="B596" s="93">
        <v>2</v>
      </c>
      <c r="C596" s="110">
        <v>0</v>
      </c>
      <c r="D596" s="110">
        <f si="19" t="shared"/>
        <v>0</v>
      </c>
      <c r="I596" s="29">
        <v>25.73</v>
      </c>
      <c r="J596" s="96">
        <f si="20" t="shared"/>
        <v>51.46</v>
      </c>
      <c r="M596" s="26"/>
    </row>
    <row customHeight="1" ht="12" r="597" spans="1:13">
      <c r="A597" s="99">
        <v>5787</v>
      </c>
      <c r="B597" s="93">
        <v>0</v>
      </c>
      <c r="C597" s="110">
        <v>0</v>
      </c>
      <c r="D597" s="110">
        <f si="19" t="shared"/>
        <v>0</v>
      </c>
      <c r="I597" s="29">
        <v>3.5</v>
      </c>
      <c r="J597" s="96">
        <f si="20" t="shared"/>
        <v>0</v>
      </c>
      <c r="M597" s="26"/>
    </row>
    <row customHeight="1" ht="12" r="598" spans="1:13">
      <c r="A598" s="99">
        <v>5788</v>
      </c>
      <c r="B598" s="93">
        <v>0</v>
      </c>
      <c r="C598" s="110">
        <v>0</v>
      </c>
      <c r="D598" s="110">
        <f si="19" t="shared"/>
        <v>0</v>
      </c>
      <c r="I598" s="29">
        <v>451.8</v>
      </c>
      <c r="J598" s="96">
        <f si="20" t="shared"/>
        <v>0</v>
      </c>
      <c r="M598" s="26"/>
    </row>
    <row customFormat="1" customHeight="1" ht="12" r="599" s="121" spans="1:13">
      <c r="A599" s="118">
        <v>5792</v>
      </c>
      <c r="B599" s="119">
        <v>0</v>
      </c>
      <c r="C599" s="120">
        <v>3</v>
      </c>
      <c r="D599" s="120">
        <f si="19" t="shared"/>
        <v>6</v>
      </c>
      <c r="E599" s="120"/>
      <c r="I599" s="57">
        <v>72.930000000000007</v>
      </c>
      <c r="J599" s="122">
        <f si="20" t="shared"/>
        <v>0</v>
      </c>
      <c r="K599" s="123"/>
      <c r="L599" s="57"/>
    </row>
    <row customHeight="1" ht="12" r="600" spans="1:13">
      <c r="A600" s="99">
        <v>5798</v>
      </c>
      <c r="B600" s="93">
        <v>1</v>
      </c>
      <c r="C600" s="110">
        <v>0</v>
      </c>
      <c r="D600" s="110">
        <f si="19" t="shared"/>
        <v>0</v>
      </c>
      <c r="I600" s="29">
        <v>524</v>
      </c>
      <c r="J600" s="96">
        <f si="20" t="shared"/>
        <v>524</v>
      </c>
      <c r="M600" s="26"/>
    </row>
    <row customHeight="1" ht="12" r="601" spans="1:13">
      <c r="A601" s="99">
        <v>5799</v>
      </c>
      <c r="B601" s="93">
        <v>2</v>
      </c>
      <c r="C601" s="110">
        <v>0</v>
      </c>
      <c r="D601" s="110">
        <f si="19" t="shared"/>
        <v>0</v>
      </c>
      <c r="I601" s="29">
        <v>480.6</v>
      </c>
      <c r="J601" s="96">
        <f si="20" t="shared"/>
        <v>961.2</v>
      </c>
      <c r="M601" s="26"/>
    </row>
    <row customHeight="1" ht="12" r="602" spans="1:13">
      <c r="A602" s="99">
        <v>5800</v>
      </c>
      <c r="B602" s="93">
        <v>0</v>
      </c>
      <c r="C602" s="110">
        <v>2</v>
      </c>
      <c r="D602" s="110">
        <f si="19" t="shared"/>
        <v>4</v>
      </c>
      <c r="I602" s="29">
        <v>91.1</v>
      </c>
      <c r="J602" s="96">
        <f si="20" t="shared"/>
        <v>0</v>
      </c>
      <c r="M602" s="26"/>
    </row>
    <row customHeight="1" ht="12" r="603" spans="1:13">
      <c r="A603" s="99">
        <v>5802</v>
      </c>
      <c r="B603" s="93">
        <v>0</v>
      </c>
      <c r="C603" s="110">
        <v>0</v>
      </c>
      <c r="D603" s="110">
        <f si="19" t="shared"/>
        <v>0</v>
      </c>
      <c r="I603" s="29">
        <v>3.63</v>
      </c>
      <c r="J603" s="96">
        <f si="20" t="shared"/>
        <v>0</v>
      </c>
      <c r="M603" s="26"/>
    </row>
    <row customFormat="1" customHeight="1" ht="12" r="604" s="121" spans="1:13">
      <c r="A604" s="118">
        <v>5805</v>
      </c>
      <c r="B604" s="119">
        <v>0</v>
      </c>
      <c r="C604" s="120">
        <v>0</v>
      </c>
      <c r="D604" s="110">
        <f si="19" t="shared"/>
        <v>0</v>
      </c>
      <c r="E604" s="120"/>
      <c r="I604" s="57">
        <v>0.38</v>
      </c>
      <c r="J604" s="96">
        <f si="20" t="shared"/>
        <v>0</v>
      </c>
      <c r="K604" s="123"/>
      <c r="L604" s="57"/>
    </row>
    <row customFormat="1" customHeight="1" ht="12" r="605" s="121" spans="1:13">
      <c r="A605" s="118">
        <v>5806</v>
      </c>
      <c r="B605" s="119">
        <v>0</v>
      </c>
      <c r="C605" s="120">
        <v>0</v>
      </c>
      <c r="D605" s="110">
        <f si="19" t="shared"/>
        <v>0</v>
      </c>
      <c r="E605" s="120"/>
      <c r="I605" s="57">
        <v>0.78</v>
      </c>
      <c r="J605" s="96">
        <f si="20" t="shared"/>
        <v>0</v>
      </c>
      <c r="K605" s="123"/>
      <c r="L605" s="57"/>
    </row>
    <row customHeight="1" ht="12" r="606" spans="1:13">
      <c r="A606" s="99">
        <v>5807</v>
      </c>
      <c r="B606" s="93">
        <v>0</v>
      </c>
      <c r="C606" s="110">
        <v>0</v>
      </c>
      <c r="D606" s="110">
        <f si="19" t="shared"/>
        <v>0</v>
      </c>
      <c r="I606" s="29">
        <v>895.38</v>
      </c>
      <c r="J606" s="96">
        <f si="20" t="shared"/>
        <v>0</v>
      </c>
      <c r="M606" s="26"/>
    </row>
    <row customHeight="1" ht="12" r="607" spans="1:13">
      <c r="A607" s="99">
        <v>5810</v>
      </c>
      <c r="B607" s="93">
        <v>0</v>
      </c>
      <c r="C607" s="110">
        <v>0</v>
      </c>
      <c r="D607" s="110">
        <f si="19" t="shared"/>
        <v>0</v>
      </c>
      <c r="I607" s="29">
        <v>21.53</v>
      </c>
      <c r="J607" s="96">
        <f si="20" t="shared"/>
        <v>0</v>
      </c>
      <c r="M607" s="26"/>
    </row>
    <row customHeight="1" ht="12" r="608" spans="1:13">
      <c r="A608" s="99">
        <v>5811</v>
      </c>
      <c r="B608" s="93">
        <v>0</v>
      </c>
      <c r="C608" s="110">
        <v>0</v>
      </c>
      <c r="D608" s="110">
        <f si="19" t="shared"/>
        <v>0</v>
      </c>
      <c r="I608" s="29">
        <v>33.93</v>
      </c>
      <c r="J608" s="96">
        <f si="20" t="shared"/>
        <v>0</v>
      </c>
      <c r="M608" s="26"/>
    </row>
    <row customHeight="1" ht="12" r="609" spans="1:13">
      <c r="A609" s="99">
        <v>5812</v>
      </c>
      <c r="B609" s="93">
        <v>0</v>
      </c>
      <c r="C609" s="110">
        <v>0</v>
      </c>
      <c r="D609" s="110">
        <f ref="D609:D736" si="21" t="shared">C609*2</f>
        <v>0</v>
      </c>
      <c r="I609" s="29">
        <v>3.58</v>
      </c>
      <c r="J609" s="96">
        <f si="20" t="shared"/>
        <v>0</v>
      </c>
      <c r="M609" s="26"/>
    </row>
    <row customHeight="1" ht="12" r="610" spans="1:13">
      <c r="A610" s="99">
        <v>5813</v>
      </c>
      <c r="B610" s="93">
        <v>0</v>
      </c>
      <c r="C610" s="110">
        <v>0</v>
      </c>
      <c r="D610" s="110">
        <f si="21" t="shared"/>
        <v>0</v>
      </c>
      <c r="I610" s="29">
        <v>2.79</v>
      </c>
      <c r="J610" s="96">
        <f si="20" t="shared"/>
        <v>0</v>
      </c>
      <c r="M610" s="26"/>
    </row>
    <row customHeight="1" ht="12" r="611" spans="1:13">
      <c r="A611" s="99">
        <v>5814</v>
      </c>
      <c r="B611" s="93">
        <v>0</v>
      </c>
      <c r="C611" s="110">
        <v>0</v>
      </c>
      <c r="D611" s="110">
        <f si="21" t="shared"/>
        <v>0</v>
      </c>
      <c r="I611" s="29">
        <v>4.0199999999999996</v>
      </c>
      <c r="J611" s="96">
        <f si="20" t="shared"/>
        <v>0</v>
      </c>
      <c r="M611" s="26"/>
    </row>
    <row customHeight="1" ht="12" r="612" spans="1:13">
      <c r="A612" s="99">
        <v>5815</v>
      </c>
      <c r="B612" s="93">
        <v>2</v>
      </c>
      <c r="C612" s="110">
        <v>0</v>
      </c>
      <c r="D612" s="110">
        <f si="21" t="shared"/>
        <v>0</v>
      </c>
      <c r="I612" s="29">
        <v>3</v>
      </c>
      <c r="J612" s="96">
        <f si="20" t="shared"/>
        <v>6</v>
      </c>
      <c r="M612" s="26"/>
    </row>
    <row customHeight="1" ht="12" r="613" spans="1:13">
      <c r="A613" s="99">
        <v>5816</v>
      </c>
      <c r="B613" s="93">
        <v>0</v>
      </c>
      <c r="C613" s="110">
        <v>0</v>
      </c>
      <c r="D613" s="110">
        <f si="21" t="shared"/>
        <v>0</v>
      </c>
      <c r="I613" s="29">
        <v>74</v>
      </c>
      <c r="J613" s="96">
        <f si="20" t="shared"/>
        <v>0</v>
      </c>
      <c r="M613" s="26"/>
    </row>
    <row customHeight="1" ht="12" r="614" spans="1:13">
      <c r="A614" s="99">
        <v>5817</v>
      </c>
      <c r="B614" s="93">
        <v>0</v>
      </c>
      <c r="C614" s="110">
        <v>0</v>
      </c>
      <c r="D614" s="110">
        <f si="21" t="shared"/>
        <v>0</v>
      </c>
      <c r="I614" s="29">
        <v>0.82</v>
      </c>
      <c r="J614" s="96">
        <f si="20" t="shared"/>
        <v>0</v>
      </c>
      <c r="M614" s="26"/>
    </row>
    <row customHeight="1" ht="12" r="615" spans="1:13">
      <c r="A615" s="99">
        <v>5818</v>
      </c>
      <c r="B615" s="93">
        <v>0</v>
      </c>
      <c r="C615" s="110">
        <v>0</v>
      </c>
      <c r="D615" s="110">
        <f si="21" t="shared"/>
        <v>0</v>
      </c>
      <c r="I615" s="29">
        <v>74</v>
      </c>
      <c r="J615" s="96">
        <f si="20" t="shared"/>
        <v>0</v>
      </c>
      <c r="M615" s="26"/>
    </row>
    <row customHeight="1" ht="12" r="616" spans="1:13">
      <c r="A616" s="128">
        <v>5823</v>
      </c>
      <c r="B616" s="93">
        <v>1</v>
      </c>
      <c r="C616" s="110">
        <v>0</v>
      </c>
      <c r="D616" s="110">
        <f si="21" t="shared"/>
        <v>0</v>
      </c>
      <c r="G616" s="26" t="s">
        <v>1338</v>
      </c>
      <c r="I616" s="29">
        <v>47.38</v>
      </c>
      <c r="J616" s="96">
        <f si="20" t="shared"/>
        <v>47.38</v>
      </c>
      <c r="M616" s="26"/>
    </row>
    <row customHeight="1" ht="12" r="617" spans="1:13">
      <c r="A617" s="128">
        <v>5824</v>
      </c>
      <c r="B617" s="93">
        <v>0</v>
      </c>
      <c r="C617" s="110">
        <v>0</v>
      </c>
      <c r="D617" s="110">
        <f si="21" t="shared"/>
        <v>0</v>
      </c>
      <c r="I617" s="29">
        <v>17.75</v>
      </c>
      <c r="J617" s="96">
        <f si="20" t="shared"/>
        <v>0</v>
      </c>
      <c r="M617" s="26"/>
    </row>
    <row customHeight="1" ht="12" r="618" spans="1:13">
      <c r="A618" s="128">
        <v>5825</v>
      </c>
      <c r="B618" s="93">
        <v>5</v>
      </c>
      <c r="C618" s="110">
        <v>0</v>
      </c>
      <c r="D618" s="110">
        <f si="21" t="shared"/>
        <v>0</v>
      </c>
      <c r="I618" s="29">
        <v>29.78</v>
      </c>
      <c r="J618" s="96">
        <f si="20" t="shared"/>
        <v>148.9</v>
      </c>
      <c r="M618" s="26"/>
    </row>
    <row customHeight="1" ht="12" r="619" spans="1:13">
      <c r="A619" s="99">
        <v>5828</v>
      </c>
      <c r="B619" s="93">
        <v>0</v>
      </c>
      <c r="C619" s="110">
        <v>0</v>
      </c>
      <c r="D619" s="110">
        <f si="21" t="shared"/>
        <v>0</v>
      </c>
      <c r="I619" s="29">
        <v>2</v>
      </c>
      <c r="J619" s="96">
        <f si="20" t="shared"/>
        <v>0</v>
      </c>
      <c r="M619" s="26"/>
    </row>
    <row customHeight="1" ht="12" r="620" spans="1:13">
      <c r="A620" s="99">
        <v>5829</v>
      </c>
      <c r="B620" s="93">
        <v>0</v>
      </c>
      <c r="C620" s="110">
        <v>0</v>
      </c>
      <c r="D620" s="110">
        <f si="21" t="shared"/>
        <v>0</v>
      </c>
      <c r="I620" s="29">
        <v>26.98</v>
      </c>
      <c r="J620" s="96">
        <f si="20" t="shared"/>
        <v>0</v>
      </c>
      <c r="M620" s="26"/>
    </row>
    <row customHeight="1" ht="12" r="621" spans="1:13">
      <c r="A621" s="99">
        <v>5830</v>
      </c>
      <c r="B621" s="93">
        <v>0</v>
      </c>
      <c r="C621" s="110">
        <v>0</v>
      </c>
      <c r="D621" s="110">
        <f si="21" t="shared"/>
        <v>0</v>
      </c>
      <c r="I621" s="29">
        <v>46.09</v>
      </c>
      <c r="J621" s="96">
        <f si="20" t="shared"/>
        <v>0</v>
      </c>
      <c r="M621" s="26"/>
    </row>
    <row customHeight="1" ht="12" r="622" spans="1:13">
      <c r="A622" s="99">
        <v>5831</v>
      </c>
      <c r="B622" s="93">
        <v>0</v>
      </c>
      <c r="C622" s="110">
        <v>0</v>
      </c>
      <c r="D622" s="110">
        <f si="21" t="shared"/>
        <v>0</v>
      </c>
      <c r="I622" s="29">
        <v>11.33</v>
      </c>
      <c r="J622" s="96">
        <f si="20" t="shared"/>
        <v>0</v>
      </c>
      <c r="M622" s="26"/>
    </row>
    <row customHeight="1" ht="12" r="623" spans="1:13">
      <c r="A623" s="128">
        <v>5833</v>
      </c>
      <c r="B623" s="93">
        <v>10</v>
      </c>
      <c r="C623" s="110">
        <v>0</v>
      </c>
      <c r="D623" s="110">
        <f si="21" t="shared"/>
        <v>0</v>
      </c>
      <c r="I623" s="29">
        <v>12.09</v>
      </c>
      <c r="J623" s="96">
        <f si="20" t="shared"/>
        <v>120.9</v>
      </c>
      <c r="M623" s="26"/>
    </row>
    <row customHeight="1" ht="12" r="624" spans="1:13">
      <c r="A624" s="149">
        <v>5834</v>
      </c>
      <c r="B624" s="93">
        <v>0</v>
      </c>
      <c r="C624" s="110">
        <v>0</v>
      </c>
      <c r="D624" s="110">
        <f si="21" t="shared"/>
        <v>0</v>
      </c>
      <c r="G624" s="26" t="s">
        <v>1414</v>
      </c>
      <c r="I624" s="29">
        <v>3325</v>
      </c>
      <c r="J624" s="96">
        <f si="20" t="shared"/>
        <v>0</v>
      </c>
      <c r="M624" s="26"/>
    </row>
    <row customHeight="1" ht="12" r="625" spans="1:13">
      <c r="A625" s="128">
        <v>5836</v>
      </c>
      <c r="B625" s="93">
        <v>0</v>
      </c>
      <c r="C625" s="110">
        <v>0</v>
      </c>
      <c r="D625" s="110">
        <f si="21" t="shared"/>
        <v>0</v>
      </c>
      <c r="I625" s="29">
        <v>705.21</v>
      </c>
      <c r="J625" s="96">
        <f si="20" t="shared"/>
        <v>0</v>
      </c>
      <c r="M625" s="26"/>
    </row>
    <row customHeight="1" ht="12" r="626" spans="1:13">
      <c r="A626" s="99">
        <v>5837</v>
      </c>
      <c r="B626" s="93">
        <v>0</v>
      </c>
      <c r="C626" s="110">
        <v>0</v>
      </c>
      <c r="D626" s="110">
        <f si="21" t="shared"/>
        <v>0</v>
      </c>
      <c r="I626" s="29">
        <v>705.21</v>
      </c>
      <c r="J626" s="96">
        <f si="20" t="shared"/>
        <v>0</v>
      </c>
      <c r="M626" s="26"/>
    </row>
    <row customHeight="1" ht="12" r="627" spans="1:13">
      <c r="A627" s="99">
        <v>5839</v>
      </c>
      <c r="B627" s="93">
        <v>0</v>
      </c>
      <c r="C627" s="110">
        <v>0</v>
      </c>
      <c r="D627" s="110">
        <f si="21" t="shared"/>
        <v>0</v>
      </c>
      <c r="I627" s="29">
        <v>215.83</v>
      </c>
      <c r="J627" s="96">
        <f si="20" t="shared"/>
        <v>0</v>
      </c>
      <c r="M627" s="26"/>
    </row>
    <row customHeight="1" ht="12" r="628" spans="1:13">
      <c r="A628" s="99">
        <v>5840</v>
      </c>
      <c r="B628" s="93">
        <v>0</v>
      </c>
      <c r="C628" s="110">
        <v>0</v>
      </c>
      <c r="D628" s="110">
        <f si="21" t="shared"/>
        <v>0</v>
      </c>
      <c r="I628" s="29">
        <v>932.26</v>
      </c>
      <c r="J628" s="96">
        <f si="20" t="shared"/>
        <v>0</v>
      </c>
      <c r="M628" s="26"/>
    </row>
    <row customHeight="1" ht="12" r="629" spans="1:13">
      <c r="A629" s="128">
        <v>5841</v>
      </c>
      <c r="B629" s="93">
        <v>2</v>
      </c>
      <c r="C629" s="110">
        <v>0</v>
      </c>
      <c r="D629" s="110">
        <f si="21" t="shared"/>
        <v>0</v>
      </c>
      <c r="F629" s="104" t="s">
        <v>1335</v>
      </c>
      <c r="I629" s="29">
        <v>388.45</v>
      </c>
      <c r="J629" s="96">
        <f si="20" t="shared"/>
        <v>776.9</v>
      </c>
      <c r="M629" s="26"/>
    </row>
    <row customHeight="1" ht="12" r="630" spans="1:13">
      <c r="A630" s="128">
        <v>5844</v>
      </c>
      <c r="B630" s="93">
        <v>0</v>
      </c>
      <c r="C630" s="110">
        <v>0</v>
      </c>
      <c r="D630" s="110">
        <f si="21" t="shared"/>
        <v>0</v>
      </c>
      <c r="F630" s="104"/>
      <c r="I630" s="29">
        <v>32.72</v>
      </c>
      <c r="J630" s="96">
        <f si="20" t="shared"/>
        <v>0</v>
      </c>
      <c r="M630" s="26"/>
    </row>
    <row customHeight="1" ht="12" r="631" spans="1:13">
      <c r="A631" s="99">
        <v>5845</v>
      </c>
      <c r="B631" s="93">
        <v>2</v>
      </c>
      <c r="C631" s="110">
        <v>0</v>
      </c>
      <c r="D631" s="110">
        <f si="21" t="shared"/>
        <v>0</v>
      </c>
      <c r="F631" s="104"/>
      <c r="I631" s="29">
        <v>18.8</v>
      </c>
      <c r="J631" s="96">
        <f ref="J631:J748" si="22" t="shared">B631*I631</f>
        <v>37.6</v>
      </c>
      <c r="M631" s="26"/>
    </row>
    <row customHeight="1" ht="12" r="632" spans="1:13">
      <c r="A632" s="99">
        <v>5847</v>
      </c>
      <c r="B632" s="93">
        <v>0</v>
      </c>
      <c r="C632" s="110">
        <v>0</v>
      </c>
      <c r="D632" s="110">
        <f si="21" t="shared"/>
        <v>0</v>
      </c>
      <c r="F632" s="104"/>
      <c r="I632" s="29">
        <v>9.11</v>
      </c>
      <c r="J632" s="96">
        <f si="22" t="shared"/>
        <v>0</v>
      </c>
      <c r="M632" s="26"/>
    </row>
    <row customHeight="1" ht="12" r="633" spans="1:13">
      <c r="A633" s="99">
        <v>5848</v>
      </c>
      <c r="B633" s="93">
        <v>0</v>
      </c>
      <c r="C633" s="110">
        <v>0</v>
      </c>
      <c r="D633" s="110">
        <f si="21" t="shared"/>
        <v>0</v>
      </c>
      <c r="F633" s="104"/>
      <c r="I633" s="29">
        <v>0.67</v>
      </c>
      <c r="J633" s="96">
        <f si="22" t="shared"/>
        <v>0</v>
      </c>
      <c r="M633" s="26"/>
    </row>
    <row customHeight="1" ht="12" r="634" spans="1:13">
      <c r="A634" s="128">
        <v>5849</v>
      </c>
      <c r="B634" s="93">
        <v>0</v>
      </c>
      <c r="C634" s="110">
        <v>0</v>
      </c>
      <c r="D634" s="110">
        <f si="21" t="shared"/>
        <v>0</v>
      </c>
      <c r="F634" s="104"/>
      <c r="I634" s="29">
        <v>193.85</v>
      </c>
      <c r="J634" s="96">
        <f si="22" t="shared"/>
        <v>0</v>
      </c>
      <c r="M634" s="26"/>
    </row>
    <row customHeight="1" ht="12" r="635" spans="1:13">
      <c r="A635" s="128">
        <v>5850</v>
      </c>
      <c r="B635" s="93">
        <v>0</v>
      </c>
      <c r="C635" s="110">
        <v>0</v>
      </c>
      <c r="D635" s="110">
        <f si="21" t="shared"/>
        <v>0</v>
      </c>
      <c r="F635" s="104"/>
      <c r="I635" s="29">
        <v>962.7</v>
      </c>
      <c r="J635" s="96">
        <f si="22" t="shared"/>
        <v>0</v>
      </c>
      <c r="M635" s="26"/>
    </row>
    <row customHeight="1" ht="12" r="636" spans="1:13">
      <c r="A636" s="128">
        <v>5855</v>
      </c>
      <c r="B636" s="93">
        <v>0</v>
      </c>
      <c r="C636" s="110">
        <v>0</v>
      </c>
      <c r="D636" s="110">
        <f si="21" t="shared"/>
        <v>0</v>
      </c>
      <c r="F636" s="104"/>
      <c r="I636" s="29">
        <v>26.98</v>
      </c>
      <c r="J636" s="96">
        <f si="22" t="shared"/>
        <v>0</v>
      </c>
      <c r="M636" s="26"/>
    </row>
    <row customHeight="1" ht="12" r="637" spans="1:13">
      <c r="A637" s="99">
        <v>5856</v>
      </c>
      <c r="B637" s="93">
        <v>0</v>
      </c>
      <c r="C637" s="110">
        <v>0</v>
      </c>
      <c r="D637" s="110">
        <f si="21" t="shared"/>
        <v>0</v>
      </c>
      <c r="F637" s="104"/>
      <c r="I637" s="29">
        <v>950.6</v>
      </c>
      <c r="J637" s="96">
        <f si="22" t="shared"/>
        <v>0</v>
      </c>
      <c r="M637" s="26"/>
    </row>
    <row customHeight="1" ht="12" r="638" spans="1:13">
      <c r="A638" s="99">
        <v>5857</v>
      </c>
      <c r="B638" s="93">
        <v>0</v>
      </c>
      <c r="C638" s="110">
        <v>0</v>
      </c>
      <c r="D638" s="110">
        <f si="21" t="shared"/>
        <v>0</v>
      </c>
      <c r="F638" s="104"/>
      <c r="I638" s="29">
        <v>26.09</v>
      </c>
      <c r="J638" s="96">
        <f si="22" t="shared"/>
        <v>0</v>
      </c>
      <c r="M638" s="26"/>
    </row>
    <row customFormat="1" customHeight="1" ht="12" r="639" s="121" spans="1:13">
      <c r="A639" s="118">
        <v>5858</v>
      </c>
      <c r="B639" s="119">
        <v>0</v>
      </c>
      <c r="C639" s="120">
        <v>0</v>
      </c>
      <c r="D639" s="120">
        <f si="21" t="shared"/>
        <v>0</v>
      </c>
      <c r="E639" s="120"/>
      <c r="F639" s="121" t="s">
        <v>1746</v>
      </c>
      <c r="I639" s="57">
        <v>20</v>
      </c>
      <c r="J639" s="122">
        <f si="22" t="shared"/>
        <v>0</v>
      </c>
      <c r="K639" s="123"/>
      <c r="L639" s="57"/>
      <c r="M639" s="121" t="s">
        <v>1405</v>
      </c>
    </row>
    <row customHeight="1" ht="12" r="640" spans="1:13">
      <c r="A640" s="128">
        <v>5859</v>
      </c>
      <c r="B640" s="93">
        <v>0</v>
      </c>
      <c r="C640" s="110">
        <v>0</v>
      </c>
      <c r="D640" s="110">
        <f si="21" t="shared"/>
        <v>0</v>
      </c>
      <c r="F640" s="104"/>
      <c r="I640" s="29">
        <v>26.98</v>
      </c>
      <c r="J640" s="96">
        <f si="22" t="shared"/>
        <v>0</v>
      </c>
      <c r="M640" s="26"/>
    </row>
    <row customHeight="1" ht="12" r="641" spans="1:13">
      <c r="A641" s="128">
        <v>5861</v>
      </c>
      <c r="B641" s="93">
        <v>0</v>
      </c>
      <c r="C641" s="110">
        <v>0</v>
      </c>
      <c r="D641" s="110">
        <f si="21" t="shared"/>
        <v>0</v>
      </c>
      <c r="F641" s="104"/>
      <c r="I641" s="29">
        <v>97</v>
      </c>
      <c r="J641" s="96">
        <f si="22" t="shared"/>
        <v>0</v>
      </c>
      <c r="M641" s="26"/>
    </row>
    <row customHeight="1" ht="12" r="642" spans="1:13">
      <c r="A642" s="128">
        <v>5863</v>
      </c>
      <c r="B642" s="93">
        <v>2</v>
      </c>
      <c r="C642" s="110">
        <v>0</v>
      </c>
      <c r="D642" s="110">
        <f si="21" t="shared"/>
        <v>0</v>
      </c>
      <c r="F642" s="104"/>
      <c r="I642" s="29">
        <v>3.84</v>
      </c>
      <c r="J642" s="96">
        <f si="22" t="shared"/>
        <v>7.68</v>
      </c>
      <c r="M642" s="26"/>
    </row>
    <row customHeight="1" ht="12" r="643" spans="1:13">
      <c r="A643" s="128">
        <v>5864</v>
      </c>
      <c r="B643" s="93">
        <v>2</v>
      </c>
      <c r="C643" s="110">
        <v>0</v>
      </c>
      <c r="D643" s="110">
        <f si="21" t="shared"/>
        <v>0</v>
      </c>
      <c r="F643" s="104"/>
      <c r="I643" s="29">
        <v>59.05</v>
      </c>
      <c r="J643" s="96">
        <f si="22" t="shared"/>
        <v>118.1</v>
      </c>
      <c r="M643" s="26"/>
    </row>
    <row customHeight="1" ht="12" r="644" spans="1:13">
      <c r="A644" s="128">
        <v>5865</v>
      </c>
      <c r="B644" s="93">
        <v>2</v>
      </c>
      <c r="C644" s="110">
        <v>0</v>
      </c>
      <c r="D644" s="110">
        <f si="21" t="shared"/>
        <v>0</v>
      </c>
      <c r="F644" s="104"/>
      <c r="I644" s="29">
        <v>27.83</v>
      </c>
      <c r="J644" s="96">
        <f si="22" t="shared"/>
        <v>55.66</v>
      </c>
      <c r="M644" s="26"/>
    </row>
    <row customHeight="1" ht="12" r="645" spans="1:13">
      <c r="A645" s="99">
        <v>5866</v>
      </c>
      <c r="B645" s="68">
        <v>0</v>
      </c>
      <c r="C645" s="110">
        <v>0</v>
      </c>
      <c r="D645" s="110">
        <f si="21" t="shared"/>
        <v>0</v>
      </c>
      <c r="F645" s="104"/>
      <c r="I645" s="29">
        <v>382.8</v>
      </c>
      <c r="J645" s="96">
        <f si="22" t="shared"/>
        <v>0</v>
      </c>
      <c r="M645" s="26"/>
    </row>
    <row customHeight="1" ht="12" r="646" spans="1:13">
      <c r="A646" s="99">
        <v>5870</v>
      </c>
      <c r="B646" s="93">
        <v>1</v>
      </c>
      <c r="C646" s="110">
        <v>0</v>
      </c>
      <c r="D646" s="110">
        <f si="21" t="shared"/>
        <v>0</v>
      </c>
      <c r="F646" s="104"/>
      <c r="I646" s="29">
        <v>1099</v>
      </c>
      <c r="J646" s="96">
        <f si="22" t="shared"/>
        <v>1099</v>
      </c>
      <c r="M646" s="26"/>
    </row>
    <row customHeight="1" ht="12" r="647" spans="1:13">
      <c r="A647" s="128">
        <v>5871</v>
      </c>
      <c r="B647" s="93">
        <v>0</v>
      </c>
      <c r="C647" s="110">
        <v>0</v>
      </c>
      <c r="D647" s="110">
        <f si="21" t="shared"/>
        <v>0</v>
      </c>
      <c r="F647" s="104"/>
      <c r="I647" s="29">
        <v>28.84</v>
      </c>
      <c r="J647" s="96">
        <f si="22" t="shared"/>
        <v>0</v>
      </c>
      <c r="M647" s="26"/>
    </row>
    <row customHeight="1" ht="12" r="648" spans="1:13">
      <c r="A648" s="128">
        <v>5873</v>
      </c>
      <c r="B648" s="93">
        <v>0</v>
      </c>
      <c r="C648" s="110">
        <v>0</v>
      </c>
      <c r="D648" s="110">
        <f si="21" t="shared"/>
        <v>0</v>
      </c>
      <c r="F648" s="104"/>
      <c r="I648" s="29">
        <v>4.34</v>
      </c>
      <c r="J648" s="96">
        <f si="22" t="shared"/>
        <v>0</v>
      </c>
      <c r="M648" s="26"/>
    </row>
    <row customHeight="1" ht="12" r="649" spans="1:13">
      <c r="A649" s="128">
        <v>5874</v>
      </c>
      <c r="B649" s="93">
        <v>0</v>
      </c>
      <c r="C649" s="110">
        <v>0</v>
      </c>
      <c r="D649" s="110">
        <f si="21" t="shared"/>
        <v>0</v>
      </c>
      <c r="F649" s="104"/>
      <c r="I649" s="29">
        <v>28.84</v>
      </c>
      <c r="J649" s="96">
        <f si="22" t="shared"/>
        <v>0</v>
      </c>
      <c r="M649" s="26"/>
    </row>
    <row customHeight="1" ht="12" r="650" spans="1:13">
      <c r="A650" s="128">
        <v>5875</v>
      </c>
      <c r="B650" s="93">
        <v>3</v>
      </c>
      <c r="C650" s="110">
        <v>0</v>
      </c>
      <c r="D650" s="110">
        <f si="21" t="shared"/>
        <v>0</v>
      </c>
      <c r="F650" s="104"/>
      <c r="I650" s="29">
        <v>3.9</v>
      </c>
      <c r="J650" s="96">
        <f si="22" t="shared"/>
        <v>11.7</v>
      </c>
      <c r="M650" s="26"/>
    </row>
    <row customHeight="1" ht="12" r="651" spans="1:13">
      <c r="A651" s="128">
        <v>5885</v>
      </c>
      <c r="B651" s="93">
        <v>0</v>
      </c>
      <c r="C651" s="110">
        <v>0</v>
      </c>
      <c r="D651" s="110">
        <f si="21" t="shared"/>
        <v>0</v>
      </c>
      <c r="F651" s="104"/>
      <c r="I651" s="29">
        <v>146.84</v>
      </c>
      <c r="J651" s="96">
        <f si="22" t="shared"/>
        <v>0</v>
      </c>
      <c r="M651" s="26"/>
    </row>
    <row customHeight="1" ht="12" r="652" spans="1:13">
      <c r="A652" s="128">
        <v>5886</v>
      </c>
      <c r="B652" s="93">
        <v>0</v>
      </c>
      <c r="C652" s="110">
        <v>0</v>
      </c>
      <c r="D652" s="110">
        <f si="21" t="shared"/>
        <v>0</v>
      </c>
      <c r="F652" s="104"/>
      <c r="I652" s="29">
        <v>95.64</v>
      </c>
      <c r="J652" s="96">
        <f si="22" t="shared"/>
        <v>0</v>
      </c>
      <c r="M652" s="26"/>
    </row>
    <row customHeight="1" ht="12" r="653" spans="1:13">
      <c r="A653" s="128">
        <v>5887</v>
      </c>
      <c r="B653" s="93">
        <v>0</v>
      </c>
      <c r="C653" s="110">
        <v>0</v>
      </c>
      <c r="D653" s="110">
        <f si="21" t="shared"/>
        <v>0</v>
      </c>
      <c r="F653" s="104"/>
      <c r="I653" s="29">
        <v>363</v>
      </c>
      <c r="J653" s="96">
        <f si="22" t="shared"/>
        <v>0</v>
      </c>
      <c r="M653" s="26"/>
    </row>
    <row customHeight="1" ht="12" r="654" spans="1:13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si="22" t="shared"/>
        <v>0</v>
      </c>
      <c r="M654" s="26"/>
    </row>
    <row customHeight="1" ht="12" r="655" spans="1:13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si="22" t="shared"/>
        <v>0</v>
      </c>
      <c r="M655" s="26"/>
    </row>
    <row customHeight="1" ht="12" r="656" spans="1:13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si="22" t="shared"/>
        <v>0</v>
      </c>
      <c r="M656" s="26"/>
    </row>
    <row customHeight="1" ht="12" r="657" spans="1:13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si="22" t="shared"/>
        <v>0</v>
      </c>
      <c r="M657" s="26"/>
    </row>
    <row customHeight="1" ht="12" r="658" spans="1:13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si="22" t="shared"/>
        <v>0</v>
      </c>
      <c r="M658" s="26"/>
    </row>
    <row customHeight="1" ht="12" r="659" spans="1:13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si="22" t="shared"/>
        <v>0</v>
      </c>
      <c r="M659" s="26"/>
    </row>
    <row customHeight="1" ht="12" r="660" spans="1:13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si="22" t="shared"/>
        <v>0</v>
      </c>
      <c r="M660" s="26"/>
    </row>
    <row customHeight="1" ht="12" r="661" spans="1:13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si="22" t="shared"/>
        <v>0</v>
      </c>
      <c r="M661" s="26"/>
    </row>
    <row customHeight="1" ht="12" r="662" spans="1:13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si="22" t="shared"/>
        <v>0</v>
      </c>
      <c r="M662" s="26"/>
    </row>
    <row customHeight="1" ht="12" r="663" spans="1:13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si="22" t="shared"/>
        <v>0</v>
      </c>
      <c r="M663" s="26"/>
    </row>
    <row customHeight="1" ht="12" r="664" spans="1:13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si="22" t="shared"/>
        <v>22.5</v>
      </c>
      <c r="M664" s="26"/>
    </row>
    <row customHeight="1" ht="12" r="665" spans="1:13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si="22" t="shared"/>
        <v>0</v>
      </c>
      <c r="M665" s="26"/>
    </row>
    <row customHeight="1" ht="12" r="666" spans="1:13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si="22" t="shared"/>
        <v>0</v>
      </c>
      <c r="M666" s="26"/>
    </row>
    <row customHeight="1" ht="12" r="667" spans="1:13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si="22" t="shared"/>
        <v>0</v>
      </c>
      <c r="M667" s="26"/>
    </row>
    <row customHeight="1" ht="12" r="668" spans="1:13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si="22" t="shared"/>
        <v>5.3</v>
      </c>
      <c r="M668" s="26"/>
    </row>
    <row customHeight="1" ht="12" r="669" spans="1:13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si="22" t="shared"/>
        <v>0</v>
      </c>
      <c r="M669" s="26"/>
    </row>
    <row customHeight="1" ht="12" r="670" spans="1:13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si="22" t="shared"/>
        <v>0</v>
      </c>
      <c r="M670" s="26"/>
    </row>
    <row customHeight="1" ht="12" r="671" spans="1:13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si="22" t="shared"/>
        <v>11.8</v>
      </c>
      <c r="M671" s="26"/>
    </row>
    <row customHeight="1" ht="12" r="672" spans="1:13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si="22" t="shared"/>
        <v>0</v>
      </c>
      <c r="M672" s="26"/>
    </row>
    <row customHeight="1" ht="12" r="673" spans="1:13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si="22" t="shared"/>
        <v>0</v>
      </c>
      <c r="M673" s="26"/>
    </row>
    <row customHeight="1" ht="12" r="674" spans="1:13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si="22" t="shared"/>
        <v>0</v>
      </c>
      <c r="M674" s="26"/>
    </row>
    <row customHeight="1" ht="12" r="675" spans="1:13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si="22" t="shared"/>
        <v>0</v>
      </c>
      <c r="M675" s="26"/>
    </row>
    <row customHeight="1" ht="12" r="676" spans="1:13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si="22" t="shared"/>
        <v>0</v>
      </c>
      <c r="M676" s="26"/>
    </row>
    <row customHeight="1" ht="12" r="677" spans="1:13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customHeight="1" ht="12" r="678" spans="1:13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customHeight="1" ht="12" r="679" spans="1:13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si="22" t="shared"/>
        <v>20.09</v>
      </c>
      <c r="M679" s="26"/>
    </row>
    <row customHeight="1" ht="12" r="680" spans="1:13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si="22" t="shared"/>
        <v>49.019999999999996</v>
      </c>
      <c r="M680" s="26"/>
    </row>
    <row customHeight="1" ht="12" r="681" spans="1:13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si="22" t="shared"/>
        <v>0</v>
      </c>
    </row>
    <row customHeight="1" ht="12" r="682" spans="1:13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si="22" t="shared"/>
        <v>30.52</v>
      </c>
    </row>
    <row customHeight="1" ht="12" r="683" spans="1:13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si="22" t="shared"/>
        <v>0</v>
      </c>
    </row>
    <row customHeight="1" ht="12" r="684" spans="1:13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si="22" t="shared"/>
        <v>0</v>
      </c>
    </row>
    <row customHeight="1" ht="12" r="685" spans="1:13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si="22" t="shared"/>
        <v>0</v>
      </c>
    </row>
    <row customHeight="1" ht="12" r="686" spans="1:13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si="22" t="shared"/>
        <v>188.46</v>
      </c>
    </row>
    <row customHeight="1" ht="12" r="687" spans="1:13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si="22" t="shared"/>
        <v>45.4</v>
      </c>
    </row>
    <row customHeight="1" ht="12" r="688" spans="1:13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si="22" t="shared"/>
        <v>0</v>
      </c>
    </row>
    <row customHeight="1" ht="12" r="689" spans="1:1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si="22" t="shared"/>
        <v>0</v>
      </c>
    </row>
    <row customHeight="1" ht="12" r="690" spans="1:1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si="22" t="shared"/>
        <v>0</v>
      </c>
    </row>
    <row customHeight="1" ht="12" r="691" spans="1:1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si="22" t="shared"/>
        <v>0</v>
      </c>
    </row>
    <row customHeight="1" ht="12" r="692" spans="1:1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si="22" t="shared"/>
        <v>0</v>
      </c>
    </row>
    <row customHeight="1" ht="12" r="693" spans="1:1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si="22" t="shared"/>
        <v>0</v>
      </c>
    </row>
    <row customHeight="1" ht="12" r="694" spans="1:1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si="22" t="shared"/>
        <v>0</v>
      </c>
    </row>
    <row customHeight="1" ht="12" r="695" spans="1:1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si="22" t="shared"/>
        <v>0</v>
      </c>
    </row>
    <row customHeight="1" ht="12" r="696" spans="1:11">
      <c r="A696" s="99">
        <v>5942</v>
      </c>
      <c r="I696" s="29">
        <v>315.43</v>
      </c>
      <c r="J696" s="125"/>
    </row>
    <row customHeight="1" ht="12" r="697" spans="1:1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si="22" t="shared"/>
        <v>0</v>
      </c>
    </row>
    <row customHeight="1" ht="12" r="698" spans="1:1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si="22" t="shared"/>
        <v>58.88</v>
      </c>
    </row>
    <row customHeight="1" ht="12" r="699" spans="1:1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si="22" t="shared"/>
        <v>0</v>
      </c>
    </row>
    <row customHeight="1" ht="12" r="700" spans="1:1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si="22" t="shared"/>
        <v>0</v>
      </c>
    </row>
    <row customHeight="1" ht="12" r="701" spans="1:1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si="22" t="shared"/>
        <v>0</v>
      </c>
    </row>
    <row customHeight="1" ht="12" r="702" spans="1:1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customHeight="1" ht="12" r="703" spans="1:11">
      <c r="A703" s="128">
        <v>6001</v>
      </c>
      <c r="B703" s="93">
        <v>0</v>
      </c>
      <c r="C703" s="110">
        <v>0</v>
      </c>
      <c r="D703" s="110">
        <f si="21" t="shared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si="22" t="shared"/>
        <v>0</v>
      </c>
      <c r="K703" s="77">
        <f>(I703*0.4)+I703</f>
        <v>28</v>
      </c>
    </row>
    <row customHeight="1" ht="12" r="704" spans="1:11">
      <c r="A704" s="128">
        <v>6002</v>
      </c>
      <c r="B704" s="93">
        <v>66</v>
      </c>
      <c r="C704" s="110">
        <v>0</v>
      </c>
      <c r="D704" s="110">
        <f si="21" t="shared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si="22" t="shared"/>
        <v>512.16</v>
      </c>
      <c r="K704" s="77">
        <v>175</v>
      </c>
    </row>
    <row customHeight="1" ht="12" r="705" spans="1:13">
      <c r="A705" s="128">
        <v>6003</v>
      </c>
      <c r="B705" s="93">
        <v>0</v>
      </c>
      <c r="C705" s="110">
        <v>0</v>
      </c>
      <c r="D705" s="110">
        <f si="21" t="shared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si="22" t="shared"/>
        <v>0</v>
      </c>
      <c r="K705" s="77">
        <v>35</v>
      </c>
    </row>
    <row customHeight="1" ht="12" r="706" spans="1:13">
      <c r="A706" s="128">
        <v>6004</v>
      </c>
      <c r="B706" s="93">
        <v>0</v>
      </c>
      <c r="C706" s="110">
        <v>0</v>
      </c>
      <c r="D706" s="110">
        <f si="21" t="shared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si="22" t="shared"/>
        <v>0</v>
      </c>
      <c r="K706" s="77">
        <v>70</v>
      </c>
    </row>
    <row customHeight="1" ht="12" r="707" spans="1:13">
      <c r="A707" s="99">
        <v>6005</v>
      </c>
      <c r="B707" s="93">
        <v>2</v>
      </c>
      <c r="C707" s="74">
        <v>0</v>
      </c>
      <c r="D707" s="110">
        <f si="21" t="shared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si="22" t="shared"/>
        <v>260</v>
      </c>
    </row>
    <row customHeight="1" ht="12" r="708" spans="1:13">
      <c r="A708" s="99">
        <v>6006</v>
      </c>
      <c r="B708" s="93">
        <v>2</v>
      </c>
      <c r="C708" s="110">
        <v>0</v>
      </c>
      <c r="D708" s="110">
        <f si="21" t="shared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si="22" t="shared"/>
        <v>150</v>
      </c>
      <c r="K708" s="77">
        <v>40</v>
      </c>
    </row>
    <row customFormat="1" customHeight="1" ht="12" r="709" s="121" spans="1:13">
      <c r="A709" s="118">
        <v>6007</v>
      </c>
      <c r="B709" s="119">
        <v>0</v>
      </c>
      <c r="C709" s="120">
        <v>0</v>
      </c>
      <c r="D709" s="110">
        <f si="21" t="shared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si="22" t="shared"/>
        <v>0</v>
      </c>
      <c r="K709" s="123">
        <v>10</v>
      </c>
      <c r="L709" s="57"/>
      <c r="M709" s="124"/>
    </row>
    <row customHeight="1" ht="12" r="710" spans="1:13">
      <c r="A710" s="99">
        <v>6008</v>
      </c>
      <c r="B710" s="93">
        <v>7</v>
      </c>
      <c r="C710" s="110">
        <v>4</v>
      </c>
      <c r="D710" s="110">
        <f si="21" t="shared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si="22" t="shared"/>
        <v>322</v>
      </c>
      <c r="K710" s="77">
        <v>45</v>
      </c>
      <c r="M710" s="25" t="s">
        <v>1140</v>
      </c>
    </row>
    <row customFormat="1" customHeight="1" ht="12" r="711" s="121" spans="1:13">
      <c r="A711" s="118">
        <v>6009</v>
      </c>
      <c r="B711" s="119">
        <v>0</v>
      </c>
      <c r="C711" s="120">
        <v>0</v>
      </c>
      <c r="D711" s="110">
        <f si="21" t="shared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si="22" t="shared"/>
        <v>0</v>
      </c>
      <c r="K711" s="123">
        <v>55</v>
      </c>
      <c r="L711" s="57"/>
      <c r="M711" s="124"/>
    </row>
    <row customHeight="1" ht="12" r="712" spans="1:13">
      <c r="A712" s="99">
        <v>6010</v>
      </c>
      <c r="B712" s="93">
        <v>9</v>
      </c>
      <c r="C712" s="110">
        <v>0</v>
      </c>
      <c r="D712" s="110">
        <f si="21" t="shared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si="22" t="shared"/>
        <v>288</v>
      </c>
      <c r="K712" s="77">
        <v>68</v>
      </c>
      <c r="M712" s="26"/>
    </row>
    <row customHeight="1" ht="12" r="713" spans="1:13">
      <c r="A713" s="99">
        <v>6011</v>
      </c>
      <c r="B713" s="93">
        <v>21</v>
      </c>
      <c r="C713" s="110">
        <v>2</v>
      </c>
      <c r="D713" s="110">
        <f si="21" t="shared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si="22" t="shared"/>
        <v>693</v>
      </c>
      <c r="K713" s="77">
        <v>150</v>
      </c>
      <c r="M713" s="26"/>
    </row>
    <row customHeight="1" ht="12" r="714" spans="1:13">
      <c r="A714" s="99">
        <v>6012</v>
      </c>
      <c r="B714" s="93">
        <v>5</v>
      </c>
      <c r="C714" s="110">
        <v>3</v>
      </c>
      <c r="D714" s="110">
        <f si="21" t="shared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si="22" t="shared"/>
        <v>85.9</v>
      </c>
      <c r="K714" s="77">
        <v>5</v>
      </c>
      <c r="M714" s="26"/>
    </row>
    <row customHeight="1" ht="12" r="715" spans="1:13">
      <c r="A715" s="99">
        <v>6013</v>
      </c>
      <c r="B715" s="93">
        <v>17</v>
      </c>
      <c r="C715" s="110">
        <v>3</v>
      </c>
      <c r="D715" s="110">
        <f si="21" t="shared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si="22" t="shared"/>
        <v>556.75</v>
      </c>
      <c r="K715" s="77">
        <v>60</v>
      </c>
      <c r="M715" s="26"/>
    </row>
    <row customHeight="1" ht="12" r="716" spans="1:13">
      <c r="A716" s="99">
        <v>6014</v>
      </c>
      <c r="B716" s="93">
        <v>0</v>
      </c>
      <c r="C716" s="110">
        <v>0</v>
      </c>
      <c r="D716" s="110">
        <f si="21" t="shared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si="22" t="shared"/>
        <v>0</v>
      </c>
      <c r="K716" s="77">
        <v>310</v>
      </c>
    </row>
    <row customHeight="1" ht="12" r="717" spans="1:13">
      <c r="A717" s="141">
        <v>6015</v>
      </c>
      <c r="B717" s="93">
        <v>0</v>
      </c>
      <c r="C717" s="110">
        <v>0</v>
      </c>
      <c r="D717" s="110">
        <f si="21" t="shared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si="22" t="shared"/>
        <v>0</v>
      </c>
      <c r="K717" s="77">
        <f>(I717*0.4)+I717</f>
        <v>70</v>
      </c>
      <c r="M717" s="25" t="s">
        <v>1144</v>
      </c>
    </row>
    <row customHeight="1" ht="12" r="718" spans="1:13">
      <c r="A718" s="99">
        <v>6016</v>
      </c>
      <c r="B718" s="93">
        <v>0</v>
      </c>
      <c r="C718" s="110">
        <v>0</v>
      </c>
      <c r="D718" s="110">
        <f si="21" t="shared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si="22" t="shared"/>
        <v>0</v>
      </c>
      <c r="K718" s="77">
        <v>120</v>
      </c>
      <c r="M718" s="25" t="s">
        <v>1185</v>
      </c>
    </row>
    <row customHeight="1" ht="12" r="719" spans="1:13">
      <c r="A719" s="99">
        <v>6017</v>
      </c>
      <c r="B719" s="93">
        <v>6</v>
      </c>
      <c r="C719" s="110">
        <v>1</v>
      </c>
      <c r="D719" s="110">
        <f si="21" t="shared"/>
        <v>2</v>
      </c>
      <c r="E719" s="74">
        <v>11</v>
      </c>
      <c r="F719" s="26" t="s">
        <v>1381</v>
      </c>
      <c r="I719" s="29">
        <v>52.4</v>
      </c>
      <c r="J719" s="96">
        <f si="22" t="shared"/>
        <v>314.39999999999998</v>
      </c>
      <c r="K719" s="77">
        <v>175</v>
      </c>
      <c r="M719" s="26"/>
    </row>
    <row customHeight="1" ht="12" r="720" spans="1:13">
      <c r="A720" s="99">
        <v>6018</v>
      </c>
      <c r="B720" s="93">
        <v>156</v>
      </c>
      <c r="C720" s="110">
        <v>49</v>
      </c>
      <c r="D720" s="110">
        <f si="21" t="shared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si="22" t="shared"/>
        <v>5594.16</v>
      </c>
      <c r="K720" s="77">
        <f>(I720*0.4)+I720</f>
        <v>50.204000000000001</v>
      </c>
      <c r="M720" s="26"/>
    </row>
    <row customHeight="1" ht="12" r="721" spans="1:13">
      <c r="A721" s="99">
        <v>6019</v>
      </c>
      <c r="B721" s="93">
        <v>0</v>
      </c>
      <c r="C721" s="110">
        <v>0</v>
      </c>
      <c r="D721" s="110">
        <f si="21" t="shared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si="22" t="shared"/>
        <v>0</v>
      </c>
      <c r="K721" s="77">
        <v>100</v>
      </c>
    </row>
    <row customFormat="1" customHeight="1" ht="12" r="722" s="121" spans="1:13">
      <c r="A722" s="118">
        <v>6020</v>
      </c>
      <c r="B722" s="119">
        <v>0</v>
      </c>
      <c r="C722" s="120">
        <v>0</v>
      </c>
      <c r="D722" s="110">
        <f si="21" t="shared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si="22" t="shared"/>
        <v>0</v>
      </c>
      <c r="K722" s="123">
        <v>180</v>
      </c>
      <c r="L722" s="57"/>
      <c r="M722" s="124" t="s">
        <v>1146</v>
      </c>
    </row>
    <row customFormat="1" customHeight="1" ht="12" r="723" s="121" spans="1:13">
      <c r="A723" s="118">
        <v>6021</v>
      </c>
      <c r="B723" s="119">
        <v>0</v>
      </c>
      <c r="C723" s="120">
        <v>0</v>
      </c>
      <c r="D723" s="110">
        <f si="21" t="shared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si="22" t="shared"/>
        <v>0</v>
      </c>
      <c r="K723" s="123">
        <v>180</v>
      </c>
      <c r="L723" s="57"/>
      <c r="M723" s="124" t="s">
        <v>1186</v>
      </c>
    </row>
    <row customFormat="1" customHeight="1" ht="12" r="724" s="121" spans="1:13">
      <c r="A724" s="118">
        <v>6022</v>
      </c>
      <c r="B724" s="119">
        <v>0</v>
      </c>
      <c r="C724" s="120">
        <v>0</v>
      </c>
      <c r="D724" s="110">
        <f si="21" t="shared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si="22" t="shared"/>
        <v>0</v>
      </c>
      <c r="K724" s="123">
        <f>(I724*0.4)+I724</f>
        <v>406</v>
      </c>
      <c r="L724" s="57"/>
      <c r="M724" s="124"/>
    </row>
    <row customFormat="1" customHeight="1" ht="12" r="725" s="121" spans="1:13">
      <c r="A725" s="118">
        <v>6023</v>
      </c>
      <c r="B725" s="119">
        <v>0</v>
      </c>
      <c r="C725" s="120">
        <v>0</v>
      </c>
      <c r="D725" s="110">
        <f si="21" t="shared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si="22" t="shared"/>
        <v>0</v>
      </c>
      <c r="K725" s="123">
        <f>(I725*0.4)+I725</f>
        <v>238</v>
      </c>
      <c r="L725" s="57"/>
      <c r="M725" s="124" t="s">
        <v>1147</v>
      </c>
    </row>
    <row customFormat="1" customHeight="1" ht="12" r="726" s="121" spans="1:13">
      <c r="A726" s="118">
        <v>6024</v>
      </c>
      <c r="B726" s="119">
        <v>0</v>
      </c>
      <c r="C726" s="120">
        <v>0</v>
      </c>
      <c r="D726" s="110">
        <f si="21" t="shared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si="22" t="shared"/>
        <v>0</v>
      </c>
      <c r="K726" s="123">
        <f>(I726*0.4)+I726</f>
        <v>42</v>
      </c>
      <c r="L726" s="57"/>
      <c r="M726" s="124"/>
    </row>
    <row customFormat="1" customHeight="1" ht="12" r="727" s="121" spans="1:13">
      <c r="A727" s="118">
        <v>6025</v>
      </c>
      <c r="B727" s="119">
        <v>0</v>
      </c>
      <c r="C727" s="120">
        <v>0</v>
      </c>
      <c r="D727" s="110">
        <f si="21" t="shared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si="22" t="shared"/>
        <v>0</v>
      </c>
      <c r="K727" s="123">
        <v>230</v>
      </c>
      <c r="L727" s="57"/>
      <c r="M727" s="124"/>
    </row>
    <row customHeight="1" ht="12" r="728" spans="1:13">
      <c r="A728" s="99">
        <v>6026</v>
      </c>
      <c r="B728" s="93">
        <v>1</v>
      </c>
      <c r="C728" s="110">
        <v>0</v>
      </c>
      <c r="D728" s="110">
        <f si="21" t="shared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si="22" t="shared"/>
        <v>42</v>
      </c>
      <c r="K728" s="77">
        <f>(I728*0.4)+I728</f>
        <v>58.8</v>
      </c>
    </row>
    <row customHeight="1" ht="12" r="729" spans="1:13">
      <c r="A729" s="99">
        <v>6027</v>
      </c>
      <c r="B729" s="93">
        <v>1</v>
      </c>
      <c r="C729" s="110">
        <v>0</v>
      </c>
      <c r="D729" s="110">
        <f si="21" t="shared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si="22" t="shared"/>
        <v>82</v>
      </c>
      <c r="K729" s="77">
        <f>(I729*0.4)+I729</f>
        <v>114.80000000000001</v>
      </c>
      <c r="M729" s="25" t="s">
        <v>1148</v>
      </c>
    </row>
    <row customHeight="1" ht="12" r="730" spans="1:13">
      <c r="A730" s="99">
        <v>6028</v>
      </c>
      <c r="B730" s="93">
        <v>0</v>
      </c>
      <c r="C730" s="110">
        <v>0</v>
      </c>
      <c r="D730" s="110">
        <f si="21" t="shared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si="22" t="shared"/>
        <v>0</v>
      </c>
      <c r="K730" s="77">
        <v>65</v>
      </c>
      <c r="M730" s="26"/>
    </row>
    <row customHeight="1" ht="12" r="731" spans="1:13">
      <c r="A731" s="99">
        <v>6029</v>
      </c>
      <c r="B731" s="93">
        <v>2</v>
      </c>
      <c r="C731" s="110">
        <v>0</v>
      </c>
      <c r="D731" s="110">
        <f si="21" t="shared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si="22" t="shared"/>
        <v>134</v>
      </c>
      <c r="K731" s="77">
        <f>(I731*0.4)+I731</f>
        <v>93.8</v>
      </c>
    </row>
    <row customFormat="1" customHeight="1" ht="12" r="732" s="121" spans="1:13">
      <c r="A732" s="118">
        <v>6030</v>
      </c>
      <c r="B732" s="119">
        <v>0</v>
      </c>
      <c r="C732" s="120">
        <v>0</v>
      </c>
      <c r="D732" s="110">
        <f si="21" t="shared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si="22" t="shared"/>
        <v>0</v>
      </c>
      <c r="K732" s="123">
        <v>155</v>
      </c>
      <c r="L732" s="57"/>
      <c r="M732" s="124"/>
    </row>
    <row customFormat="1" customHeight="1" ht="12" r="733" s="121" spans="1:13">
      <c r="A733" s="118">
        <v>6031</v>
      </c>
      <c r="B733" s="119">
        <v>0</v>
      </c>
      <c r="C733" s="120">
        <v>0</v>
      </c>
      <c r="D733" s="110">
        <f si="21" t="shared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si="22" t="shared"/>
        <v>0</v>
      </c>
      <c r="K733" s="123">
        <v>15</v>
      </c>
      <c r="L733" s="57"/>
      <c r="M733" s="124"/>
    </row>
    <row customHeight="1" ht="12" r="734" spans="1:13">
      <c r="A734" s="99">
        <v>6032</v>
      </c>
      <c r="B734" s="93">
        <v>2</v>
      </c>
      <c r="C734" s="110">
        <v>0</v>
      </c>
      <c r="D734" s="110">
        <f si="21" t="shared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si="22" t="shared"/>
        <v>134</v>
      </c>
      <c r="K734" s="77">
        <v>230</v>
      </c>
      <c r="M734" s="25" t="s">
        <v>1150</v>
      </c>
    </row>
    <row customHeight="1" ht="12" r="735" spans="1:13">
      <c r="A735" s="99">
        <v>6033</v>
      </c>
      <c r="B735" s="93">
        <v>0</v>
      </c>
      <c r="C735" s="110">
        <v>0</v>
      </c>
      <c r="D735" s="110">
        <f si="21" t="shared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si="22" t="shared"/>
        <v>0</v>
      </c>
      <c r="K735" s="77">
        <v>50</v>
      </c>
    </row>
    <row customHeight="1" ht="12" r="736" spans="1:13">
      <c r="A736" s="99">
        <v>6034</v>
      </c>
      <c r="B736" s="93">
        <v>1</v>
      </c>
      <c r="C736" s="110">
        <v>0</v>
      </c>
      <c r="D736" s="110">
        <f si="21" t="shared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si="22" t="shared"/>
        <v>180</v>
      </c>
      <c r="K736" s="77">
        <v>90</v>
      </c>
    </row>
    <row customHeight="1" ht="12" r="737" spans="1:13">
      <c r="A737" s="99">
        <v>6035</v>
      </c>
      <c r="B737" s="93">
        <v>2</v>
      </c>
      <c r="C737" s="110">
        <v>0</v>
      </c>
      <c r="D737" s="110">
        <f ref="D737:D800" si="23" t="shared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si="22" t="shared"/>
        <v>102</v>
      </c>
      <c r="K737" s="77">
        <f>(I737*0.4)+I737</f>
        <v>71.400000000000006</v>
      </c>
      <c r="M737" s="25" t="s">
        <v>1153</v>
      </c>
    </row>
    <row customHeight="1" ht="12" r="738" spans="1:13">
      <c r="A738" s="99">
        <v>6036</v>
      </c>
      <c r="B738" s="93">
        <v>2</v>
      </c>
      <c r="C738" s="110">
        <v>0</v>
      </c>
      <c r="D738" s="110">
        <f si="23" t="shared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si="22" t="shared"/>
        <v>178</v>
      </c>
      <c r="K738" s="77">
        <v>255</v>
      </c>
      <c r="M738" s="25" t="s">
        <v>1154</v>
      </c>
    </row>
    <row customHeight="1" ht="12" r="739" spans="1:13">
      <c r="A739" s="99">
        <v>6037</v>
      </c>
      <c r="B739" s="93">
        <v>0</v>
      </c>
      <c r="C739" s="110">
        <v>0</v>
      </c>
      <c r="D739" s="110">
        <f si="23" t="shared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si="22" t="shared"/>
        <v>0</v>
      </c>
      <c r="K739" s="77">
        <v>115</v>
      </c>
      <c r="M739" s="25" t="s">
        <v>1153</v>
      </c>
    </row>
    <row customHeight="1" ht="12" r="740" spans="1:13">
      <c r="A740" s="99">
        <v>6038</v>
      </c>
      <c r="B740" s="93">
        <v>1</v>
      </c>
      <c r="C740" s="110">
        <v>0</v>
      </c>
      <c r="D740" s="110">
        <f si="23" t="shared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si="22" t="shared"/>
        <v>80</v>
      </c>
      <c r="K740" s="77">
        <v>255</v>
      </c>
      <c r="M740" s="25" t="s">
        <v>1153</v>
      </c>
    </row>
    <row customHeight="1" ht="12" r="741" spans="1:13">
      <c r="A741" s="99">
        <v>6039</v>
      </c>
      <c r="B741" s="93">
        <v>1</v>
      </c>
      <c r="C741" s="110">
        <v>0</v>
      </c>
      <c r="D741" s="110">
        <f si="23" t="shared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si="22" t="shared"/>
        <v>82</v>
      </c>
      <c r="K741" s="77">
        <f>120</f>
        <v>120</v>
      </c>
    </row>
    <row customHeight="1" ht="12" r="742" spans="1:13">
      <c r="A742" s="99">
        <v>6040</v>
      </c>
      <c r="B742" s="93">
        <v>2</v>
      </c>
      <c r="C742" s="110">
        <v>0</v>
      </c>
      <c r="D742" s="110">
        <f si="23" t="shared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si="22" t="shared"/>
        <v>160</v>
      </c>
      <c r="K742" s="77">
        <f>(I742*0.4)+I742</f>
        <v>112</v>
      </c>
    </row>
    <row customHeight="1" ht="12" r="743" spans="1:13">
      <c r="A743" s="99">
        <v>6041</v>
      </c>
      <c r="B743" s="93">
        <v>0</v>
      </c>
      <c r="C743" s="110">
        <v>0</v>
      </c>
      <c r="D743" s="110">
        <f si="23" t="shared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si="22" t="shared"/>
        <v>0</v>
      </c>
      <c r="K743" s="77">
        <f>(I743*0.4)+I743</f>
        <v>175.28</v>
      </c>
    </row>
    <row customFormat="1" customHeight="1" ht="12" r="744" s="121" spans="1:13">
      <c r="A744" s="118">
        <v>6042</v>
      </c>
      <c r="B744" s="119">
        <v>0</v>
      </c>
      <c r="C744" s="120">
        <v>0</v>
      </c>
      <c r="D744" s="110">
        <f si="23" t="shared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si="22" t="shared"/>
        <v>0</v>
      </c>
      <c r="K744" s="123">
        <v>105</v>
      </c>
      <c r="L744" s="57"/>
      <c r="M744" s="124"/>
    </row>
    <row customHeight="1" ht="12" r="745" spans="1:13">
      <c r="A745" s="99">
        <v>6043</v>
      </c>
      <c r="B745" s="93">
        <v>0</v>
      </c>
      <c r="C745" s="110">
        <v>0</v>
      </c>
      <c r="D745" s="110">
        <f si="23" t="shared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si="22" t="shared"/>
        <v>0</v>
      </c>
      <c r="K745" s="77">
        <v>130</v>
      </c>
    </row>
    <row customFormat="1" customHeight="1" ht="12" r="746" s="121" spans="1:13">
      <c r="A746" s="118">
        <v>6044</v>
      </c>
      <c r="B746" s="119">
        <v>0</v>
      </c>
      <c r="C746" s="120">
        <v>0</v>
      </c>
      <c r="D746" s="110">
        <f si="23" t="shared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si="22" t="shared"/>
        <v>0</v>
      </c>
      <c r="K746" s="123">
        <v>155</v>
      </c>
      <c r="L746" s="57"/>
      <c r="M746" s="124"/>
    </row>
    <row customFormat="1" customHeight="1" ht="12" r="747" s="121" spans="1:13">
      <c r="A747" s="118">
        <v>6045</v>
      </c>
      <c r="B747" s="119">
        <v>0</v>
      </c>
      <c r="C747" s="120">
        <v>0</v>
      </c>
      <c r="D747" s="110">
        <f si="23" t="shared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si="22" t="shared"/>
        <v>0</v>
      </c>
      <c r="K747" s="123">
        <f>(I747*0.4)+I747</f>
        <v>70</v>
      </c>
      <c r="L747" s="57"/>
      <c r="M747" s="124"/>
    </row>
    <row customHeight="1" ht="12" r="748" spans="1:13">
      <c r="A748" s="99">
        <v>6046</v>
      </c>
      <c r="B748" s="93">
        <v>7</v>
      </c>
      <c r="C748" s="110">
        <v>3</v>
      </c>
      <c r="D748" s="110">
        <f si="23" t="shared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si="22" t="shared"/>
        <v>84</v>
      </c>
      <c r="K748" s="77">
        <v>15</v>
      </c>
    </row>
    <row customHeight="1" ht="12" r="749" spans="1:13">
      <c r="A749" s="99">
        <v>6047</v>
      </c>
      <c r="B749" s="93">
        <v>39</v>
      </c>
      <c r="C749" s="110">
        <v>5</v>
      </c>
      <c r="D749" s="110">
        <f si="23" t="shared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ref="J749:J812" si="24" t="shared">B749*I749</f>
        <v>975</v>
      </c>
      <c r="K749" s="77">
        <v>20</v>
      </c>
    </row>
    <row customHeight="1" ht="12" r="750" spans="1:13">
      <c r="A750" s="99">
        <v>6048</v>
      </c>
      <c r="B750" s="93">
        <v>0</v>
      </c>
      <c r="C750" s="110">
        <v>0</v>
      </c>
      <c r="D750" s="110">
        <f si="23" t="shared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si="24" t="shared"/>
        <v>0</v>
      </c>
      <c r="K750" s="77">
        <v>115</v>
      </c>
    </row>
    <row customHeight="1" ht="12" r="751" spans="1:13">
      <c r="A751" s="99">
        <v>6049</v>
      </c>
      <c r="B751" s="93">
        <v>0</v>
      </c>
      <c r="C751" s="110">
        <v>0</v>
      </c>
      <c r="D751" s="110">
        <f si="23" t="shared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si="24" t="shared"/>
        <v>0</v>
      </c>
      <c r="K751" s="77">
        <v>170</v>
      </c>
    </row>
    <row customHeight="1" ht="12" r="752" spans="1:13">
      <c r="A752" s="99">
        <v>6050</v>
      </c>
      <c r="B752" s="93">
        <v>12</v>
      </c>
      <c r="C752" s="110">
        <v>3</v>
      </c>
      <c r="D752" s="110">
        <f si="23" t="shared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si="24" t="shared"/>
        <v>828</v>
      </c>
      <c r="K752" s="77">
        <v>190</v>
      </c>
    </row>
    <row customFormat="1" customHeight="1" ht="12" r="753" s="45" spans="1:13">
      <c r="A753" s="99">
        <v>6051</v>
      </c>
      <c r="B753" s="93">
        <v>2</v>
      </c>
      <c r="C753" s="74">
        <v>0</v>
      </c>
      <c r="D753" s="74">
        <f si="23" t="shared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si="24" t="shared"/>
        <v>280</v>
      </c>
      <c r="K753" s="77">
        <v>255</v>
      </c>
      <c r="L753" s="108"/>
      <c r="M753" s="46" t="s">
        <v>1159</v>
      </c>
    </row>
    <row customHeight="1" ht="12" r="754" spans="1:13">
      <c r="A754" s="99">
        <v>6052</v>
      </c>
      <c r="B754" s="93">
        <v>0</v>
      </c>
      <c r="C754" s="110">
        <v>0</v>
      </c>
      <c r="D754" s="110">
        <f si="23" t="shared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si="24" t="shared"/>
        <v>0</v>
      </c>
      <c r="K754" s="77">
        <v>55</v>
      </c>
    </row>
    <row customHeight="1" ht="12" r="755" spans="1:13">
      <c r="A755" s="99">
        <v>6053</v>
      </c>
      <c r="B755" s="93">
        <v>0</v>
      </c>
      <c r="C755" s="110">
        <v>0</v>
      </c>
      <c r="D755" s="110">
        <f si="23" t="shared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si="24" t="shared"/>
        <v>0</v>
      </c>
      <c r="K755" s="77">
        <v>10</v>
      </c>
    </row>
    <row customHeight="1" ht="12" r="756" spans="1:13">
      <c r="A756" s="99">
        <v>6054</v>
      </c>
      <c r="B756" s="93">
        <v>11</v>
      </c>
      <c r="C756" s="110">
        <v>3</v>
      </c>
      <c r="D756" s="110">
        <f si="23" t="shared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si="24" t="shared"/>
        <v>448.35999999999996</v>
      </c>
      <c r="K756" s="77">
        <v>140</v>
      </c>
    </row>
    <row customFormat="1" customHeight="1" ht="12" r="757" s="121" spans="1:13">
      <c r="A757" s="118">
        <v>6055</v>
      </c>
      <c r="B757" s="119">
        <v>0</v>
      </c>
      <c r="C757" s="120">
        <v>0</v>
      </c>
      <c r="D757" s="110">
        <f si="23" t="shared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si="24" t="shared"/>
        <v>0</v>
      </c>
      <c r="K757" s="123">
        <v>130</v>
      </c>
      <c r="L757" s="57"/>
      <c r="M757" s="124"/>
    </row>
    <row customHeight="1" ht="12" r="758" spans="1:13">
      <c r="A758" s="99">
        <v>6056</v>
      </c>
      <c r="B758" s="93">
        <v>0</v>
      </c>
      <c r="C758" s="110">
        <v>0</v>
      </c>
      <c r="D758" s="110">
        <f si="23" t="shared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si="24" t="shared"/>
        <v>0</v>
      </c>
      <c r="K758" s="77">
        <f>(I758*0.4)+I758</f>
        <v>112</v>
      </c>
    </row>
    <row customFormat="1" customHeight="1" ht="12" r="759" s="121" spans="1:13">
      <c r="A759" s="118">
        <v>6057</v>
      </c>
      <c r="B759" s="119">
        <v>0</v>
      </c>
      <c r="C759" s="120">
        <v>0</v>
      </c>
      <c r="D759" s="110">
        <f si="23" t="shared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si="24" t="shared"/>
        <v>0</v>
      </c>
      <c r="K759" s="123">
        <v>140</v>
      </c>
      <c r="L759" s="57"/>
      <c r="M759" s="124"/>
    </row>
    <row customHeight="1" ht="12" r="760" spans="1:13">
      <c r="A760" s="99">
        <v>6058</v>
      </c>
      <c r="B760" s="93">
        <v>0</v>
      </c>
      <c r="C760" s="110">
        <v>0</v>
      </c>
      <c r="D760" s="110">
        <f si="23" t="shared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si="24" t="shared"/>
        <v>0</v>
      </c>
      <c r="K760" s="77">
        <v>280</v>
      </c>
    </row>
    <row customHeight="1" ht="12" r="761" spans="1:13">
      <c r="A761" s="99">
        <v>6059</v>
      </c>
      <c r="B761" s="93">
        <v>0</v>
      </c>
      <c r="C761" s="110">
        <v>0</v>
      </c>
      <c r="D761" s="110">
        <f si="23" t="shared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si="24" t="shared"/>
        <v>0</v>
      </c>
      <c r="K761" s="77">
        <v>90</v>
      </c>
    </row>
    <row customHeight="1" ht="12" r="762" spans="1:13">
      <c r="A762" s="99">
        <v>6060</v>
      </c>
      <c r="B762" s="93">
        <v>0</v>
      </c>
      <c r="C762" s="110">
        <v>0</v>
      </c>
      <c r="D762" s="110">
        <f si="23" t="shared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si="24" t="shared"/>
        <v>0</v>
      </c>
      <c r="K762" s="77">
        <v>25</v>
      </c>
    </row>
    <row customHeight="1" ht="12" r="763" spans="1:13">
      <c r="A763" s="99">
        <v>6061</v>
      </c>
      <c r="B763" s="93">
        <v>2</v>
      </c>
      <c r="C763" s="74">
        <v>0</v>
      </c>
      <c r="D763" s="74">
        <f si="23" t="shared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si="24" t="shared"/>
        <v>132.72</v>
      </c>
      <c r="K763" s="77">
        <v>240</v>
      </c>
    </row>
    <row customHeight="1" ht="12" r="764" spans="1:13">
      <c r="A764" s="99">
        <v>6062</v>
      </c>
      <c r="B764" s="93">
        <v>0</v>
      </c>
      <c r="C764" s="110">
        <v>0</v>
      </c>
      <c r="D764" s="110">
        <f si="23" t="shared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si="24" t="shared"/>
        <v>0</v>
      </c>
      <c r="K764" s="77">
        <v>85</v>
      </c>
    </row>
    <row customHeight="1" ht="12" r="765" spans="1:13">
      <c r="A765" s="99">
        <v>6063</v>
      </c>
      <c r="B765" s="93">
        <v>3</v>
      </c>
      <c r="C765" s="110">
        <v>0</v>
      </c>
      <c r="D765" s="110">
        <f si="23" t="shared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si="24" t="shared"/>
        <v>435</v>
      </c>
      <c r="K765" s="77">
        <v>62</v>
      </c>
    </row>
    <row customHeight="1" ht="12" r="766" spans="1:13">
      <c r="A766" s="99">
        <v>6064</v>
      </c>
      <c r="B766" s="93">
        <v>10</v>
      </c>
      <c r="C766" s="110">
        <v>3</v>
      </c>
      <c r="D766" s="110">
        <f si="23" t="shared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si="24" t="shared"/>
        <v>407.59999999999997</v>
      </c>
      <c r="K766" s="77">
        <v>140</v>
      </c>
    </row>
    <row customHeight="1" ht="12" r="767" spans="1:13">
      <c r="A767" s="99">
        <v>6065</v>
      </c>
      <c r="B767" s="93">
        <v>25</v>
      </c>
      <c r="C767" s="110">
        <v>20</v>
      </c>
      <c r="D767" s="110">
        <f si="23" t="shared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si="24" t="shared"/>
        <v>1450</v>
      </c>
      <c r="K767" s="77">
        <v>125</v>
      </c>
    </row>
    <row customHeight="1" ht="12" r="768" spans="1:13">
      <c r="A768" s="99">
        <v>6066</v>
      </c>
      <c r="B768" s="93">
        <v>76</v>
      </c>
      <c r="C768" s="110">
        <v>20</v>
      </c>
      <c r="D768" s="110">
        <f si="23" t="shared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si="24" t="shared"/>
        <v>1748</v>
      </c>
      <c r="K768" s="77">
        <v>225</v>
      </c>
      <c r="M768" s="25" t="s">
        <v>1163</v>
      </c>
    </row>
    <row customHeight="1" ht="12" r="769" spans="1:13">
      <c r="A769" s="99">
        <v>6067</v>
      </c>
      <c r="B769" s="93">
        <v>0</v>
      </c>
      <c r="C769" s="110">
        <v>3</v>
      </c>
      <c r="D769" s="110">
        <f si="23" t="shared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si="24" t="shared"/>
        <v>0</v>
      </c>
      <c r="K769" s="77">
        <v>50</v>
      </c>
      <c r="M769" s="26"/>
    </row>
    <row customHeight="1" ht="12" r="770" spans="1:13">
      <c r="A770" s="99">
        <v>6068</v>
      </c>
      <c r="B770" s="93">
        <v>2</v>
      </c>
      <c r="C770" s="110">
        <v>0</v>
      </c>
      <c r="D770" s="110">
        <f si="23" t="shared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si="24" t="shared"/>
        <v>42.5</v>
      </c>
      <c r="K770" s="77">
        <f>(I770*0.4)+I770</f>
        <v>29.75</v>
      </c>
    </row>
    <row customFormat="1" customHeight="1" ht="12" r="771" s="121" spans="1:13">
      <c r="A771" s="118">
        <v>6069</v>
      </c>
      <c r="B771" s="119">
        <v>0</v>
      </c>
      <c r="C771" s="120">
        <v>0</v>
      </c>
      <c r="D771" s="120">
        <f si="23" t="shared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si="24" t="shared"/>
        <v>0</v>
      </c>
      <c r="K771" s="123">
        <v>50</v>
      </c>
      <c r="L771" s="57"/>
    </row>
    <row customHeight="1" ht="12" r="772" spans="1:13">
      <c r="A772" s="99">
        <v>6070</v>
      </c>
      <c r="B772" s="93">
        <v>14</v>
      </c>
      <c r="C772" s="110">
        <v>3</v>
      </c>
      <c r="D772" s="110">
        <f si="23" t="shared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si="24" t="shared"/>
        <v>546</v>
      </c>
      <c r="K772" s="77">
        <f>(I772*0.4)+I772</f>
        <v>54.6</v>
      </c>
      <c r="M772" s="25" t="s">
        <v>1161</v>
      </c>
    </row>
    <row customFormat="1" customHeight="1" ht="12" r="773" s="121" spans="1:13">
      <c r="A773" s="144">
        <v>6071</v>
      </c>
      <c r="B773" s="119">
        <v>0</v>
      </c>
      <c r="C773" s="120">
        <v>0</v>
      </c>
      <c r="D773" s="110">
        <f si="23" t="shared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si="24" t="shared"/>
        <v>0</v>
      </c>
      <c r="K773" s="123">
        <v>215</v>
      </c>
      <c r="L773" s="57"/>
      <c r="M773" s="124"/>
    </row>
    <row customHeight="1" ht="12" r="774" spans="1:13">
      <c r="A774" s="99">
        <v>6072</v>
      </c>
      <c r="B774" s="93">
        <v>0</v>
      </c>
      <c r="C774" s="110">
        <v>0</v>
      </c>
      <c r="D774" s="110">
        <f si="23" t="shared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si="24" t="shared"/>
        <v>0</v>
      </c>
      <c r="K774" s="77">
        <f>(I774*0.4)+I774</f>
        <v>6.65</v>
      </c>
    </row>
    <row customHeight="1" ht="12" r="775" spans="1:13">
      <c r="A775" s="99">
        <v>6073</v>
      </c>
      <c r="B775" s="93">
        <v>0</v>
      </c>
      <c r="C775" s="110">
        <v>0</v>
      </c>
      <c r="D775" s="110">
        <f si="23" t="shared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si="24" t="shared"/>
        <v>0</v>
      </c>
      <c r="K775" s="77">
        <v>20</v>
      </c>
    </row>
    <row customHeight="1" ht="12" r="776" spans="1:13">
      <c r="A776" s="99">
        <v>6074</v>
      </c>
      <c r="B776" s="93">
        <v>0</v>
      </c>
      <c r="C776" s="110">
        <v>0</v>
      </c>
      <c r="D776" s="110">
        <f si="23" t="shared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si="24" t="shared"/>
        <v>0</v>
      </c>
      <c r="K776" s="77">
        <v>55</v>
      </c>
    </row>
    <row customHeight="1" ht="12" r="777" spans="1:13">
      <c r="A777" s="99">
        <v>6075</v>
      </c>
      <c r="B777" s="93">
        <v>0</v>
      </c>
      <c r="C777" s="110">
        <v>0</v>
      </c>
      <c r="D777" s="110">
        <f si="23" t="shared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si="24" t="shared"/>
        <v>0</v>
      </c>
      <c r="K777" s="77">
        <v>150</v>
      </c>
    </row>
    <row customFormat="1" customHeight="1" ht="12" r="778" s="121" spans="1:13">
      <c r="A778" s="118">
        <v>6076</v>
      </c>
      <c r="B778" s="119">
        <v>0</v>
      </c>
      <c r="C778" s="120">
        <v>0</v>
      </c>
      <c r="D778" s="110">
        <f si="23" t="shared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si="24" t="shared"/>
        <v>0</v>
      </c>
      <c r="K778" s="123">
        <f>(I778*0.4)+I778</f>
        <v>140</v>
      </c>
      <c r="L778" s="57"/>
      <c r="M778" s="124"/>
    </row>
    <row customHeight="1" ht="12" r="779" spans="1:13">
      <c r="A779" s="99">
        <v>6077</v>
      </c>
      <c r="B779" s="93">
        <v>0</v>
      </c>
      <c r="C779" s="110">
        <v>0</v>
      </c>
      <c r="D779" s="110">
        <f si="23" t="shared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si="24" t="shared"/>
        <v>0</v>
      </c>
      <c r="K779" s="77">
        <f>(I779*0.4)+I779</f>
        <v>26.25</v>
      </c>
    </row>
    <row customHeight="1" ht="12" r="780" spans="1:13">
      <c r="A780" s="99">
        <v>6078</v>
      </c>
      <c r="B780" s="93">
        <v>0</v>
      </c>
      <c r="C780" s="110">
        <v>0</v>
      </c>
      <c r="D780" s="110">
        <f si="23" t="shared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si="24" t="shared"/>
        <v>0</v>
      </c>
      <c r="K780" s="77">
        <v>255</v>
      </c>
    </row>
    <row customHeight="1" ht="12" r="781" spans="1:13">
      <c r="A781" s="99">
        <v>6079</v>
      </c>
      <c r="B781" s="93">
        <v>5</v>
      </c>
      <c r="C781" s="110">
        <v>0</v>
      </c>
      <c r="D781" s="110">
        <f si="23" t="shared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si="24" t="shared"/>
        <v>120</v>
      </c>
      <c r="K781" s="77">
        <v>65</v>
      </c>
    </row>
    <row customHeight="1" ht="12" r="782" spans="1:13">
      <c r="A782" s="99">
        <v>6080</v>
      </c>
      <c r="B782" s="93">
        <v>8</v>
      </c>
      <c r="C782" s="110">
        <v>2</v>
      </c>
      <c r="D782" s="110">
        <f si="23" t="shared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si="24" t="shared"/>
        <v>542.48</v>
      </c>
      <c r="K782" s="77">
        <v>20</v>
      </c>
      <c r="M782" s="25" t="s">
        <v>1165</v>
      </c>
    </row>
    <row customHeight="1" ht="12" r="783" spans="1:13">
      <c r="A783" s="99">
        <v>6081</v>
      </c>
      <c r="B783" s="93">
        <v>1</v>
      </c>
      <c r="C783" s="110">
        <v>4</v>
      </c>
      <c r="D783" s="110">
        <f si="23" t="shared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si="24" t="shared"/>
        <v>65</v>
      </c>
      <c r="K783" s="77">
        <v>60</v>
      </c>
      <c r="M783" s="25" t="s">
        <v>1153</v>
      </c>
    </row>
    <row customHeight="1" ht="12" r="784" spans="1:13">
      <c r="A784" s="99">
        <v>6082</v>
      </c>
      <c r="B784" s="93">
        <v>3</v>
      </c>
      <c r="C784" s="110">
        <v>0</v>
      </c>
      <c r="D784" s="110">
        <f si="23" t="shared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si="24" t="shared"/>
        <v>108</v>
      </c>
      <c r="K784" s="77">
        <v>5</v>
      </c>
    </row>
    <row customHeight="1" ht="12" r="785" spans="1:13">
      <c r="A785" s="99">
        <v>6083</v>
      </c>
      <c r="B785" s="93">
        <v>5</v>
      </c>
      <c r="C785" s="110">
        <v>0</v>
      </c>
      <c r="D785" s="110">
        <f si="23" t="shared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si="24" t="shared"/>
        <v>115</v>
      </c>
      <c r="K785" s="77">
        <f>(I785*0.4)+I785</f>
        <v>32.200000000000003</v>
      </c>
    </row>
    <row customHeight="1" ht="12" r="786" spans="1:13">
      <c r="A786" s="99">
        <v>6084</v>
      </c>
      <c r="B786" s="93">
        <v>1</v>
      </c>
      <c r="C786" s="110">
        <v>0</v>
      </c>
      <c r="D786" s="110">
        <f si="23" t="shared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si="24" t="shared"/>
        <v>19</v>
      </c>
      <c r="K786" s="77">
        <v>30</v>
      </c>
    </row>
    <row customHeight="1" ht="12" r="787" spans="1:13">
      <c r="A787" s="99">
        <v>6085</v>
      </c>
      <c r="B787" s="93">
        <v>0</v>
      </c>
      <c r="C787" s="110">
        <v>49</v>
      </c>
      <c r="D787" s="110">
        <f si="23" t="shared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si="24" t="shared"/>
        <v>0</v>
      </c>
      <c r="K787" s="77">
        <v>203</v>
      </c>
      <c r="M787" s="26"/>
    </row>
    <row customHeight="1" ht="12" r="788" spans="1:13">
      <c r="A788" s="99">
        <v>6086</v>
      </c>
      <c r="B788" s="93">
        <v>0</v>
      </c>
      <c r="C788" s="110">
        <v>0</v>
      </c>
      <c r="D788" s="110">
        <f si="23" t="shared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si="24" t="shared"/>
        <v>0</v>
      </c>
      <c r="K788" s="77">
        <f>(I788*0.4)+I788</f>
        <v>245</v>
      </c>
    </row>
    <row customHeight="1" ht="12" r="789" spans="1:13">
      <c r="A789" s="99">
        <v>6087</v>
      </c>
      <c r="B789" s="93">
        <v>0</v>
      </c>
      <c r="C789" s="110">
        <v>0</v>
      </c>
      <c r="D789" s="110">
        <f si="23" t="shared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si="24" t="shared"/>
        <v>0</v>
      </c>
      <c r="K789" s="77">
        <v>95</v>
      </c>
      <c r="M789" s="25" t="s">
        <v>1167</v>
      </c>
    </row>
    <row customFormat="1" customHeight="1" ht="12" r="790" s="121" spans="1:13">
      <c r="A790" s="118">
        <v>6088</v>
      </c>
      <c r="B790" s="119">
        <v>0</v>
      </c>
      <c r="C790" s="120">
        <v>0</v>
      </c>
      <c r="D790" s="110">
        <f si="23" t="shared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si="24" t="shared"/>
        <v>0</v>
      </c>
      <c r="K790" s="123">
        <v>125</v>
      </c>
      <c r="L790" s="57"/>
      <c r="M790" s="124"/>
    </row>
    <row customHeight="1" ht="12" r="791" spans="1:13">
      <c r="A791" s="99">
        <v>6089</v>
      </c>
      <c r="B791" s="93">
        <v>9</v>
      </c>
      <c r="C791" s="110">
        <v>0</v>
      </c>
      <c r="D791" s="110">
        <f si="23" t="shared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si="24" t="shared"/>
        <v>735.30000000000007</v>
      </c>
      <c r="K791" s="77">
        <f>(I791*0.4)+I791</f>
        <v>114.38</v>
      </c>
    </row>
    <row customHeight="1" ht="12" r="792" spans="1:13">
      <c r="A792" s="99">
        <v>6090</v>
      </c>
      <c r="B792" s="93">
        <v>0</v>
      </c>
      <c r="C792" s="110">
        <v>0</v>
      </c>
      <c r="D792" s="110">
        <f si="23" t="shared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si="24" t="shared"/>
        <v>0</v>
      </c>
      <c r="K792" s="77">
        <v>30</v>
      </c>
    </row>
    <row customHeight="1" ht="12" r="793" spans="1:13">
      <c r="A793" s="99">
        <v>6091</v>
      </c>
      <c r="B793" s="93">
        <v>0</v>
      </c>
      <c r="C793" s="110">
        <v>0</v>
      </c>
      <c r="D793" s="110">
        <f si="23" t="shared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si="24" t="shared"/>
        <v>0</v>
      </c>
      <c r="K793" s="77">
        <f>(I793*0.4)+I793</f>
        <v>133</v>
      </c>
    </row>
    <row customHeight="1" ht="12" r="794" spans="1:13">
      <c r="A794" s="99">
        <v>6092</v>
      </c>
      <c r="B794" s="93">
        <v>4</v>
      </c>
      <c r="C794" s="110">
        <v>0</v>
      </c>
      <c r="D794" s="110">
        <f si="23" t="shared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si="24" t="shared"/>
        <v>38</v>
      </c>
      <c r="K794" s="77">
        <f>(I794*0.4)+I794</f>
        <v>13.3</v>
      </c>
    </row>
    <row customFormat="1" customHeight="1" ht="12" r="795" s="121" spans="1:13">
      <c r="A795" s="118">
        <v>6093</v>
      </c>
      <c r="B795" s="119">
        <v>0</v>
      </c>
      <c r="C795" s="120">
        <v>0</v>
      </c>
      <c r="D795" s="110">
        <f si="23" t="shared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si="24" t="shared"/>
        <v>0</v>
      </c>
      <c r="K795" s="123">
        <v>45</v>
      </c>
      <c r="L795" s="57"/>
      <c r="M795" s="124" t="s">
        <v>1170</v>
      </c>
    </row>
    <row customHeight="1" ht="12" r="796" spans="1:13">
      <c r="A796" s="99">
        <v>6094</v>
      </c>
      <c r="B796" s="93">
        <v>0</v>
      </c>
      <c r="C796" s="110">
        <v>0</v>
      </c>
      <c r="D796" s="110">
        <f si="23" t="shared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si="24" t="shared"/>
        <v>0</v>
      </c>
      <c r="K796" s="77">
        <v>115</v>
      </c>
    </row>
    <row customHeight="1" ht="12" r="797" spans="1:13">
      <c r="A797" s="99">
        <v>6095</v>
      </c>
      <c r="B797" s="93">
        <v>2</v>
      </c>
      <c r="C797" s="110">
        <v>0</v>
      </c>
      <c r="D797" s="110">
        <f si="23" t="shared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si="24" t="shared"/>
        <v>24</v>
      </c>
      <c r="K797" s="77">
        <v>195</v>
      </c>
    </row>
    <row customHeight="1" ht="12" r="798" spans="1:13">
      <c r="A798" s="99">
        <v>6096</v>
      </c>
      <c r="B798" s="93">
        <v>1</v>
      </c>
      <c r="C798" s="74">
        <v>0</v>
      </c>
      <c r="D798" s="74">
        <f si="23" t="shared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si="24" t="shared"/>
        <v>40</v>
      </c>
      <c r="K798" s="77">
        <v>120</v>
      </c>
    </row>
    <row customHeight="1" ht="12" r="799" spans="1:13">
      <c r="A799" s="99">
        <v>6097</v>
      </c>
      <c r="B799" s="93">
        <v>0</v>
      </c>
      <c r="C799" s="110">
        <v>0</v>
      </c>
      <c r="D799" s="110">
        <f si="23" t="shared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si="24" t="shared"/>
        <v>0</v>
      </c>
      <c r="K799" s="77">
        <v>32</v>
      </c>
      <c r="M799" s="25" t="s">
        <v>1180</v>
      </c>
    </row>
    <row customHeight="1" ht="12" r="800" spans="1:13">
      <c r="A800" s="99">
        <v>6098</v>
      </c>
      <c r="B800" s="93">
        <v>0</v>
      </c>
      <c r="C800" s="110">
        <v>0</v>
      </c>
      <c r="D800" s="110">
        <f si="23" t="shared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si="24" t="shared"/>
        <v>0</v>
      </c>
      <c r="K800" s="77">
        <f>(I800*0.4)+I800</f>
        <v>280</v>
      </c>
    </row>
    <row customHeight="1" ht="12" r="801" spans="1:13">
      <c r="A801" s="99">
        <v>6099</v>
      </c>
      <c r="B801" s="93">
        <v>0</v>
      </c>
      <c r="C801" s="110">
        <v>0</v>
      </c>
      <c r="D801" s="110">
        <f ref="D801:D864" si="25" t="shared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si="24" t="shared"/>
        <v>0</v>
      </c>
      <c r="K801" s="77">
        <f>(I801*0.4)+I801</f>
        <v>49</v>
      </c>
      <c r="M801" s="25" t="s">
        <v>1181</v>
      </c>
    </row>
    <row customHeight="1" ht="12" r="802" spans="1:13">
      <c r="A802" s="99">
        <v>6100</v>
      </c>
      <c r="B802" s="93">
        <v>2</v>
      </c>
      <c r="C802" s="110">
        <v>0</v>
      </c>
      <c r="D802" s="110">
        <f si="25" t="shared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si="24" t="shared"/>
        <v>38</v>
      </c>
      <c r="K802" s="77">
        <v>125</v>
      </c>
      <c r="M802" s="25" t="s">
        <v>1153</v>
      </c>
    </row>
    <row customHeight="1" ht="12" r="803" spans="1:13">
      <c r="A803" s="99">
        <v>6101</v>
      </c>
      <c r="B803" s="93">
        <v>1</v>
      </c>
      <c r="C803" s="110">
        <v>0</v>
      </c>
      <c r="D803" s="110">
        <f si="25" t="shared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si="24" t="shared"/>
        <v>60</v>
      </c>
      <c r="K803" s="77">
        <v>30</v>
      </c>
      <c r="M803" s="25" t="s">
        <v>1182</v>
      </c>
    </row>
    <row customHeight="1" ht="12" r="804" spans="1:13">
      <c r="A804" s="99">
        <v>6102</v>
      </c>
      <c r="B804" s="93">
        <v>0</v>
      </c>
      <c r="C804" s="110">
        <v>0</v>
      </c>
      <c r="D804" s="110">
        <f si="25" t="shared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si="24" t="shared"/>
        <v>0</v>
      </c>
      <c r="K804" s="77">
        <v>15</v>
      </c>
      <c r="M804" s="25" t="s">
        <v>1159</v>
      </c>
    </row>
    <row customHeight="1" ht="12" r="805" spans="1:13">
      <c r="A805" s="99">
        <v>6103</v>
      </c>
      <c r="B805" s="93">
        <v>0</v>
      </c>
      <c r="C805" s="110">
        <v>0</v>
      </c>
      <c r="D805" s="110">
        <f si="25" t="shared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si="24" t="shared"/>
        <v>0</v>
      </c>
      <c r="K805" s="77">
        <v>35</v>
      </c>
      <c r="M805" s="25" t="s">
        <v>1183</v>
      </c>
    </row>
    <row customHeight="1" ht="12" r="806" spans="1:13">
      <c r="A806" s="99">
        <v>6104</v>
      </c>
      <c r="B806" s="93">
        <v>1</v>
      </c>
      <c r="C806" s="110">
        <v>0</v>
      </c>
      <c r="D806" s="110">
        <f si="25" t="shared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si="24" t="shared"/>
        <v>95</v>
      </c>
      <c r="K806" s="77">
        <v>35</v>
      </c>
      <c r="M806" s="25" t="s">
        <v>1184</v>
      </c>
    </row>
    <row customHeight="1" ht="12" r="807" spans="1:13">
      <c r="A807" s="99">
        <v>6105</v>
      </c>
      <c r="B807" s="93">
        <v>1</v>
      </c>
      <c r="C807" s="110">
        <v>0</v>
      </c>
      <c r="D807" s="110">
        <f si="25" t="shared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si="24" t="shared"/>
        <v>210</v>
      </c>
      <c r="K807" s="77">
        <f>(I807*0.4)+I807</f>
        <v>294</v>
      </c>
    </row>
    <row customHeight="1" ht="12" r="808" spans="1:13">
      <c r="A808" s="99">
        <v>6106</v>
      </c>
      <c r="B808" s="93">
        <v>0</v>
      </c>
      <c r="C808" s="74">
        <v>0</v>
      </c>
      <c r="D808" s="74">
        <f si="25" t="shared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si="24" t="shared"/>
        <v>0</v>
      </c>
      <c r="K808" s="77">
        <v>42</v>
      </c>
    </row>
    <row customHeight="1" ht="12" r="809" spans="1:13">
      <c r="A809" s="99">
        <v>6107</v>
      </c>
      <c r="B809" s="93">
        <v>0</v>
      </c>
      <c r="C809" s="110">
        <v>0</v>
      </c>
      <c r="D809" s="110">
        <f si="25" t="shared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si="24" t="shared"/>
        <v>0</v>
      </c>
      <c r="K809" s="77">
        <v>35</v>
      </c>
    </row>
    <row customHeight="1" ht="12" r="810" spans="1:13">
      <c r="A810" s="99">
        <v>6108</v>
      </c>
      <c r="B810" s="93">
        <v>2</v>
      </c>
      <c r="C810" s="110">
        <v>0</v>
      </c>
      <c r="D810" s="110">
        <f si="25" t="shared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si="24" t="shared"/>
        <v>56</v>
      </c>
      <c r="K810" s="77">
        <v>50</v>
      </c>
    </row>
    <row customHeight="1" ht="12" r="811" spans="1:13">
      <c r="A811" s="99">
        <v>6109</v>
      </c>
      <c r="B811" s="93">
        <v>0</v>
      </c>
      <c r="C811" s="110">
        <v>0</v>
      </c>
      <c r="D811" s="110">
        <f si="25" t="shared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si="24" t="shared"/>
        <v>0</v>
      </c>
      <c r="K811" s="77">
        <f>(I811*0.4)+I811</f>
        <v>28</v>
      </c>
      <c r="M811" s="25" t="s">
        <v>1164</v>
      </c>
    </row>
    <row customHeight="1" ht="12" r="812" spans="1:13">
      <c r="A812" s="99">
        <v>6110</v>
      </c>
      <c r="B812" s="93">
        <v>0</v>
      </c>
      <c r="C812" s="110">
        <v>0</v>
      </c>
      <c r="D812" s="110">
        <f si="25" t="shared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si="24" t="shared"/>
        <v>0</v>
      </c>
      <c r="K812" s="77">
        <f>(I812*0.4)+I812</f>
        <v>406</v>
      </c>
    </row>
    <row customHeight="1" ht="12" r="813" spans="1:13">
      <c r="A813" s="99">
        <v>6111</v>
      </c>
      <c r="B813" s="93">
        <v>0</v>
      </c>
      <c r="C813" s="74">
        <v>0</v>
      </c>
      <c r="D813" s="74">
        <f si="25" t="shared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ref="J813:J876" si="26" t="shared">B813*I813</f>
        <v>0</v>
      </c>
      <c r="K813" s="77">
        <v>110</v>
      </c>
      <c r="M813" s="25" t="s">
        <v>1187</v>
      </c>
    </row>
    <row customHeight="1" ht="12" r="814" spans="1:13">
      <c r="A814" s="99">
        <v>6112</v>
      </c>
      <c r="B814" s="93">
        <v>1</v>
      </c>
      <c r="C814" s="110">
        <v>0</v>
      </c>
      <c r="D814" s="110">
        <f si="25" t="shared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si="26" t="shared"/>
        <v>55</v>
      </c>
      <c r="K814" s="77">
        <v>25</v>
      </c>
      <c r="M814" s="74"/>
    </row>
    <row customHeight="1" ht="12" r="815" spans="1:13">
      <c r="A815" s="99">
        <v>6113</v>
      </c>
      <c r="B815" s="93">
        <v>0</v>
      </c>
      <c r="C815" s="110">
        <v>0</v>
      </c>
      <c r="D815" s="110">
        <f si="25" t="shared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si="26" t="shared"/>
        <v>0</v>
      </c>
      <c r="K815" s="77">
        <f>(I815*0.4)+I815</f>
        <v>231</v>
      </c>
    </row>
    <row customHeight="1" ht="12" r="816" spans="1:13">
      <c r="A816" s="99">
        <v>6114</v>
      </c>
      <c r="B816" s="93">
        <v>0</v>
      </c>
      <c r="C816" s="110">
        <v>0</v>
      </c>
      <c r="D816" s="110">
        <f si="25" t="shared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si="26" t="shared"/>
        <v>0</v>
      </c>
      <c r="K816" s="77">
        <v>35</v>
      </c>
    </row>
    <row customHeight="1" ht="12" r="817" spans="1:13">
      <c r="A817" s="99">
        <v>6115</v>
      </c>
      <c r="B817" s="93">
        <v>0</v>
      </c>
      <c r="C817" s="110">
        <v>0</v>
      </c>
      <c r="D817" s="110">
        <f si="25" t="shared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si="26" t="shared"/>
        <v>0</v>
      </c>
      <c r="K817" s="77">
        <v>231</v>
      </c>
    </row>
    <row customHeight="1" ht="12" r="818" spans="1:13">
      <c r="A818" s="99">
        <v>6116</v>
      </c>
      <c r="B818" s="93">
        <v>0</v>
      </c>
      <c r="C818" s="110">
        <v>0</v>
      </c>
      <c r="D818" s="110">
        <f si="25" t="shared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si="26" t="shared"/>
        <v>0</v>
      </c>
      <c r="K818" s="77">
        <f>(I818*0.4)+I818</f>
        <v>39.200000000000003</v>
      </c>
    </row>
    <row customHeight="1" ht="12" r="819" spans="1:13">
      <c r="A819" s="99">
        <v>6117</v>
      </c>
      <c r="B819" s="93">
        <v>13</v>
      </c>
      <c r="C819" s="110">
        <v>0</v>
      </c>
      <c r="D819" s="110">
        <f si="25" t="shared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si="26" t="shared"/>
        <v>364</v>
      </c>
      <c r="K819" s="77">
        <f>(I819*0.4)+I819</f>
        <v>39.200000000000003</v>
      </c>
    </row>
    <row customHeight="1" ht="12" r="820" spans="1:13">
      <c r="A820" s="99">
        <v>6118</v>
      </c>
      <c r="B820" s="93">
        <v>5</v>
      </c>
      <c r="C820" s="74">
        <v>0</v>
      </c>
      <c r="D820" s="74">
        <f si="25" t="shared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si="26" t="shared"/>
        <v>115</v>
      </c>
      <c r="K820" s="77">
        <v>165</v>
      </c>
    </row>
    <row customHeight="1" ht="12" r="821" spans="1:13">
      <c r="A821" s="99">
        <v>6119</v>
      </c>
      <c r="B821" s="93">
        <v>0</v>
      </c>
      <c r="C821" s="110">
        <v>0</v>
      </c>
      <c r="D821" s="110">
        <f si="25" t="shared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si="26" t="shared"/>
        <v>0</v>
      </c>
      <c r="K821" s="77">
        <f>(I821*0.4)+I821</f>
        <v>84</v>
      </c>
    </row>
    <row customHeight="1" ht="12" r="822" spans="1:13">
      <c r="A822" s="99">
        <v>6120</v>
      </c>
      <c r="B822" s="93">
        <v>0</v>
      </c>
      <c r="C822" s="110">
        <v>0</v>
      </c>
      <c r="D822" s="110">
        <f si="25" t="shared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si="26" t="shared"/>
        <v>0</v>
      </c>
      <c r="K822" s="77">
        <v>117</v>
      </c>
    </row>
    <row customHeight="1" ht="12" r="823" spans="1:13">
      <c r="A823" s="99">
        <v>6121</v>
      </c>
      <c r="B823" s="93">
        <v>0</v>
      </c>
      <c r="C823" s="110">
        <v>0</v>
      </c>
      <c r="D823" s="110">
        <f si="25" t="shared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si="26" t="shared"/>
        <v>0</v>
      </c>
      <c r="K823" s="77">
        <f>(I823*0.4)+I823</f>
        <v>119.7</v>
      </c>
    </row>
    <row customHeight="1" ht="12" r="824" spans="1:13">
      <c r="A824" s="99">
        <v>6122</v>
      </c>
      <c r="B824" s="93">
        <v>20</v>
      </c>
      <c r="C824" s="110">
        <v>3</v>
      </c>
      <c r="D824" s="110">
        <f si="25" t="shared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si="26" t="shared"/>
        <v>1360</v>
      </c>
      <c r="K824" s="77">
        <f>(I824*0.4)+I824</f>
        <v>95.2</v>
      </c>
      <c r="M824" s="26"/>
    </row>
    <row customHeight="1" ht="12" r="825" spans="1:13">
      <c r="A825" s="99">
        <v>6123</v>
      </c>
      <c r="B825" s="93">
        <v>0</v>
      </c>
      <c r="C825" s="110">
        <v>0</v>
      </c>
      <c r="D825" s="110">
        <f si="25" t="shared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si="26" t="shared"/>
        <v>0</v>
      </c>
      <c r="K825" s="77">
        <v>56</v>
      </c>
      <c r="M825" s="25" t="s">
        <v>1189</v>
      </c>
    </row>
    <row customHeight="1" ht="12" r="826" spans="1:13">
      <c r="A826" s="99">
        <v>6124</v>
      </c>
      <c r="B826" s="93">
        <v>0</v>
      </c>
      <c r="C826" s="110">
        <v>0</v>
      </c>
      <c r="D826" s="110">
        <f si="25" t="shared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si="26" t="shared"/>
        <v>0</v>
      </c>
      <c r="K826" s="77">
        <f>(I826*0.4)+I826</f>
        <v>133</v>
      </c>
      <c r="M826" s="25" t="s">
        <v>1189</v>
      </c>
    </row>
    <row customHeight="1" ht="12" r="827" spans="1:13">
      <c r="A827" s="99">
        <v>6125</v>
      </c>
      <c r="B827" s="93">
        <v>6</v>
      </c>
      <c r="C827" s="110">
        <v>0</v>
      </c>
      <c r="D827" s="110">
        <f si="25" t="shared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si="26" t="shared"/>
        <v>450</v>
      </c>
      <c r="K827" s="77">
        <f>(I827*0.4)+I827</f>
        <v>105</v>
      </c>
    </row>
    <row customHeight="1" ht="12" r="828" spans="1:13">
      <c r="A828" s="99">
        <v>6126</v>
      </c>
      <c r="B828" s="93">
        <v>8</v>
      </c>
      <c r="C828" s="110">
        <v>0</v>
      </c>
      <c r="D828" s="110">
        <f si="25" t="shared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si="26" t="shared"/>
        <v>280</v>
      </c>
      <c r="K828" s="77">
        <v>75</v>
      </c>
      <c r="M828" s="25" t="s">
        <v>1189</v>
      </c>
    </row>
    <row customHeight="1" ht="12" r="829" spans="1:13">
      <c r="A829" s="99">
        <v>6127</v>
      </c>
      <c r="B829" s="93">
        <v>0</v>
      </c>
      <c r="C829" s="110">
        <v>0</v>
      </c>
      <c r="D829" s="110">
        <f si="25" t="shared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si="26" t="shared"/>
        <v>0</v>
      </c>
      <c r="K829" s="77">
        <f>(I829*0.4)+I829</f>
        <v>154</v>
      </c>
    </row>
    <row customHeight="1" ht="12" r="830" spans="1:13">
      <c r="A830" s="141">
        <v>6128</v>
      </c>
      <c r="B830" s="93">
        <v>0</v>
      </c>
      <c r="C830" s="110">
        <v>0</v>
      </c>
      <c r="D830" s="110">
        <f si="25" t="shared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si="26" t="shared"/>
        <v>0</v>
      </c>
      <c r="K830" s="77">
        <f>(I830*0.4)+I830</f>
        <v>70</v>
      </c>
      <c r="M830" s="25" t="s">
        <v>1189</v>
      </c>
    </row>
    <row customHeight="1" ht="12" r="831" spans="1:13">
      <c r="A831" s="141">
        <v>6129</v>
      </c>
      <c r="B831" s="93">
        <v>1</v>
      </c>
      <c r="C831" s="110">
        <v>0</v>
      </c>
      <c r="D831" s="110">
        <f si="25" t="shared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si="26" t="shared"/>
        <v>50</v>
      </c>
      <c r="K831" s="77">
        <f>(I831*0.4)+I831</f>
        <v>70</v>
      </c>
    </row>
    <row customHeight="1" ht="12" r="832" spans="1:13">
      <c r="A832" s="141">
        <v>6130</v>
      </c>
      <c r="B832" s="93">
        <v>0</v>
      </c>
      <c r="C832" s="110">
        <v>0</v>
      </c>
      <c r="D832" s="110">
        <f si="25" t="shared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si="26" t="shared"/>
        <v>0</v>
      </c>
      <c r="K832" s="77">
        <v>76</v>
      </c>
    </row>
    <row customHeight="1" ht="12" r="833" spans="1:13">
      <c r="A833" s="141">
        <v>6131</v>
      </c>
      <c r="B833" s="93">
        <v>0</v>
      </c>
      <c r="C833" s="110">
        <v>0</v>
      </c>
      <c r="D833" s="110">
        <f si="25" t="shared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si="26" t="shared"/>
        <v>0</v>
      </c>
      <c r="K833" s="77">
        <v>65</v>
      </c>
    </row>
    <row customHeight="1" ht="12" r="834" spans="1:13">
      <c r="A834" s="99">
        <v>6132</v>
      </c>
      <c r="B834" s="93">
        <v>1</v>
      </c>
      <c r="C834" s="74">
        <v>0</v>
      </c>
      <c r="D834" s="74">
        <f si="25" t="shared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si="26" t="shared"/>
        <v>85</v>
      </c>
      <c r="K834" s="77">
        <v>52</v>
      </c>
    </row>
    <row customHeight="1" ht="12" r="835" spans="1:13">
      <c r="A835" s="99">
        <v>6133</v>
      </c>
      <c r="B835" s="93">
        <v>3</v>
      </c>
      <c r="C835" s="110">
        <v>4</v>
      </c>
      <c r="D835" s="110">
        <f si="25" t="shared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si="26" t="shared"/>
        <v>75.33</v>
      </c>
      <c r="K835" s="77">
        <v>70</v>
      </c>
    </row>
    <row customHeight="1" ht="12" r="836" spans="1:13">
      <c r="A836" s="141">
        <v>6134</v>
      </c>
      <c r="B836" s="93">
        <v>0</v>
      </c>
      <c r="C836" s="110">
        <v>0</v>
      </c>
      <c r="D836" s="110">
        <f si="25" t="shared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si="26" t="shared"/>
        <v>0</v>
      </c>
      <c r="K836" s="77">
        <f>(I836*0.4)+I836</f>
        <v>28</v>
      </c>
    </row>
    <row customHeight="1" ht="12" r="837" spans="1:13">
      <c r="A837" s="141">
        <v>6135</v>
      </c>
      <c r="B837" s="93">
        <v>0</v>
      </c>
      <c r="C837" s="110">
        <v>0</v>
      </c>
      <c r="D837" s="110">
        <f si="25" t="shared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si="26" t="shared"/>
        <v>0</v>
      </c>
      <c r="K837" s="77">
        <f>(I837*0.4)+I837</f>
        <v>28</v>
      </c>
    </row>
    <row customHeight="1" ht="12" r="838" spans="1:13">
      <c r="A838" s="141">
        <v>6136</v>
      </c>
      <c r="B838" s="93">
        <v>0</v>
      </c>
      <c r="C838" s="110">
        <v>0</v>
      </c>
      <c r="D838" s="110">
        <f si="25" t="shared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si="26" t="shared"/>
        <v>0</v>
      </c>
      <c r="K838" s="77">
        <f>(I838*0.4)+I838</f>
        <v>28</v>
      </c>
    </row>
    <row customHeight="1" ht="12" r="839" spans="1:13">
      <c r="A839" s="141">
        <v>6137</v>
      </c>
      <c r="B839" s="93">
        <v>0</v>
      </c>
      <c r="C839" s="110">
        <v>0</v>
      </c>
      <c r="D839" s="110">
        <f si="25" t="shared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si="26" t="shared"/>
        <v>0</v>
      </c>
      <c r="K839" s="77">
        <f>(I839*0.4)+I839</f>
        <v>28</v>
      </c>
    </row>
    <row customHeight="1" ht="12" r="840" spans="1:13">
      <c r="A840" s="99">
        <v>6138</v>
      </c>
      <c r="B840" s="93">
        <v>33</v>
      </c>
      <c r="C840" s="110">
        <v>20</v>
      </c>
      <c r="D840" s="110">
        <f si="25" t="shared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si="26" t="shared"/>
        <v>2475</v>
      </c>
      <c r="K840" s="77">
        <v>20</v>
      </c>
      <c r="M840" s="25" t="s">
        <v>1189</v>
      </c>
    </row>
    <row customHeight="1" ht="12" r="841" spans="1:13">
      <c r="A841" s="141">
        <v>6139</v>
      </c>
      <c r="B841" s="93">
        <v>0</v>
      </c>
      <c r="C841" s="110">
        <v>0</v>
      </c>
      <c r="D841" s="110">
        <f si="25" t="shared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si="26" t="shared"/>
        <v>0</v>
      </c>
      <c r="K841" s="77">
        <v>90</v>
      </c>
      <c r="M841" s="25" t="s">
        <v>1189</v>
      </c>
    </row>
    <row customHeight="1" ht="12" r="842" spans="1:13">
      <c r="A842" s="99">
        <v>6140</v>
      </c>
      <c r="B842" s="93">
        <v>0</v>
      </c>
      <c r="C842" s="110">
        <v>0</v>
      </c>
      <c r="D842" s="110">
        <f si="25" t="shared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si="26" t="shared"/>
        <v>0</v>
      </c>
      <c r="K842" s="77">
        <v>85</v>
      </c>
      <c r="M842" s="25" t="s">
        <v>1189</v>
      </c>
    </row>
    <row customHeight="1" ht="12" r="843" spans="1:13">
      <c r="A843" s="99">
        <v>6141</v>
      </c>
      <c r="B843" s="93">
        <v>0</v>
      </c>
      <c r="C843" s="110">
        <v>0</v>
      </c>
      <c r="D843" s="110">
        <f si="25" t="shared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si="26" t="shared"/>
        <v>0</v>
      </c>
      <c r="K843" s="77">
        <v>30</v>
      </c>
      <c r="M843" s="25" t="s">
        <v>1189</v>
      </c>
    </row>
    <row customHeight="1" ht="12" r="844" spans="1:13">
      <c r="A844" s="99">
        <v>6142</v>
      </c>
      <c r="B844" s="93">
        <v>3</v>
      </c>
      <c r="C844" s="110">
        <v>0</v>
      </c>
      <c r="D844" s="110">
        <f si="25" t="shared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si="26" t="shared"/>
        <v>795</v>
      </c>
      <c r="K844" s="77">
        <v>80</v>
      </c>
      <c r="M844" s="25" t="s">
        <v>1189</v>
      </c>
    </row>
    <row customHeight="1" ht="12" r="845" spans="1:13">
      <c r="A845" s="99">
        <v>6143</v>
      </c>
      <c r="B845" s="93">
        <v>0</v>
      </c>
      <c r="C845" s="110">
        <v>0</v>
      </c>
      <c r="D845" s="110">
        <f si="25" t="shared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si="26" t="shared"/>
        <v>0</v>
      </c>
      <c r="K845" s="77">
        <v>110</v>
      </c>
    </row>
    <row customHeight="1" ht="12" r="846" spans="1:13">
      <c r="A846" s="99">
        <v>6144</v>
      </c>
      <c r="B846" s="93">
        <v>0</v>
      </c>
      <c r="C846" s="110">
        <v>0</v>
      </c>
      <c r="D846" s="110">
        <f si="25" t="shared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si="26" t="shared"/>
        <v>0</v>
      </c>
      <c r="K846" s="77">
        <v>110</v>
      </c>
    </row>
    <row customHeight="1" ht="12" r="847" spans="1:13">
      <c r="A847" s="99">
        <v>6145</v>
      </c>
      <c r="B847" s="93">
        <v>0</v>
      </c>
      <c r="C847" s="110">
        <v>0</v>
      </c>
      <c r="D847" s="110">
        <f si="25" t="shared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si="26" t="shared"/>
        <v>0</v>
      </c>
      <c r="K847" s="77">
        <v>90</v>
      </c>
    </row>
    <row customHeight="1" ht="12" r="848" spans="1:13">
      <c r="A848" s="99">
        <v>6146</v>
      </c>
      <c r="B848" s="93">
        <v>0</v>
      </c>
      <c r="C848" s="110">
        <v>0</v>
      </c>
      <c r="D848" s="110">
        <f si="25" t="shared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si="26" t="shared"/>
        <v>0</v>
      </c>
      <c r="K848" s="77">
        <f>(I848*0.4)+I848</f>
        <v>102.2</v>
      </c>
      <c r="M848" s="26"/>
    </row>
    <row customFormat="1" customHeight="1" ht="12" r="849" s="121" spans="1:13">
      <c r="A849" s="144">
        <v>6147</v>
      </c>
      <c r="B849" s="119">
        <v>0</v>
      </c>
      <c r="C849" s="120">
        <v>0</v>
      </c>
      <c r="D849" s="110">
        <f si="25" t="shared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si="26" t="shared"/>
        <v>0</v>
      </c>
      <c r="K849" s="123">
        <v>110</v>
      </c>
      <c r="L849" s="57"/>
      <c r="M849" s="124"/>
    </row>
    <row customFormat="1" customHeight="1" ht="12" r="850" s="121" spans="1:13">
      <c r="A850" s="118">
        <v>6148</v>
      </c>
      <c r="B850" s="119">
        <v>0</v>
      </c>
      <c r="C850" s="120">
        <v>0</v>
      </c>
      <c r="D850" s="110">
        <f si="25" t="shared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si="26" t="shared"/>
        <v>0</v>
      </c>
      <c r="K850" s="123">
        <v>90</v>
      </c>
      <c r="L850" s="57"/>
      <c r="M850" s="124"/>
    </row>
    <row customHeight="1" ht="12" r="851" spans="1:13">
      <c r="A851" s="99">
        <v>6149</v>
      </c>
      <c r="B851" s="93">
        <v>1</v>
      </c>
      <c r="C851" s="110">
        <v>0</v>
      </c>
      <c r="D851" s="110">
        <f si="25" t="shared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si="26" t="shared"/>
        <v>105</v>
      </c>
      <c r="K851" s="77">
        <v>70</v>
      </c>
    </row>
    <row customHeight="1" ht="12" r="852" spans="1:13">
      <c r="A852" s="99">
        <v>6150</v>
      </c>
      <c r="B852" s="93">
        <v>0</v>
      </c>
      <c r="C852" s="110">
        <v>0</v>
      </c>
      <c r="D852" s="110">
        <f si="25" t="shared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si="26" t="shared"/>
        <v>0</v>
      </c>
      <c r="K852" s="77">
        <v>62</v>
      </c>
    </row>
    <row customHeight="1" ht="12" r="853" spans="1:13">
      <c r="A853" s="99">
        <v>6151</v>
      </c>
      <c r="B853" s="93">
        <v>0</v>
      </c>
      <c r="C853" s="110">
        <v>0</v>
      </c>
      <c r="D853" s="110">
        <f si="25" t="shared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si="26" t="shared"/>
        <v>0</v>
      </c>
      <c r="K853" s="77">
        <v>53</v>
      </c>
    </row>
    <row customHeight="1" ht="12" r="854" spans="1:13">
      <c r="A854" s="99">
        <v>6152</v>
      </c>
      <c r="B854" s="93">
        <v>2</v>
      </c>
      <c r="C854" s="110">
        <v>0</v>
      </c>
      <c r="D854" s="110">
        <f si="25" t="shared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si="26" t="shared"/>
        <v>118</v>
      </c>
      <c r="K854" s="77">
        <v>79</v>
      </c>
    </row>
    <row customHeight="1" ht="12" r="855" spans="1:13">
      <c r="A855" s="99">
        <v>6154</v>
      </c>
      <c r="B855" s="93">
        <v>0</v>
      </c>
      <c r="C855" s="110">
        <v>0</v>
      </c>
      <c r="D855" s="110">
        <f si="25" t="shared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si="26" t="shared"/>
        <v>0</v>
      </c>
      <c r="K855" s="77">
        <v>60</v>
      </c>
    </row>
    <row customHeight="1" ht="12" r="856" spans="1:13">
      <c r="A856" s="99">
        <v>6155</v>
      </c>
      <c r="B856" s="93">
        <v>0</v>
      </c>
      <c r="C856" s="110">
        <v>0</v>
      </c>
      <c r="D856" s="110">
        <f si="25" t="shared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si="26" t="shared"/>
        <v>0</v>
      </c>
      <c r="K856" s="77">
        <v>60</v>
      </c>
    </row>
    <row customHeight="1" ht="12" r="857" spans="1:13">
      <c r="A857" s="99">
        <v>6156</v>
      </c>
      <c r="B857" s="93">
        <v>1</v>
      </c>
      <c r="C857" s="110">
        <v>0</v>
      </c>
      <c r="D857" s="110">
        <f si="25" t="shared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si="26" t="shared"/>
        <v>210</v>
      </c>
      <c r="K857" s="77">
        <v>100</v>
      </c>
      <c r="M857" s="26"/>
    </row>
    <row customHeight="1" ht="12" r="858" spans="1:13">
      <c r="A858" s="141">
        <v>6159</v>
      </c>
      <c r="B858" s="93">
        <v>5</v>
      </c>
      <c r="C858" s="110">
        <v>0</v>
      </c>
      <c r="D858" s="110">
        <f si="25" t="shared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si="26" t="shared"/>
        <v>216.8</v>
      </c>
      <c r="K858" s="77">
        <v>210</v>
      </c>
    </row>
    <row customHeight="1" ht="12" r="859" spans="1:13">
      <c r="A859" s="141">
        <v>6160</v>
      </c>
      <c r="B859" s="93">
        <v>21</v>
      </c>
      <c r="C859" s="110">
        <v>2</v>
      </c>
      <c r="D859" s="110">
        <f si="25" t="shared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si="26" t="shared"/>
        <v>210</v>
      </c>
      <c r="K859" s="77">
        <f>(I859*0.4)+I859</f>
        <v>14</v>
      </c>
    </row>
    <row customHeight="1" ht="12" r="860" spans="1:13">
      <c r="A860" s="141">
        <v>6161</v>
      </c>
      <c r="B860" s="93">
        <v>2</v>
      </c>
      <c r="C860" s="110">
        <v>0</v>
      </c>
      <c r="D860" s="110">
        <f si="25" t="shared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si="26" t="shared"/>
        <v>86.72</v>
      </c>
      <c r="K860" s="77">
        <f>(I860*0.4)+I860</f>
        <v>60.704000000000001</v>
      </c>
    </row>
    <row customHeight="1" ht="12" r="861" spans="1:13">
      <c r="A861" s="99">
        <v>6162</v>
      </c>
      <c r="B861" s="93">
        <v>2</v>
      </c>
      <c r="C861" s="110">
        <v>0</v>
      </c>
      <c r="D861" s="110">
        <f si="25" t="shared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si="26" t="shared"/>
        <v>64</v>
      </c>
      <c r="K861" s="77">
        <v>70</v>
      </c>
    </row>
    <row customHeight="1" ht="12" r="862" spans="1:13">
      <c r="A862" s="141">
        <v>6163</v>
      </c>
      <c r="B862" s="93">
        <v>0</v>
      </c>
      <c r="C862" s="110">
        <v>0</v>
      </c>
      <c r="D862" s="110">
        <f si="25" t="shared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si="26" t="shared"/>
        <v>0</v>
      </c>
      <c r="K862" s="77">
        <v>70</v>
      </c>
      <c r="M862" s="25" t="s">
        <v>1189</v>
      </c>
    </row>
    <row customHeight="1" ht="12" r="863" spans="1:13">
      <c r="A863" s="141">
        <v>6164</v>
      </c>
      <c r="B863" s="93">
        <v>0</v>
      </c>
      <c r="C863" s="110">
        <v>0</v>
      </c>
      <c r="D863" s="110">
        <f si="25" t="shared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si="26" t="shared"/>
        <v>0</v>
      </c>
      <c r="K863" s="77">
        <v>120</v>
      </c>
    </row>
    <row customHeight="1" ht="12" r="864" spans="1:13">
      <c r="A864" s="141">
        <v>6165</v>
      </c>
      <c r="B864" s="93">
        <v>377</v>
      </c>
      <c r="C864" s="110">
        <v>0</v>
      </c>
      <c r="D864" s="110">
        <f si="25" t="shared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si="26" t="shared"/>
        <v>12670.97</v>
      </c>
      <c r="K864" s="77">
        <f>(I864*0.4)+I864</f>
        <v>47.054000000000002</v>
      </c>
    </row>
    <row customFormat="1" customHeight="1" ht="12" r="865" s="121" spans="1:13">
      <c r="A865" s="144">
        <v>6166</v>
      </c>
      <c r="B865" s="119">
        <v>0</v>
      </c>
      <c r="C865" s="120">
        <v>0</v>
      </c>
      <c r="D865" s="110">
        <f ref="D865:D928" si="27" t="shared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si="26" t="shared"/>
        <v>0</v>
      </c>
      <c r="K865" s="123">
        <v>87</v>
      </c>
      <c r="L865" s="57"/>
      <c r="M865" s="124"/>
    </row>
    <row customFormat="1" customHeight="1" ht="12" r="866" s="121" spans="1:13">
      <c r="A866" s="118">
        <v>6167</v>
      </c>
      <c r="B866" s="119">
        <v>0</v>
      </c>
      <c r="C866" s="120">
        <v>0</v>
      </c>
      <c r="D866" s="110">
        <f si="27" t="shared"/>
        <v>0</v>
      </c>
      <c r="E866" s="120">
        <v>0</v>
      </c>
      <c r="H866" s="121" t="s">
        <v>220</v>
      </c>
      <c r="I866" s="57">
        <v>23</v>
      </c>
      <c r="J866" s="122">
        <f si="26" t="shared"/>
        <v>0</v>
      </c>
      <c r="K866" s="123"/>
      <c r="L866" s="57"/>
      <c r="M866" s="124"/>
    </row>
    <row customHeight="1" ht="12" r="867" spans="1:13">
      <c r="A867" s="99">
        <v>6168</v>
      </c>
      <c r="B867" s="93" t="n">
        <v>101.0</v>
      </c>
      <c r="C867" s="110">
        <v>8</v>
      </c>
      <c r="D867" s="110">
        <f si="27" t="shared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si="26" t="shared"/>
        <v>2958</v>
      </c>
      <c r="K867" s="77">
        <v>30</v>
      </c>
      <c r="M867" s="25" t="s">
        <v>1189</v>
      </c>
    </row>
    <row customHeight="1" ht="12" r="868" spans="1:13">
      <c r="A868" s="99">
        <v>6169</v>
      </c>
      <c r="B868" s="93" t="n">
        <v>19.0</v>
      </c>
      <c r="C868" s="110">
        <v>16</v>
      </c>
      <c r="D868" s="110">
        <f si="27" t="shared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si="26" t="shared"/>
        <v>483</v>
      </c>
      <c r="K868" s="77">
        <v>15</v>
      </c>
    </row>
    <row customHeight="1" ht="12" r="869" spans="1:13">
      <c r="A869" s="99">
        <v>6170</v>
      </c>
      <c r="B869" s="93" t="n">
        <v>76.0</v>
      </c>
      <c r="C869" s="110">
        <v>8</v>
      </c>
      <c r="D869" s="110">
        <f si="27" t="shared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si="26" t="shared"/>
        <v>1463</v>
      </c>
      <c r="K869" s="77">
        <v>170</v>
      </c>
    </row>
    <row customHeight="1" ht="12" r="870" spans="1:13">
      <c r="A870" s="141">
        <v>6171</v>
      </c>
      <c r="B870" s="93">
        <v>4</v>
      </c>
      <c r="C870" s="110">
        <v>30</v>
      </c>
      <c r="D870" s="110">
        <f si="27" t="shared"/>
        <v>60</v>
      </c>
      <c r="E870" s="74">
        <v>0</v>
      </c>
      <c r="I870" s="29">
        <v>48.24</v>
      </c>
      <c r="J870" s="96">
        <f si="26" t="shared"/>
        <v>192.96</v>
      </c>
      <c r="M870" s="26"/>
    </row>
    <row customHeight="1" ht="12" r="871" spans="1:13">
      <c r="A871" s="141">
        <v>6172</v>
      </c>
      <c r="B871" s="93">
        <v>2</v>
      </c>
      <c r="C871" s="110">
        <v>0</v>
      </c>
      <c r="D871" s="110">
        <f si="27" t="shared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si="26" t="shared"/>
        <v>96.48</v>
      </c>
      <c r="K871" s="77">
        <v>73</v>
      </c>
    </row>
    <row customHeight="1" ht="12" r="872" spans="1:13">
      <c r="A872" s="99">
        <v>6173</v>
      </c>
      <c r="B872" s="93" t="n">
        <v>65.0</v>
      </c>
      <c r="C872" s="110">
        <v>16</v>
      </c>
      <c r="D872" s="110">
        <f si="27" t="shared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si="26" t="shared"/>
        <v>737</v>
      </c>
      <c r="K872" s="77">
        <v>11</v>
      </c>
      <c r="M872" s="25" t="s">
        <v>1189</v>
      </c>
    </row>
    <row customHeight="1" ht="12" r="873" spans="1:13">
      <c r="A873" s="99">
        <v>6174</v>
      </c>
      <c r="B873" s="93">
        <v>9</v>
      </c>
      <c r="C873" s="110">
        <v>0</v>
      </c>
      <c r="D873" s="110">
        <f si="27" t="shared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si="26" t="shared"/>
        <v>207</v>
      </c>
      <c r="K873" s="77">
        <v>20</v>
      </c>
    </row>
    <row customFormat="1" customHeight="1" ht="12" r="874" s="121" spans="1:13">
      <c r="A874" s="118">
        <v>6175</v>
      </c>
      <c r="B874" s="119">
        <v>0</v>
      </c>
      <c r="C874" s="120">
        <v>0</v>
      </c>
      <c r="D874" s="110">
        <f si="27" t="shared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si="26" t="shared"/>
        <v>0</v>
      </c>
      <c r="K874" s="123">
        <v>10</v>
      </c>
      <c r="L874" s="57"/>
      <c r="M874" s="124" t="s">
        <v>1189</v>
      </c>
    </row>
    <row customHeight="1" ht="12" r="875" spans="1:13">
      <c r="A875" s="99">
        <v>6176</v>
      </c>
      <c r="B875" s="93">
        <v>0</v>
      </c>
      <c r="C875" s="110">
        <v>0</v>
      </c>
      <c r="D875" s="110">
        <f si="27" t="shared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si="26" t="shared"/>
        <v>0</v>
      </c>
      <c r="K875" s="77">
        <v>47</v>
      </c>
      <c r="M875" s="25" t="s">
        <v>1189</v>
      </c>
    </row>
    <row customHeight="1" ht="12" r="876" spans="1:13">
      <c r="A876" s="99">
        <v>6177</v>
      </c>
      <c r="B876" s="93">
        <v>0</v>
      </c>
      <c r="C876" s="110">
        <v>0</v>
      </c>
      <c r="D876" s="110">
        <f si="27" t="shared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si="26" t="shared"/>
        <v>0</v>
      </c>
      <c r="K876" s="77">
        <v>80</v>
      </c>
    </row>
    <row customHeight="1" ht="12" r="877" spans="1:13">
      <c r="A877" s="99">
        <v>6178</v>
      </c>
      <c r="B877" s="93">
        <v>71</v>
      </c>
      <c r="C877" s="110">
        <v>7</v>
      </c>
      <c r="D877" s="110">
        <f si="27" t="shared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ref="J877:J940" si="28" t="shared">B877*I877</f>
        <v>1491</v>
      </c>
      <c r="K877" s="77">
        <v>47</v>
      </c>
    </row>
    <row customFormat="1" customHeight="1" ht="12" r="878" s="121" spans="1:13">
      <c r="A878" s="118">
        <v>6179</v>
      </c>
      <c r="B878" s="119">
        <v>0</v>
      </c>
      <c r="C878" s="120">
        <v>0</v>
      </c>
      <c r="D878" s="110">
        <f si="27" t="shared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si="28" t="shared"/>
        <v>0</v>
      </c>
      <c r="K878" s="123">
        <v>20</v>
      </c>
      <c r="L878" s="57"/>
      <c r="M878" s="124"/>
    </row>
    <row customHeight="1" ht="12" r="879" spans="1:13">
      <c r="A879" s="99">
        <v>6180</v>
      </c>
      <c r="B879" s="93">
        <v>7</v>
      </c>
      <c r="C879" s="110">
        <v>0</v>
      </c>
      <c r="D879" s="110">
        <f si="27" t="shared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si="28" t="shared"/>
        <v>101.5</v>
      </c>
      <c r="K879" s="77">
        <v>52</v>
      </c>
    </row>
    <row customHeight="1" ht="12" r="880" spans="1:13">
      <c r="A880" s="99">
        <v>6181</v>
      </c>
      <c r="B880" s="93">
        <v>27</v>
      </c>
      <c r="C880" s="110">
        <v>6</v>
      </c>
      <c r="D880" s="110">
        <f si="27" t="shared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si="28" t="shared"/>
        <v>1080</v>
      </c>
      <c r="K880" s="77">
        <v>75</v>
      </c>
      <c r="M880" s="25" t="s">
        <v>1189</v>
      </c>
    </row>
    <row customFormat="1" customHeight="1" ht="12" r="881" s="121" spans="1:13">
      <c r="A881" s="144">
        <v>6182</v>
      </c>
      <c r="B881" s="119">
        <v>0</v>
      </c>
      <c r="C881" s="120">
        <v>0</v>
      </c>
      <c r="D881" s="110">
        <f si="27" t="shared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si="28" t="shared"/>
        <v>0</v>
      </c>
      <c r="K881" s="123">
        <v>42</v>
      </c>
      <c r="L881" s="57"/>
      <c r="M881" s="124"/>
    </row>
    <row customHeight="1" ht="12" r="882" spans="1:13">
      <c r="A882" s="141">
        <v>6183</v>
      </c>
      <c r="B882" s="93">
        <v>0</v>
      </c>
      <c r="C882" s="110">
        <v>0</v>
      </c>
      <c r="D882" s="110">
        <f si="27" t="shared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si="28" t="shared"/>
        <v>0</v>
      </c>
      <c r="K882" s="77">
        <f>(I882*0.4)+I882</f>
        <v>28</v>
      </c>
    </row>
    <row customHeight="1" ht="12" r="883" spans="1:13">
      <c r="A883" s="141">
        <v>6184</v>
      </c>
      <c r="B883" s="93">
        <v>0</v>
      </c>
      <c r="C883" s="110">
        <v>0</v>
      </c>
      <c r="D883" s="110">
        <f si="27" t="shared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si="28" t="shared"/>
        <v>0</v>
      </c>
      <c r="K883" s="77">
        <f>(I883*0.4)+I883</f>
        <v>131.404</v>
      </c>
    </row>
    <row customHeight="1" ht="12" r="884" spans="1:13">
      <c r="A884" s="99">
        <v>6185</v>
      </c>
      <c r="B884" s="93">
        <v>17</v>
      </c>
      <c r="C884" s="110">
        <v>0</v>
      </c>
      <c r="D884" s="110">
        <f si="27" t="shared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si="28" t="shared"/>
        <v>2278</v>
      </c>
      <c r="M884" s="25" t="s">
        <v>1189</v>
      </c>
    </row>
    <row customHeight="1" ht="12" r="885" spans="1:13">
      <c r="A885" s="99">
        <v>6186</v>
      </c>
      <c r="B885" s="93">
        <v>0</v>
      </c>
      <c r="C885" s="110">
        <v>0</v>
      </c>
      <c r="D885" s="110">
        <f si="27" t="shared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si="28" t="shared"/>
        <v>0</v>
      </c>
      <c r="K885" s="77">
        <v>23</v>
      </c>
    </row>
    <row customFormat="1" customHeight="1" ht="12" r="886" s="121" spans="1:13">
      <c r="A886" s="118">
        <v>6187</v>
      </c>
      <c r="B886" s="119">
        <v>0</v>
      </c>
      <c r="C886" s="120">
        <v>0</v>
      </c>
      <c r="D886" s="4">
        <f si="27" t="shared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si="28" t="shared"/>
        <v>0</v>
      </c>
      <c r="K886" s="123">
        <v>50</v>
      </c>
      <c r="L886" s="57"/>
      <c r="M886" s="124"/>
    </row>
    <row customHeight="1" ht="12" r="887" spans="1:13">
      <c r="A887" s="99">
        <v>6188</v>
      </c>
      <c r="B887" s="93">
        <v>0</v>
      </c>
      <c r="C887" s="110">
        <v>0</v>
      </c>
      <c r="D887" s="110">
        <f si="27" t="shared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si="28" t="shared"/>
        <v>0</v>
      </c>
      <c r="K887" s="77">
        <v>52</v>
      </c>
    </row>
    <row customHeight="1" ht="12" r="888" spans="1:13">
      <c r="A888" s="99">
        <v>6189</v>
      </c>
      <c r="B888" s="93">
        <v>3</v>
      </c>
      <c r="C888" s="110">
        <v>3</v>
      </c>
      <c r="D888" s="110">
        <f si="27" t="shared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si="28" t="shared"/>
        <v>204</v>
      </c>
      <c r="K888" s="77">
        <v>55</v>
      </c>
    </row>
    <row customHeight="1" ht="12" r="889" spans="1:13">
      <c r="A889" s="141">
        <v>6191</v>
      </c>
      <c r="B889" s="93">
        <v>0</v>
      </c>
      <c r="C889" s="110">
        <v>0</v>
      </c>
      <c r="D889" s="110">
        <f si="27" t="shared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si="28" t="shared"/>
        <v>0</v>
      </c>
      <c r="K889" s="77">
        <f>(I889*0.4)+I889</f>
        <v>106.20400000000001</v>
      </c>
    </row>
    <row customFormat="1" customHeight="1" ht="12" r="890" s="121" spans="1:13">
      <c r="A890" s="118">
        <v>6192</v>
      </c>
      <c r="B890" s="119">
        <v>0</v>
      </c>
      <c r="C890" s="120">
        <v>0</v>
      </c>
      <c r="D890" s="110">
        <f si="27" t="shared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si="28" t="shared"/>
        <v>0</v>
      </c>
      <c r="K890" s="123">
        <v>75</v>
      </c>
      <c r="L890" s="57"/>
      <c r="M890" s="124"/>
    </row>
    <row customHeight="1" ht="12" r="891" spans="1:13">
      <c r="A891" s="99">
        <v>6193</v>
      </c>
      <c r="B891" s="93">
        <v>4</v>
      </c>
      <c r="C891" s="110">
        <v>0</v>
      </c>
      <c r="D891" s="110">
        <f si="27" t="shared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si="28" t="shared"/>
        <v>236</v>
      </c>
      <c r="K891" s="77">
        <v>75</v>
      </c>
      <c r="M891" s="25" t="s">
        <v>1189</v>
      </c>
    </row>
    <row customHeight="1" ht="12" r="892" spans="1:13">
      <c r="A892" s="99">
        <v>6194</v>
      </c>
      <c r="B892" s="93">
        <v>0</v>
      </c>
      <c r="C892" s="110">
        <v>0</v>
      </c>
      <c r="D892" s="110">
        <f si="27" t="shared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si="28" t="shared"/>
        <v>0</v>
      </c>
      <c r="K892" s="77">
        <v>50</v>
      </c>
      <c r="M892" s="25" t="s">
        <v>1189</v>
      </c>
    </row>
    <row customHeight="1" ht="12" r="893" spans="1:13">
      <c r="A893" s="99">
        <v>6195</v>
      </c>
      <c r="B893" s="93">
        <v>0</v>
      </c>
      <c r="C893" s="110">
        <v>0</v>
      </c>
      <c r="D893" s="110">
        <f si="27" t="shared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si="28" t="shared"/>
        <v>0</v>
      </c>
      <c r="K893" s="77">
        <f>(I893*0.4)+I893</f>
        <v>112</v>
      </c>
    </row>
    <row customHeight="1" ht="12" r="894" spans="1:13">
      <c r="A894" s="99">
        <v>6196</v>
      </c>
      <c r="B894" s="93">
        <v>0</v>
      </c>
      <c r="C894" s="110">
        <v>0</v>
      </c>
      <c r="D894" s="110">
        <f si="27" t="shared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si="28" t="shared"/>
        <v>0</v>
      </c>
      <c r="K894" s="77">
        <v>40</v>
      </c>
    </row>
    <row customHeight="1" ht="12" r="895" spans="1:13">
      <c r="A895" s="141">
        <v>6197</v>
      </c>
      <c r="B895" s="93">
        <v>0</v>
      </c>
      <c r="C895" s="110">
        <v>0</v>
      </c>
      <c r="D895" s="110">
        <f si="27" t="shared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si="28" t="shared"/>
        <v>0</v>
      </c>
      <c r="K895" s="77">
        <v>40</v>
      </c>
    </row>
    <row customHeight="1" ht="12" r="896" spans="1:13">
      <c r="A896" s="141">
        <v>6198</v>
      </c>
      <c r="B896" s="93">
        <v>3</v>
      </c>
      <c r="C896" s="110">
        <v>0</v>
      </c>
      <c r="D896" s="110">
        <f si="27" t="shared"/>
        <v>0</v>
      </c>
      <c r="E896" s="74">
        <v>0</v>
      </c>
      <c r="I896" s="29">
        <v>92.61</v>
      </c>
      <c r="J896" s="96">
        <f si="28" t="shared"/>
        <v>277.83</v>
      </c>
      <c r="M896" s="26"/>
    </row>
    <row customFormat="1" customHeight="1" ht="12" r="897" s="121" spans="1:13">
      <c r="A897" s="118">
        <v>6199</v>
      </c>
      <c r="B897" s="119">
        <v>0</v>
      </c>
      <c r="C897" s="120">
        <v>0</v>
      </c>
      <c r="D897" s="110">
        <f si="27" t="shared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si="28" t="shared"/>
        <v>0</v>
      </c>
      <c r="K897" s="123">
        <f>(I897*0.4)+I897</f>
        <v>46.536000000000001</v>
      </c>
      <c r="L897" s="57"/>
      <c r="M897" s="124"/>
    </row>
    <row customHeight="1" ht="12" r="898" spans="1:13">
      <c r="A898" s="99">
        <v>6200</v>
      </c>
      <c r="B898" s="93">
        <v>4</v>
      </c>
      <c r="C898" s="110">
        <v>0</v>
      </c>
      <c r="D898" s="110">
        <f si="27" t="shared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si="28" t="shared"/>
        <v>740</v>
      </c>
      <c r="K898" s="77">
        <f>(I898*0.4)+I898</f>
        <v>259</v>
      </c>
    </row>
    <row customHeight="1" ht="12" r="899" spans="1:13">
      <c r="A899" s="99">
        <v>6201</v>
      </c>
      <c r="B899" s="93">
        <v>1</v>
      </c>
      <c r="C899" s="110">
        <v>0</v>
      </c>
      <c r="D899" s="110">
        <f si="27" t="shared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si="28" t="shared"/>
        <v>54</v>
      </c>
      <c r="K899" s="77">
        <v>20</v>
      </c>
    </row>
    <row customHeight="1" ht="12" r="900" spans="1:13">
      <c r="A900" s="141">
        <v>6202</v>
      </c>
      <c r="B900" s="93">
        <v>0</v>
      </c>
      <c r="C900" s="110">
        <v>0</v>
      </c>
      <c r="D900" s="110">
        <f si="27" t="shared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si="28" t="shared"/>
        <v>0</v>
      </c>
      <c r="K900" s="77">
        <v>31</v>
      </c>
      <c r="M900" s="25" t="s">
        <v>1189</v>
      </c>
    </row>
    <row customHeight="1" ht="12" r="901" spans="1:13">
      <c r="A901" s="99">
        <v>6203</v>
      </c>
      <c r="B901" s="93">
        <v>3</v>
      </c>
      <c r="C901" s="110">
        <v>0</v>
      </c>
      <c r="D901" s="110">
        <f si="27" t="shared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si="28" t="shared"/>
        <v>144</v>
      </c>
      <c r="K901" s="77">
        <v>83</v>
      </c>
    </row>
    <row customHeight="1" ht="12" r="902" spans="1:13">
      <c r="A902" s="99">
        <v>6204</v>
      </c>
      <c r="B902" s="93">
        <v>1</v>
      </c>
      <c r="C902" s="110">
        <v>0</v>
      </c>
      <c r="D902" s="110">
        <f si="27" t="shared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si="28" t="shared"/>
        <v>38</v>
      </c>
      <c r="K902" s="77">
        <v>70</v>
      </c>
    </row>
    <row customHeight="1" ht="12" r="903" spans="1:13">
      <c r="A903" s="99">
        <v>6205</v>
      </c>
      <c r="B903" s="93">
        <v>0</v>
      </c>
      <c r="C903" s="110">
        <v>0</v>
      </c>
      <c r="D903" s="110">
        <f si="27" t="shared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si="28" t="shared"/>
        <v>0</v>
      </c>
      <c r="K903" s="77">
        <v>50</v>
      </c>
    </row>
    <row customHeight="1" ht="12" r="904" spans="1:13">
      <c r="A904" s="99">
        <v>6206</v>
      </c>
      <c r="B904" s="93" t="n">
        <v>0.0</v>
      </c>
      <c r="C904" s="110">
        <v>0</v>
      </c>
      <c r="D904" s="110">
        <f si="27" t="shared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si="28" t="shared"/>
        <v>280</v>
      </c>
      <c r="K904" s="77">
        <v>80</v>
      </c>
    </row>
    <row customHeight="1" ht="12" r="905" spans="1:13">
      <c r="A905" s="99">
        <v>6207</v>
      </c>
      <c r="B905" s="93" t="n">
        <v>11.0</v>
      </c>
      <c r="C905" s="110">
        <v>0</v>
      </c>
      <c r="D905" s="110">
        <f si="27" t="shared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si="28" t="shared"/>
        <v>560</v>
      </c>
      <c r="K905" s="77">
        <v>30</v>
      </c>
    </row>
    <row customHeight="1" ht="12" r="906" spans="1:13">
      <c r="A906" s="99">
        <v>6208</v>
      </c>
      <c r="B906" s="93">
        <v>4</v>
      </c>
      <c r="C906" s="110">
        <v>0</v>
      </c>
      <c r="D906" s="110">
        <f si="27" t="shared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si="28" t="shared"/>
        <v>128</v>
      </c>
      <c r="K906" s="77">
        <v>10</v>
      </c>
    </row>
    <row customHeight="1" ht="12" r="907" spans="1:13">
      <c r="A907" s="99">
        <v>6209</v>
      </c>
      <c r="B907" s="93">
        <v>8</v>
      </c>
      <c r="C907" s="110">
        <v>0</v>
      </c>
      <c r="D907" s="110">
        <f si="27" t="shared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si="28" t="shared"/>
        <v>600</v>
      </c>
      <c r="K907" s="77">
        <v>30</v>
      </c>
    </row>
    <row customHeight="1" ht="12" r="908" spans="1:13">
      <c r="A908" s="99">
        <v>6210</v>
      </c>
      <c r="B908" s="93">
        <v>31</v>
      </c>
      <c r="C908" s="110">
        <v>6</v>
      </c>
      <c r="D908" s="110">
        <f si="27" t="shared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si="28" t="shared"/>
        <v>449.5</v>
      </c>
      <c r="K908" s="77">
        <v>115</v>
      </c>
    </row>
    <row customHeight="1" ht="12" r="909" spans="1:13">
      <c r="A909" s="141">
        <v>6211</v>
      </c>
      <c r="B909" s="93">
        <v>1</v>
      </c>
      <c r="C909" s="110">
        <v>0</v>
      </c>
      <c r="D909" s="110">
        <f si="27" t="shared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si="28" t="shared"/>
        <v>52.46</v>
      </c>
      <c r="K909" s="77">
        <f>(I909*0.4)+I909</f>
        <v>73.444000000000003</v>
      </c>
    </row>
    <row customHeight="1" ht="12" r="910" spans="1:13">
      <c r="A910" s="99">
        <v>6212</v>
      </c>
      <c r="B910" s="93">
        <v>3</v>
      </c>
      <c r="C910" s="110">
        <v>1</v>
      </c>
      <c r="D910" s="110">
        <f si="27" t="shared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si="28" t="shared"/>
        <v>264</v>
      </c>
      <c r="K910" s="77">
        <v>23</v>
      </c>
    </row>
    <row customHeight="1" ht="12" r="911" spans="1:13">
      <c r="A911" s="99">
        <v>6213</v>
      </c>
      <c r="B911" s="93">
        <v>28</v>
      </c>
      <c r="C911" s="110">
        <v>3</v>
      </c>
      <c r="D911" s="110">
        <f si="27" t="shared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si="28" t="shared"/>
        <v>583.24</v>
      </c>
      <c r="K911" s="77">
        <f>(I911*0.4)+I911</f>
        <v>29.161999999999999</v>
      </c>
    </row>
    <row customHeight="1" ht="12" r="912" spans="1:13">
      <c r="A912" s="141">
        <v>6214</v>
      </c>
      <c r="B912" s="93">
        <v>4</v>
      </c>
      <c r="C912" s="110">
        <v>0</v>
      </c>
      <c r="D912" s="110">
        <f si="27" t="shared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si="28" t="shared"/>
        <v>355.44</v>
      </c>
      <c r="K912" s="77">
        <f>(I912*0.4)+I912</f>
        <v>124.404</v>
      </c>
    </row>
    <row customHeight="1" ht="12" r="913" spans="1:13">
      <c r="A913" s="141">
        <v>6215</v>
      </c>
      <c r="B913" s="93">
        <v>0</v>
      </c>
      <c r="C913" s="74">
        <v>0</v>
      </c>
      <c r="D913" s="74">
        <f si="27" t="shared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si="28" t="shared"/>
        <v>0</v>
      </c>
      <c r="K913" s="77">
        <v>25</v>
      </c>
    </row>
    <row customHeight="1" ht="12" r="914" spans="1:13">
      <c r="A914" s="99">
        <v>6216</v>
      </c>
      <c r="B914" s="93" t="n">
        <v>26.0</v>
      </c>
      <c r="C914" s="110">
        <v>0</v>
      </c>
      <c r="D914" s="110">
        <f si="27" t="shared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si="28" t="shared"/>
        <v>4466</v>
      </c>
      <c r="K914" s="77">
        <v>60</v>
      </c>
      <c r="M914" s="26"/>
    </row>
    <row customHeight="1" ht="12" r="915" spans="1:13">
      <c r="A915" s="99">
        <v>6217</v>
      </c>
      <c r="B915" s="93">
        <v>1</v>
      </c>
      <c r="C915" s="110">
        <v>0</v>
      </c>
      <c r="D915" s="110">
        <f si="27" t="shared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si="28" t="shared"/>
        <v>32</v>
      </c>
      <c r="K915" s="77">
        <v>75</v>
      </c>
    </row>
    <row customHeight="1" ht="12" r="916" spans="1:13">
      <c r="A916" s="99">
        <v>6218</v>
      </c>
      <c r="B916" s="93">
        <v>0</v>
      </c>
      <c r="C916" s="110">
        <v>0</v>
      </c>
      <c r="D916" s="110">
        <f si="27" t="shared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si="28" t="shared"/>
        <v>0</v>
      </c>
      <c r="K916" s="77">
        <f>(I916*0.4)+I916</f>
        <v>42</v>
      </c>
    </row>
    <row customHeight="1" ht="12" r="917" spans="1:13">
      <c r="A917" s="99">
        <v>6219</v>
      </c>
      <c r="B917" s="93">
        <v>0</v>
      </c>
      <c r="C917" s="110">
        <v>0</v>
      </c>
      <c r="D917" s="110">
        <f si="27" t="shared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si="28" t="shared"/>
        <v>0</v>
      </c>
      <c r="K917" s="77">
        <v>50</v>
      </c>
      <c r="M917" s="26"/>
    </row>
    <row customHeight="1" ht="12" r="918" spans="1:13">
      <c r="A918" s="99">
        <v>6220</v>
      </c>
      <c r="B918" s="93">
        <v>7</v>
      </c>
      <c r="C918" s="110">
        <v>0</v>
      </c>
      <c r="D918" s="110">
        <f si="27" t="shared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si="28" t="shared"/>
        <v>210</v>
      </c>
      <c r="K918" s="77">
        <f>(I918*0.4)+I918</f>
        <v>42</v>
      </c>
      <c r="M918" s="26"/>
    </row>
    <row customHeight="1" ht="12" r="919" spans="1:13">
      <c r="A919" s="99">
        <v>6221</v>
      </c>
      <c r="B919" s="93">
        <v>5</v>
      </c>
      <c r="C919" s="110">
        <v>0</v>
      </c>
      <c r="D919" s="110">
        <f si="27" t="shared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si="28" t="shared"/>
        <v>150</v>
      </c>
      <c r="K919" s="77">
        <f>(I919*0.4)+I919</f>
        <v>42</v>
      </c>
      <c r="M919" s="26"/>
    </row>
    <row customHeight="1" ht="12" r="920" spans="1:13">
      <c r="A920" s="99">
        <v>6222</v>
      </c>
      <c r="B920" s="93">
        <v>44</v>
      </c>
      <c r="C920" s="110">
        <v>1</v>
      </c>
      <c r="D920" s="110">
        <f si="27" t="shared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si="28" t="shared"/>
        <v>792</v>
      </c>
      <c r="K920" s="77">
        <v>45</v>
      </c>
      <c r="M920" s="26"/>
    </row>
    <row customHeight="1" ht="12" r="921" spans="1:13">
      <c r="A921" s="99">
        <v>6223</v>
      </c>
      <c r="B921" s="93">
        <v>0</v>
      </c>
      <c r="C921" s="110">
        <v>0</v>
      </c>
      <c r="D921" s="110">
        <f si="27" t="shared"/>
        <v>0</v>
      </c>
      <c r="E921" s="74">
        <v>0</v>
      </c>
      <c r="H921" s="26" t="s">
        <v>220</v>
      </c>
      <c r="I921" s="29">
        <v>90</v>
      </c>
      <c r="J921" s="96">
        <f si="28" t="shared"/>
        <v>0</v>
      </c>
      <c r="K921" s="77">
        <f>(I921*0.4)+I921</f>
        <v>126</v>
      </c>
      <c r="M921" s="26"/>
    </row>
    <row customHeight="1" ht="12" r="922" spans="1:13">
      <c r="A922" s="99">
        <v>6224</v>
      </c>
      <c r="B922" s="93">
        <v>1</v>
      </c>
      <c r="C922" s="110">
        <v>0</v>
      </c>
      <c r="D922" s="110">
        <f si="27" t="shared"/>
        <v>0</v>
      </c>
      <c r="E922" s="74">
        <v>0</v>
      </c>
      <c r="H922" s="26" t="s">
        <v>220</v>
      </c>
      <c r="I922" s="29">
        <v>160</v>
      </c>
      <c r="J922" s="96">
        <f si="28" t="shared"/>
        <v>160</v>
      </c>
      <c r="K922" s="77">
        <v>65</v>
      </c>
      <c r="M922" s="26"/>
    </row>
    <row customHeight="1" ht="12" r="923" spans="1:13">
      <c r="A923" s="99">
        <v>6225</v>
      </c>
      <c r="B923" s="93">
        <v>5</v>
      </c>
      <c r="C923" s="110">
        <v>6</v>
      </c>
      <c r="D923" s="110">
        <f si="27" t="shared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si="28" t="shared"/>
        <v>665</v>
      </c>
      <c r="K923" s="77">
        <v>43</v>
      </c>
      <c r="M923" s="26"/>
    </row>
    <row customHeight="1" ht="12" r="924" spans="1:13">
      <c r="A924" s="99">
        <v>6226</v>
      </c>
      <c r="B924" s="93">
        <v>1</v>
      </c>
      <c r="C924" s="110">
        <v>0</v>
      </c>
      <c r="D924" s="110">
        <f si="27" t="shared"/>
        <v>0</v>
      </c>
      <c r="E924" s="74">
        <v>0</v>
      </c>
      <c r="H924" s="26" t="s">
        <v>220</v>
      </c>
      <c r="I924" s="29">
        <v>110</v>
      </c>
      <c r="J924" s="96">
        <f si="28" t="shared"/>
        <v>110</v>
      </c>
      <c r="K924" s="77">
        <v>110</v>
      </c>
      <c r="M924" s="26"/>
    </row>
    <row customHeight="1" ht="12" r="925" spans="1:13">
      <c r="A925" s="141">
        <v>6227</v>
      </c>
      <c r="B925" s="93">
        <v>0</v>
      </c>
      <c r="C925" s="110">
        <v>0</v>
      </c>
      <c r="D925" s="110">
        <f si="27" t="shared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si="28" t="shared"/>
        <v>0</v>
      </c>
      <c r="K925" s="77">
        <f>(I925*0.4)+I925</f>
        <v>126</v>
      </c>
      <c r="M925" s="26"/>
    </row>
    <row customHeight="1" ht="12" r="926" spans="1:13">
      <c r="A926" s="141">
        <v>6228</v>
      </c>
      <c r="B926" s="93">
        <v>0</v>
      </c>
      <c r="C926" s="110">
        <v>0</v>
      </c>
      <c r="D926" s="110">
        <f si="27" t="shared"/>
        <v>0</v>
      </c>
      <c r="E926" s="74">
        <v>0</v>
      </c>
      <c r="H926" s="26" t="s">
        <v>220</v>
      </c>
      <c r="I926" s="29">
        <v>89</v>
      </c>
      <c r="J926" s="96">
        <f si="28" t="shared"/>
        <v>0</v>
      </c>
      <c r="K926" s="77">
        <v>125</v>
      </c>
      <c r="M926" s="26"/>
    </row>
    <row customHeight="1" ht="12" r="927" spans="1:13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si="28" t="shared"/>
        <v>203.42</v>
      </c>
      <c r="K927" s="77">
        <v>85</v>
      </c>
      <c r="M927" s="26"/>
    </row>
    <row customHeight="1" ht="12" r="928" spans="1:13">
      <c r="A928" s="141">
        <v>6230</v>
      </c>
      <c r="B928" s="93">
        <v>8</v>
      </c>
      <c r="C928" s="110">
        <v>5</v>
      </c>
      <c r="D928" s="110">
        <f si="27" t="shared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si="28" t="shared"/>
        <v>256.88</v>
      </c>
      <c r="K928" s="77">
        <v>80</v>
      </c>
      <c r="M928" s="26"/>
    </row>
    <row customHeight="1" ht="12" r="929" spans="1:13">
      <c r="A929" s="99">
        <v>6231</v>
      </c>
      <c r="B929" s="93">
        <v>4</v>
      </c>
      <c r="C929" s="110">
        <v>0</v>
      </c>
      <c r="D929" s="110">
        <f ref="D929:D992" si="29" t="shared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si="28" t="shared"/>
        <v>500.8</v>
      </c>
      <c r="K929" s="77">
        <f>(I929*0.4)+I929</f>
        <v>175.28</v>
      </c>
      <c r="M929" s="26"/>
    </row>
    <row customHeight="1" ht="12" r="930" spans="1:13">
      <c r="A930" s="141">
        <v>6232</v>
      </c>
      <c r="B930" s="93">
        <v>0</v>
      </c>
      <c r="C930" s="110">
        <v>0</v>
      </c>
      <c r="D930" s="110">
        <f si="29" t="shared"/>
        <v>0</v>
      </c>
      <c r="E930" s="74">
        <v>0</v>
      </c>
      <c r="H930" s="26" t="s">
        <v>220</v>
      </c>
      <c r="I930" s="29">
        <v>20</v>
      </c>
      <c r="J930" s="96">
        <f si="28" t="shared"/>
        <v>0</v>
      </c>
      <c r="K930" s="77">
        <f>(I930*0.4)+I930</f>
        <v>28</v>
      </c>
      <c r="M930" s="26"/>
    </row>
    <row customHeight="1" ht="12" r="931" spans="1:13">
      <c r="A931" s="141">
        <v>6233</v>
      </c>
      <c r="B931" s="93">
        <v>0</v>
      </c>
      <c r="C931" s="110">
        <v>0</v>
      </c>
      <c r="D931" s="110">
        <f si="29" t="shared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si="28" t="shared"/>
        <v>0</v>
      </c>
      <c r="K931" s="77">
        <v>55</v>
      </c>
      <c r="M931" s="26"/>
    </row>
    <row customHeight="1" ht="12" r="932" spans="1:13">
      <c r="A932" s="141">
        <v>6234</v>
      </c>
      <c r="B932" s="93">
        <v>6</v>
      </c>
      <c r="C932" s="74">
        <v>0</v>
      </c>
      <c r="D932" s="74">
        <f si="29" t="shared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si="28" t="shared"/>
        <v>416.15999999999997</v>
      </c>
      <c r="K932" s="77">
        <v>5</v>
      </c>
      <c r="M932" s="26"/>
    </row>
    <row customHeight="1" ht="12" r="933" spans="1:13">
      <c r="A933" s="99">
        <v>6235</v>
      </c>
      <c r="B933" s="93">
        <v>1</v>
      </c>
      <c r="C933" s="110">
        <v>0</v>
      </c>
      <c r="D933" s="110">
        <f si="29" t="shared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si="28" t="shared"/>
        <v>30</v>
      </c>
      <c r="K933" s="77">
        <v>475</v>
      </c>
      <c r="M933" s="26"/>
    </row>
    <row customHeight="1" ht="12" r="934" spans="1:13">
      <c r="A934" s="99">
        <v>6236</v>
      </c>
      <c r="B934" s="93">
        <v>26</v>
      </c>
      <c r="C934" s="110">
        <v>3</v>
      </c>
      <c r="D934" s="110">
        <f si="29" t="shared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si="28" t="shared"/>
        <v>3380</v>
      </c>
      <c r="K934" s="77">
        <v>20</v>
      </c>
      <c r="M934" s="26"/>
    </row>
    <row customHeight="1" ht="12" r="935" spans="1:13">
      <c r="A935" s="99">
        <v>6237</v>
      </c>
      <c r="B935" s="93">
        <v>1</v>
      </c>
      <c r="C935" s="110">
        <v>0</v>
      </c>
      <c r="D935" s="110">
        <f si="29" t="shared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si="28" t="shared"/>
        <v>30</v>
      </c>
      <c r="K935" s="77">
        <v>475</v>
      </c>
      <c r="M935" s="26"/>
    </row>
    <row customHeight="1" ht="12" r="936" spans="1:13">
      <c r="A936" s="99">
        <v>6238</v>
      </c>
      <c r="B936" s="93">
        <v>6</v>
      </c>
      <c r="C936" s="74">
        <v>0</v>
      </c>
      <c r="D936" s="74">
        <f si="29" t="shared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si="28" t="shared"/>
        <v>330</v>
      </c>
      <c r="K936" s="77">
        <f>(I936*0.4)+I936</f>
        <v>77</v>
      </c>
      <c r="M936" s="26"/>
    </row>
    <row customHeight="1" ht="12" r="937" spans="1:13">
      <c r="A937" s="141">
        <v>6239</v>
      </c>
      <c r="B937" s="93">
        <v>2</v>
      </c>
      <c r="C937" s="110">
        <v>0</v>
      </c>
      <c r="D937" s="110">
        <f si="29" t="shared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si="28" t="shared"/>
        <v>133.41999999999999</v>
      </c>
      <c r="K937" s="77">
        <v>65</v>
      </c>
      <c r="M937" s="26"/>
    </row>
    <row customHeight="1" ht="12" r="938" spans="1:13">
      <c r="A938" s="141">
        <v>6240</v>
      </c>
      <c r="B938" s="93">
        <v>0</v>
      </c>
      <c r="C938" s="110">
        <v>0</v>
      </c>
      <c r="D938" s="110">
        <f si="29" t="shared"/>
        <v>0</v>
      </c>
      <c r="E938" s="74">
        <v>0</v>
      </c>
      <c r="H938" s="26" t="s">
        <v>220</v>
      </c>
      <c r="I938" s="29">
        <v>20</v>
      </c>
      <c r="J938" s="96">
        <f si="28" t="shared"/>
        <v>0</v>
      </c>
      <c r="K938" s="77">
        <f>(I938*0.4)+I938</f>
        <v>28</v>
      </c>
      <c r="M938" s="26"/>
    </row>
    <row customHeight="1" ht="12" r="939" spans="1:13">
      <c r="A939" s="141">
        <v>6241</v>
      </c>
      <c r="B939" s="93">
        <v>2</v>
      </c>
      <c r="C939" s="110">
        <v>0</v>
      </c>
      <c r="D939" s="110">
        <f si="29" t="shared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si="28" t="shared"/>
        <v>187.72</v>
      </c>
      <c r="K939" s="77">
        <v>83</v>
      </c>
      <c r="M939" s="26"/>
    </row>
    <row customHeight="1" ht="12" r="940" spans="1:13">
      <c r="A940" s="99">
        <v>6242</v>
      </c>
      <c r="B940" s="93">
        <v>0</v>
      </c>
      <c r="C940" s="110">
        <v>0</v>
      </c>
      <c r="D940" s="110">
        <f si="29" t="shared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si="28" t="shared"/>
        <v>0</v>
      </c>
      <c r="K940" s="77">
        <v>101</v>
      </c>
      <c r="M940" s="26"/>
    </row>
    <row customHeight="1" ht="12" r="941" spans="1:13">
      <c r="A941" s="99">
        <v>6243</v>
      </c>
      <c r="B941" s="93">
        <v>0</v>
      </c>
      <c r="C941" s="110">
        <v>0</v>
      </c>
      <c r="D941" s="110">
        <f si="29" t="shared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ref="J941:J1004" si="30" t="shared">B941*I941</f>
        <v>0</v>
      </c>
      <c r="K941" s="77">
        <f>(I941*0.4)+I941</f>
        <v>82.6</v>
      </c>
      <c r="M941" s="26"/>
    </row>
    <row customHeight="1" ht="12" r="942" spans="1:13">
      <c r="A942" s="99">
        <v>6244</v>
      </c>
      <c r="B942" s="93" t="n">
        <v>97.0</v>
      </c>
      <c r="C942" s="110">
        <v>33</v>
      </c>
      <c r="D942" s="110">
        <f si="29" t="shared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si="30" t="shared"/>
        <v>1785</v>
      </c>
      <c r="K942" s="77">
        <v>40</v>
      </c>
      <c r="M942" s="26"/>
    </row>
    <row customHeight="1" ht="12" r="943" spans="1:13">
      <c r="A943" s="99">
        <v>6245</v>
      </c>
      <c r="B943" s="93" t="n">
        <v>62.0</v>
      </c>
      <c r="C943" s="110">
        <v>41</v>
      </c>
      <c r="D943" s="110">
        <f si="29" t="shared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si="30" t="shared"/>
        <v>560</v>
      </c>
      <c r="K943" s="77">
        <v>17</v>
      </c>
      <c r="M943" s="26"/>
    </row>
    <row customHeight="1" ht="12" r="944" spans="1:13">
      <c r="A944" s="141">
        <v>6246</v>
      </c>
      <c r="B944" s="93">
        <v>0</v>
      </c>
      <c r="C944" s="110">
        <v>0</v>
      </c>
      <c r="D944" s="110">
        <f si="29" t="shared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si="30" t="shared"/>
        <v>0</v>
      </c>
      <c r="K944" s="77">
        <v>50</v>
      </c>
      <c r="M944" s="26"/>
    </row>
    <row customHeight="1" ht="12" r="945" spans="1:13">
      <c r="A945" s="141">
        <v>6247</v>
      </c>
      <c r="B945" s="93">
        <v>0</v>
      </c>
      <c r="C945" s="110">
        <v>0</v>
      </c>
      <c r="D945" s="110">
        <f si="29" t="shared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si="30" t="shared"/>
        <v>0</v>
      </c>
      <c r="K945" s="77">
        <f>(I945*0.4)+I945</f>
        <v>28</v>
      </c>
      <c r="M945" s="26"/>
    </row>
    <row customHeight="1" ht="12" r="946" spans="1:13">
      <c r="A946" s="141">
        <v>6248</v>
      </c>
      <c r="B946" s="93">
        <v>0</v>
      </c>
      <c r="C946" s="110">
        <v>0</v>
      </c>
      <c r="D946" s="110">
        <f si="29" t="shared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si="30" t="shared"/>
        <v>0</v>
      </c>
      <c r="K946" s="77">
        <v>17</v>
      </c>
      <c r="M946" s="26"/>
    </row>
    <row customHeight="1" ht="12" r="947" spans="1:13">
      <c r="A947" s="141">
        <v>6249</v>
      </c>
      <c r="B947" s="93">
        <v>0</v>
      </c>
      <c r="C947" s="110">
        <v>0</v>
      </c>
      <c r="D947" s="110">
        <f si="29" t="shared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si="30" t="shared"/>
        <v>0</v>
      </c>
      <c r="K947" s="77">
        <v>25</v>
      </c>
      <c r="M947" s="26"/>
    </row>
    <row customFormat="1" customHeight="1" ht="12" r="948" s="121" spans="1:13">
      <c r="A948" s="144">
        <v>6250</v>
      </c>
      <c r="B948" s="119">
        <v>0</v>
      </c>
      <c r="C948" s="120">
        <v>0</v>
      </c>
      <c r="D948" s="110">
        <f si="29" t="shared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si="30" t="shared"/>
        <v>0</v>
      </c>
      <c r="K948" s="123">
        <v>17</v>
      </c>
      <c r="L948" s="57"/>
    </row>
    <row customHeight="1" ht="12" r="949" spans="1:13">
      <c r="A949" s="99">
        <v>6251</v>
      </c>
      <c r="B949" s="93">
        <v>13</v>
      </c>
      <c r="C949" s="110">
        <v>3</v>
      </c>
      <c r="D949" s="110">
        <f si="29" t="shared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si="30" t="shared"/>
        <v>1105</v>
      </c>
      <c r="K949" s="77">
        <v>135</v>
      </c>
      <c r="M949" s="26"/>
    </row>
    <row customHeight="1" ht="12" r="950" spans="1:13">
      <c r="A950" s="141">
        <v>6252</v>
      </c>
      <c r="B950" s="93">
        <v>1</v>
      </c>
      <c r="C950" s="110">
        <v>0</v>
      </c>
      <c r="D950" s="110">
        <f si="29" t="shared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si="30" t="shared"/>
        <v>12.86</v>
      </c>
      <c r="K950" s="77">
        <v>102</v>
      </c>
      <c r="M950" s="26"/>
    </row>
    <row customHeight="1" ht="12" r="951" spans="1:13">
      <c r="A951" s="141">
        <v>6253</v>
      </c>
      <c r="B951" s="93">
        <v>0</v>
      </c>
      <c r="C951" s="110">
        <v>0</v>
      </c>
      <c r="D951" s="110">
        <f si="29" t="shared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si="30" t="shared"/>
        <v>0</v>
      </c>
      <c r="K951" s="77">
        <v>20</v>
      </c>
      <c r="M951" s="26"/>
    </row>
    <row customHeight="1" ht="12" r="952" spans="1:13">
      <c r="A952" s="141">
        <v>6254</v>
      </c>
      <c r="B952" s="93">
        <v>6</v>
      </c>
      <c r="C952" s="74">
        <v>0</v>
      </c>
      <c r="D952" s="74">
        <f si="29" t="shared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si="30" t="shared"/>
        <v>228</v>
      </c>
      <c r="K952" s="77">
        <v>55</v>
      </c>
      <c r="M952" s="26"/>
    </row>
    <row customHeight="1" ht="12" r="953" spans="1:13">
      <c r="A953" s="99">
        <v>6255</v>
      </c>
      <c r="B953" s="93">
        <v>8</v>
      </c>
      <c r="C953" s="110">
        <v>7</v>
      </c>
      <c r="D953" s="110">
        <f si="29" t="shared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si="30" t="shared"/>
        <v>88.56</v>
      </c>
      <c r="K953" s="77">
        <v>42</v>
      </c>
      <c r="M953" s="26"/>
    </row>
    <row customFormat="1" customHeight="1" ht="12" r="954" s="121" spans="1:13">
      <c r="A954" s="144">
        <v>6256</v>
      </c>
      <c r="B954" s="119">
        <v>0</v>
      </c>
      <c r="C954" s="120">
        <v>0</v>
      </c>
      <c r="D954" s="110">
        <f si="29" t="shared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si="30" t="shared"/>
        <v>0</v>
      </c>
      <c r="K954" s="123">
        <f>(I954*0.4)+I954</f>
        <v>69.804000000000002</v>
      </c>
      <c r="L954" s="57"/>
    </row>
    <row customHeight="1" ht="12" r="955" spans="1:13">
      <c r="A955" s="141">
        <v>6257</v>
      </c>
      <c r="B955" s="93">
        <v>8</v>
      </c>
      <c r="C955" s="110">
        <v>0</v>
      </c>
      <c r="D955" s="110">
        <f si="29" t="shared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si="30" t="shared"/>
        <v>2016</v>
      </c>
      <c r="K955" s="77">
        <v>355</v>
      </c>
      <c r="M955" s="26"/>
    </row>
    <row customHeight="1" ht="12" r="956" spans="1:13">
      <c r="A956" s="141">
        <v>6258</v>
      </c>
      <c r="B956" s="93">
        <v>0</v>
      </c>
      <c r="C956" s="110">
        <v>0</v>
      </c>
      <c r="D956" s="110">
        <f si="29" t="shared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si="30" t="shared"/>
        <v>0</v>
      </c>
      <c r="K956" s="77">
        <v>400</v>
      </c>
      <c r="M956" s="26"/>
    </row>
    <row customHeight="1" ht="12" r="957" spans="1:13">
      <c r="A957" s="99">
        <v>6259</v>
      </c>
      <c r="B957" s="93">
        <v>9</v>
      </c>
      <c r="C957" s="110">
        <v>0</v>
      </c>
      <c r="D957" s="110">
        <f si="29" t="shared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si="30" t="shared"/>
        <v>522</v>
      </c>
      <c r="K957" s="77">
        <f>(I957*0.4)+I957</f>
        <v>81.2</v>
      </c>
      <c r="M957" s="26"/>
    </row>
    <row customHeight="1" ht="12" r="958" spans="1:13">
      <c r="A958" s="99">
        <v>6260</v>
      </c>
      <c r="B958" s="93">
        <v>7</v>
      </c>
      <c r="C958" s="110">
        <v>0</v>
      </c>
      <c r="D958" s="110">
        <f si="29" t="shared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si="30" t="shared"/>
        <v>336</v>
      </c>
      <c r="K958" s="77">
        <v>20</v>
      </c>
      <c r="M958" s="26"/>
    </row>
    <row customHeight="1" ht="12" r="959" spans="1:13">
      <c r="A959" s="99">
        <v>6261</v>
      </c>
      <c r="B959" s="93">
        <v>12</v>
      </c>
      <c r="C959" s="110">
        <v>0</v>
      </c>
      <c r="D959" s="110">
        <f si="29" t="shared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si="30" t="shared"/>
        <v>144</v>
      </c>
      <c r="K959" s="77">
        <f>(I959*0.4)+I959</f>
        <v>16.8</v>
      </c>
      <c r="M959" s="26"/>
    </row>
    <row customHeight="1" ht="12" r="960" spans="1:13">
      <c r="A960" s="141">
        <v>6262</v>
      </c>
      <c r="B960" s="93">
        <v>0</v>
      </c>
      <c r="C960" s="110">
        <v>0</v>
      </c>
      <c r="D960" s="110">
        <f si="29" t="shared"/>
        <v>0</v>
      </c>
      <c r="E960" s="74">
        <v>0</v>
      </c>
      <c r="H960" s="26" t="s">
        <v>220</v>
      </c>
      <c r="I960" s="29">
        <v>75.86</v>
      </c>
      <c r="J960" s="96">
        <f si="30" t="shared"/>
        <v>0</v>
      </c>
      <c r="K960" s="77">
        <f>(I960*0.4)+I960</f>
        <v>106.20400000000001</v>
      </c>
      <c r="M960" s="26"/>
    </row>
    <row customHeight="1" ht="12" r="961" spans="1:13">
      <c r="A961" s="99">
        <v>6263</v>
      </c>
      <c r="B961" s="93">
        <v>32</v>
      </c>
      <c r="C961" s="110">
        <v>5</v>
      </c>
      <c r="D961" s="110">
        <f si="29" t="shared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si="30" t="shared"/>
        <v>1440</v>
      </c>
      <c r="K961" s="77">
        <v>50</v>
      </c>
      <c r="M961" s="25" t="s">
        <v>1138</v>
      </c>
    </row>
    <row customHeight="1" ht="12" r="962" spans="1:13">
      <c r="A962" s="99">
        <v>6264</v>
      </c>
      <c r="B962" s="93">
        <v>21</v>
      </c>
      <c r="C962" s="110">
        <v>4</v>
      </c>
      <c r="D962" s="110">
        <f si="29" t="shared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si="30" t="shared"/>
        <v>3202.5</v>
      </c>
      <c r="K962" s="77">
        <v>53</v>
      </c>
    </row>
    <row customFormat="1" customHeight="1" ht="12" r="963" s="121" spans="1:13">
      <c r="A963" s="118">
        <v>6265</v>
      </c>
      <c r="B963" s="119">
        <v>0</v>
      </c>
      <c r="C963" s="120">
        <v>0</v>
      </c>
      <c r="D963" s="110">
        <f si="29" t="shared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si="30" t="shared"/>
        <v>0</v>
      </c>
      <c r="K963" s="123">
        <v>235</v>
      </c>
      <c r="L963" s="57"/>
      <c r="M963" s="124"/>
    </row>
    <row customHeight="1" ht="12" r="964" spans="1:13">
      <c r="A964" s="99">
        <v>6266</v>
      </c>
      <c r="B964" s="93">
        <v>0</v>
      </c>
      <c r="C964" s="110">
        <v>0</v>
      </c>
      <c r="D964" s="110">
        <f si="29" t="shared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si="30" t="shared"/>
        <v>0</v>
      </c>
      <c r="K964" s="77">
        <f>(I964*0.4)+I964</f>
        <v>183.4</v>
      </c>
      <c r="M964" s="26"/>
    </row>
    <row customHeight="1" ht="12" r="965" spans="1:13">
      <c r="A965" s="99">
        <v>6267</v>
      </c>
      <c r="B965" s="93">
        <v>0</v>
      </c>
      <c r="C965" s="110">
        <v>0</v>
      </c>
      <c r="D965" s="110">
        <f si="29" t="shared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si="30" t="shared"/>
        <v>0</v>
      </c>
      <c r="K965" s="77">
        <v>180</v>
      </c>
      <c r="M965" s="26"/>
    </row>
    <row customHeight="1" ht="12" r="966" spans="1:13">
      <c r="A966" s="99">
        <v>6268</v>
      </c>
      <c r="B966" s="93">
        <v>0</v>
      </c>
      <c r="C966" s="110">
        <v>0</v>
      </c>
      <c r="D966" s="110">
        <f si="29" t="shared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si="30" t="shared"/>
        <v>0</v>
      </c>
      <c r="K966" s="77">
        <v>180</v>
      </c>
      <c r="M966" s="26"/>
    </row>
    <row customHeight="1" ht="12" r="967" spans="1:13">
      <c r="A967" s="99">
        <v>6269</v>
      </c>
      <c r="B967" s="93">
        <v>1</v>
      </c>
      <c r="C967" s="110">
        <v>0</v>
      </c>
      <c r="D967" s="110">
        <f si="29" t="shared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si="30" t="shared"/>
        <v>100</v>
      </c>
      <c r="K967" s="77">
        <v>95</v>
      </c>
      <c r="M967" s="26"/>
    </row>
    <row customHeight="1" ht="12" r="968" spans="1:13">
      <c r="A968" s="99">
        <v>6270</v>
      </c>
      <c r="B968" s="93">
        <v>13</v>
      </c>
      <c r="C968" s="110">
        <v>0</v>
      </c>
      <c r="D968" s="110">
        <f si="29" t="shared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si="30" t="shared"/>
        <v>2470</v>
      </c>
      <c r="K968" s="77">
        <f>(I968*0.4)+I968</f>
        <v>266</v>
      </c>
      <c r="M968" s="26"/>
    </row>
    <row customHeight="1" ht="12" r="969" spans="1:13">
      <c r="A969" s="99">
        <v>6271</v>
      </c>
      <c r="B969" s="93">
        <v>3</v>
      </c>
      <c r="C969" s="113">
        <v>0</v>
      </c>
      <c r="D969" s="110">
        <f si="29" t="shared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si="30" t="shared"/>
        <v>210</v>
      </c>
      <c r="K969" s="77">
        <v>55</v>
      </c>
      <c r="M969" s="26"/>
    </row>
    <row customHeight="1" ht="12" r="970" spans="1:13">
      <c r="A970" s="99">
        <v>6272</v>
      </c>
      <c r="B970" s="93">
        <v>19</v>
      </c>
      <c r="C970" s="110">
        <v>3</v>
      </c>
      <c r="D970" s="110">
        <f si="29" t="shared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si="30" t="shared"/>
        <v>3372.5</v>
      </c>
      <c r="K970" s="77">
        <v>60</v>
      </c>
      <c r="M970" s="26"/>
    </row>
    <row customHeight="1" ht="12" r="971" spans="1:13">
      <c r="A971" s="99">
        <v>6273</v>
      </c>
      <c r="B971" s="93">
        <v>0</v>
      </c>
      <c r="C971" s="110">
        <v>0</v>
      </c>
      <c r="D971" s="110">
        <f si="29" t="shared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si="30" t="shared"/>
        <v>0</v>
      </c>
      <c r="K971" s="77">
        <v>60</v>
      </c>
      <c r="M971" s="26"/>
    </row>
    <row customHeight="1" ht="12" r="972" spans="1:13">
      <c r="A972" s="99">
        <v>6274</v>
      </c>
      <c r="B972" s="93">
        <v>1</v>
      </c>
      <c r="C972" s="110">
        <v>0</v>
      </c>
      <c r="D972" s="110">
        <f si="29" t="shared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si="30" t="shared"/>
        <v>90</v>
      </c>
      <c r="K972" s="77">
        <v>65</v>
      </c>
      <c r="M972" s="26"/>
    </row>
    <row customHeight="1" ht="12" r="973" spans="1:13">
      <c r="A973" s="99">
        <v>6275</v>
      </c>
      <c r="B973" s="93">
        <v>0</v>
      </c>
      <c r="C973" s="110">
        <v>0</v>
      </c>
      <c r="D973" s="110">
        <f si="29" t="shared"/>
        <v>0</v>
      </c>
      <c r="E973" s="74">
        <v>0</v>
      </c>
      <c r="H973" s="26" t="s">
        <v>220</v>
      </c>
      <c r="I973" s="29">
        <v>28.5</v>
      </c>
      <c r="J973" s="96">
        <f si="30" t="shared"/>
        <v>0</v>
      </c>
      <c r="K973" s="77">
        <v>140</v>
      </c>
      <c r="M973" s="26"/>
    </row>
    <row customHeight="1" ht="12" r="974" spans="1:13">
      <c r="A974" s="99">
        <v>6276</v>
      </c>
      <c r="B974" s="93">
        <v>0</v>
      </c>
      <c r="C974" s="110">
        <v>0</v>
      </c>
      <c r="D974" s="110">
        <f si="29" t="shared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si="30" t="shared"/>
        <v>0</v>
      </c>
      <c r="K974" s="77">
        <v>100</v>
      </c>
      <c r="M974" s="26"/>
    </row>
    <row customHeight="1" ht="12" r="975" spans="1:13">
      <c r="A975" s="99">
        <v>6277</v>
      </c>
      <c r="B975" s="93">
        <v>3</v>
      </c>
      <c r="C975" s="110">
        <v>0</v>
      </c>
      <c r="D975" s="110">
        <f si="29" t="shared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si="30" t="shared"/>
        <v>210</v>
      </c>
      <c r="K975" s="77">
        <v>170</v>
      </c>
      <c r="M975" s="26"/>
    </row>
    <row customHeight="1" ht="12" r="976" spans="1:13">
      <c r="A976" s="99">
        <v>6278</v>
      </c>
      <c r="B976" s="93">
        <v>5</v>
      </c>
      <c r="C976" s="110">
        <v>2</v>
      </c>
      <c r="D976" s="110">
        <f si="29" t="shared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si="30" t="shared"/>
        <v>81.5</v>
      </c>
      <c r="K976" s="77">
        <f>(I976*0.4)+I976</f>
        <v>22.82</v>
      </c>
      <c r="M976" s="26"/>
    </row>
    <row customHeight="1" ht="12" r="977" spans="1:13">
      <c r="A977" s="99">
        <v>6279</v>
      </c>
      <c r="B977" s="93">
        <v>3</v>
      </c>
      <c r="C977" s="110">
        <v>0</v>
      </c>
      <c r="D977" s="110">
        <f si="29" t="shared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si="30" t="shared"/>
        <v>651</v>
      </c>
      <c r="K977" s="77">
        <v>210</v>
      </c>
      <c r="M977" s="26"/>
    </row>
    <row customHeight="1" ht="12" r="978" spans="1:13">
      <c r="A978" s="141">
        <v>6280</v>
      </c>
      <c r="B978" s="93">
        <v>4</v>
      </c>
      <c r="C978" s="110">
        <v>0</v>
      </c>
      <c r="D978" s="110">
        <f si="29" t="shared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si="30" t="shared"/>
        <v>173.44</v>
      </c>
      <c r="K978" s="77">
        <v>62</v>
      </c>
      <c r="M978" s="26"/>
    </row>
    <row customHeight="1" ht="12" r="979" spans="1:13">
      <c r="A979" s="128">
        <v>6281</v>
      </c>
      <c r="B979" s="93">
        <v>1</v>
      </c>
      <c r="C979" s="110">
        <v>0</v>
      </c>
      <c r="D979" s="110">
        <f si="29" t="shared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si="30" t="shared"/>
        <v>60</v>
      </c>
      <c r="K979" s="77">
        <v>90</v>
      </c>
      <c r="M979" s="26"/>
    </row>
    <row customHeight="1" ht="12" r="980" spans="1:13">
      <c r="A980" s="141">
        <v>6282</v>
      </c>
      <c r="B980" s="93">
        <v>0</v>
      </c>
      <c r="C980" s="110">
        <v>0</v>
      </c>
      <c r="D980" s="110">
        <f si="29" t="shared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si="30" t="shared"/>
        <v>0</v>
      </c>
      <c r="K980" s="77">
        <f>(I980*0.4)+I980</f>
        <v>28</v>
      </c>
      <c r="M980" s="26"/>
    </row>
    <row customHeight="1" ht="12" r="981" spans="1:13">
      <c r="A981" s="99">
        <v>6283</v>
      </c>
      <c r="B981" s="93">
        <v>0</v>
      </c>
      <c r="C981" s="110">
        <v>0</v>
      </c>
      <c r="D981" s="110">
        <f si="29" t="shared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si="30" t="shared"/>
        <v>0</v>
      </c>
      <c r="K981" s="77">
        <v>40</v>
      </c>
      <c r="M981" s="26"/>
    </row>
    <row customHeight="1" ht="12" r="982" spans="1:13">
      <c r="A982" s="141">
        <v>6284</v>
      </c>
      <c r="B982" s="93">
        <v>0</v>
      </c>
      <c r="C982" s="114">
        <v>0</v>
      </c>
      <c r="D982" s="110">
        <f si="29" t="shared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si="30" t="shared"/>
        <v>0</v>
      </c>
      <c r="K982" s="81">
        <v>70</v>
      </c>
      <c r="L982" s="108"/>
      <c r="M982" s="26"/>
    </row>
    <row customHeight="1" ht="12" r="983" spans="1:13">
      <c r="A983" s="128">
        <v>6285</v>
      </c>
      <c r="B983" s="93">
        <v>1</v>
      </c>
      <c r="C983" s="110">
        <v>4</v>
      </c>
      <c r="D983" s="110">
        <f si="29" t="shared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si="30" t="shared"/>
        <v>58.5</v>
      </c>
      <c r="K983" s="77">
        <f>72</f>
        <v>72</v>
      </c>
      <c r="M983" s="26"/>
    </row>
    <row customHeight="1" ht="12" r="984" spans="1:13">
      <c r="A984" s="128">
        <v>6286</v>
      </c>
      <c r="B984" s="93">
        <v>18</v>
      </c>
      <c r="C984" s="110">
        <v>1</v>
      </c>
      <c r="D984" s="110">
        <f si="29" t="shared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si="30" t="shared"/>
        <v>4950</v>
      </c>
      <c r="K984" s="77">
        <v>40</v>
      </c>
      <c r="M984" s="26"/>
    </row>
    <row customHeight="1" ht="12" r="985" spans="1:13">
      <c r="A985" s="128">
        <v>6287</v>
      </c>
      <c r="B985" s="93">
        <v>2</v>
      </c>
      <c r="C985" s="110">
        <v>0</v>
      </c>
      <c r="D985" s="110">
        <f si="29" t="shared"/>
        <v>0</v>
      </c>
      <c r="E985" s="74">
        <v>0</v>
      </c>
      <c r="H985" s="26" t="s">
        <v>220</v>
      </c>
      <c r="I985" s="29">
        <v>78</v>
      </c>
      <c r="J985" s="96">
        <f si="30" t="shared"/>
        <v>156</v>
      </c>
      <c r="K985" s="77">
        <v>55</v>
      </c>
      <c r="M985" s="26"/>
    </row>
    <row customHeight="1" ht="12" r="986" spans="1:13">
      <c r="A986" s="141">
        <v>6289</v>
      </c>
      <c r="B986" s="93">
        <v>11</v>
      </c>
      <c r="C986" s="110">
        <v>0</v>
      </c>
      <c r="D986" s="110">
        <f si="29" t="shared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si="30" t="shared"/>
        <v>627</v>
      </c>
      <c r="K986" s="77">
        <v>80</v>
      </c>
      <c r="M986" s="26"/>
    </row>
    <row customHeight="1" ht="12" r="987" spans="1:13">
      <c r="A987" s="141">
        <v>6290</v>
      </c>
      <c r="B987" s="93">
        <v>0</v>
      </c>
      <c r="C987" s="110">
        <v>0</v>
      </c>
      <c r="D987" s="110">
        <f si="29" t="shared"/>
        <v>0</v>
      </c>
      <c r="E987" s="74">
        <v>0</v>
      </c>
      <c r="H987" s="26" t="s">
        <v>220</v>
      </c>
      <c r="I987" s="29">
        <v>34</v>
      </c>
      <c r="J987" s="96">
        <f si="30" t="shared"/>
        <v>0</v>
      </c>
      <c r="K987" s="77">
        <v>50</v>
      </c>
      <c r="M987" s="26"/>
    </row>
    <row customHeight="1" ht="12" r="988" spans="1:13">
      <c r="A988" s="141">
        <v>6291</v>
      </c>
      <c r="B988" s="93">
        <v>0</v>
      </c>
      <c r="C988" s="110">
        <v>0</v>
      </c>
      <c r="D988" s="110">
        <f si="29" t="shared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si="30" t="shared"/>
        <v>0</v>
      </c>
      <c r="K988" s="77">
        <v>170</v>
      </c>
      <c r="M988" s="26"/>
    </row>
    <row customHeight="1" ht="12" r="989" spans="1:13">
      <c r="A989" s="141">
        <v>6292</v>
      </c>
      <c r="B989" s="93">
        <v>0</v>
      </c>
      <c r="C989" s="110">
        <v>0</v>
      </c>
      <c r="D989" s="110">
        <f si="29" t="shared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si="30" t="shared"/>
        <v>0</v>
      </c>
      <c r="K989" s="77">
        <v>35</v>
      </c>
      <c r="M989" s="26"/>
    </row>
    <row customHeight="1" ht="12" r="990" spans="1:13">
      <c r="A990" s="99">
        <v>6293</v>
      </c>
      <c r="B990" s="93">
        <v>1</v>
      </c>
      <c r="C990" s="110">
        <v>0</v>
      </c>
      <c r="D990" s="110">
        <f si="29" t="shared"/>
        <v>0</v>
      </c>
      <c r="E990" s="74">
        <v>0</v>
      </c>
      <c r="H990" s="26" t="s">
        <v>220</v>
      </c>
      <c r="I990" s="29">
        <v>61.85</v>
      </c>
      <c r="J990" s="96">
        <f si="30" t="shared"/>
        <v>61.85</v>
      </c>
      <c r="K990" s="77">
        <v>50</v>
      </c>
      <c r="M990" s="26"/>
    </row>
    <row customHeight="1" ht="12" r="991" spans="1:13">
      <c r="A991" s="141">
        <v>6294</v>
      </c>
      <c r="B991" s="93">
        <v>0</v>
      </c>
      <c r="C991" s="110">
        <v>0</v>
      </c>
      <c r="D991" s="110">
        <f si="29" t="shared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si="30" t="shared"/>
        <v>0</v>
      </c>
      <c r="K991" s="77">
        <v>40</v>
      </c>
      <c r="M991" s="26"/>
    </row>
    <row customHeight="1" ht="12" r="992" spans="1:13">
      <c r="A992" s="141">
        <v>6295</v>
      </c>
      <c r="B992" s="93">
        <v>0</v>
      </c>
      <c r="C992" s="110">
        <v>0</v>
      </c>
      <c r="D992" s="110">
        <f si="29" t="shared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si="30" t="shared"/>
        <v>0</v>
      </c>
      <c r="K992" s="77">
        <v>27</v>
      </c>
      <c r="M992" s="26"/>
    </row>
    <row customHeight="1" ht="12" r="993" spans="1:13">
      <c r="A993" s="141">
        <v>6296</v>
      </c>
      <c r="B993" s="93">
        <v>0</v>
      </c>
      <c r="C993" s="110">
        <v>0</v>
      </c>
      <c r="D993" s="110">
        <f ref="D993:D1056" si="31" t="shared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si="30" t="shared"/>
        <v>0</v>
      </c>
      <c r="M993" s="26"/>
    </row>
    <row customHeight="1" ht="12" r="994" spans="1:13">
      <c r="A994" s="141">
        <v>6297</v>
      </c>
      <c r="B994" s="93">
        <v>0</v>
      </c>
      <c r="C994" s="110">
        <v>0</v>
      </c>
      <c r="D994" s="110">
        <f si="31" t="shared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si="30" t="shared"/>
        <v>0</v>
      </c>
      <c r="K994" s="77">
        <v>20</v>
      </c>
      <c r="M994" s="26"/>
    </row>
    <row customHeight="1" ht="12" r="995" spans="1:13">
      <c r="A995" s="141">
        <v>6298</v>
      </c>
      <c r="B995" s="93">
        <v>1</v>
      </c>
      <c r="C995" s="110">
        <v>0</v>
      </c>
      <c r="D995" s="110">
        <f si="31" t="shared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si="30" t="shared"/>
        <v>57.61</v>
      </c>
      <c r="K995" s="77">
        <v>10</v>
      </c>
      <c r="M995" s="26"/>
    </row>
    <row customHeight="1" ht="12" r="996" spans="1:13">
      <c r="A996" s="141">
        <v>6299</v>
      </c>
      <c r="B996" s="93">
        <v>5</v>
      </c>
      <c r="C996" s="110">
        <v>0</v>
      </c>
      <c r="D996" s="110">
        <f si="31" t="shared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si="30" t="shared"/>
        <v>288.05</v>
      </c>
      <c r="K996" s="77">
        <v>60</v>
      </c>
      <c r="M996" s="26"/>
    </row>
    <row customHeight="1" ht="12" r="997" spans="1:13">
      <c r="A997" s="141">
        <v>6300</v>
      </c>
      <c r="B997" s="93">
        <v>0</v>
      </c>
      <c r="C997" s="110">
        <v>0</v>
      </c>
      <c r="D997" s="110">
        <f si="31" t="shared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si="30" t="shared"/>
        <v>0</v>
      </c>
      <c r="K997" s="77">
        <v>90</v>
      </c>
      <c r="M997" s="26"/>
    </row>
    <row customFormat="1" customHeight="1" ht="12" r="998" s="45" spans="1:13">
      <c r="A998" s="141">
        <v>6301</v>
      </c>
      <c r="B998" s="93">
        <v>0</v>
      </c>
      <c r="C998" s="110">
        <v>0</v>
      </c>
      <c r="D998" s="110">
        <f si="31" t="shared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si="30" t="shared"/>
        <v>0</v>
      </c>
      <c r="K998" s="77">
        <v>225</v>
      </c>
      <c r="L998" s="29"/>
      <c r="M998" s="26"/>
    </row>
    <row customHeight="1" ht="12" r="999" spans="1:13">
      <c r="A999" s="141">
        <v>6302</v>
      </c>
      <c r="B999" s="93">
        <v>0</v>
      </c>
      <c r="C999" s="110">
        <v>0</v>
      </c>
      <c r="D999" s="110">
        <f si="31" t="shared"/>
        <v>0</v>
      </c>
      <c r="E999" s="74">
        <v>0</v>
      </c>
      <c r="H999" s="26" t="s">
        <v>220</v>
      </c>
      <c r="I999" s="29">
        <v>85</v>
      </c>
      <c r="J999" s="96">
        <f si="30" t="shared"/>
        <v>0</v>
      </c>
      <c r="K999" s="77">
        <v>125</v>
      </c>
      <c r="M999" s="26"/>
    </row>
    <row customHeight="1" ht="12" r="1000" spans="1:13">
      <c r="A1000" s="141">
        <v>6303</v>
      </c>
      <c r="B1000" s="93">
        <v>0</v>
      </c>
      <c r="C1000" s="110">
        <v>0</v>
      </c>
      <c r="D1000" s="110">
        <f si="31" t="shared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si="30" t="shared"/>
        <v>0</v>
      </c>
      <c r="K1000" s="77">
        <v>55</v>
      </c>
      <c r="M1000" s="26"/>
    </row>
    <row customHeight="1" ht="12" r="1001" spans="1:13">
      <c r="A1001" s="141">
        <v>6304</v>
      </c>
      <c r="B1001" s="93">
        <v>0</v>
      </c>
      <c r="C1001" s="110">
        <v>0</v>
      </c>
      <c r="D1001" s="110">
        <f si="31" t="shared"/>
        <v>0</v>
      </c>
      <c r="E1001" s="74">
        <v>0</v>
      </c>
      <c r="H1001" s="26" t="s">
        <v>220</v>
      </c>
      <c r="I1001" s="29">
        <v>20</v>
      </c>
      <c r="J1001" s="96">
        <f si="30" t="shared"/>
        <v>0</v>
      </c>
      <c r="K1001" s="77">
        <f>(I1001*0.4)+I1001</f>
        <v>28</v>
      </c>
      <c r="M1001" s="26"/>
    </row>
    <row customHeight="1" ht="12" r="1002" spans="1:13">
      <c r="A1002" s="141">
        <v>6305</v>
      </c>
      <c r="B1002" s="93">
        <v>5</v>
      </c>
      <c r="C1002" s="110">
        <v>0</v>
      </c>
      <c r="D1002" s="110">
        <f si="31" t="shared"/>
        <v>0</v>
      </c>
      <c r="E1002" s="74">
        <v>0</v>
      </c>
      <c r="H1002" s="26" t="s">
        <v>220</v>
      </c>
      <c r="I1002" s="29">
        <v>34.26</v>
      </c>
      <c r="J1002" s="96">
        <f si="30" t="shared"/>
        <v>171.29999999999998</v>
      </c>
      <c r="K1002" s="77">
        <f>(I1002*0.4)+I1002</f>
        <v>47.963999999999999</v>
      </c>
      <c r="M1002" s="26"/>
    </row>
    <row customHeight="1" ht="12" r="1003" spans="1:13">
      <c r="A1003" s="128">
        <v>6306</v>
      </c>
      <c r="B1003" s="93" t="n">
        <v>207.0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si="30" t="shared"/>
        <v>2230</v>
      </c>
      <c r="K1003" s="77">
        <v>40</v>
      </c>
      <c r="M1003" s="26"/>
    </row>
    <row customHeight="1" ht="12" r="1004" spans="1:13">
      <c r="A1004" s="128">
        <v>6307</v>
      </c>
      <c r="B1004" s="93" t="n">
        <v>109.0</v>
      </c>
      <c r="C1004" s="110">
        <v>30</v>
      </c>
      <c r="D1004" s="110">
        <f si="31" t="shared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si="30" t="shared"/>
        <v>2405.52</v>
      </c>
      <c r="K1004" s="77">
        <v>32</v>
      </c>
      <c r="M1004" s="26"/>
    </row>
    <row customHeight="1" ht="12" r="1005" spans="1:13">
      <c r="A1005" s="128">
        <v>6308</v>
      </c>
      <c r="B1005" s="93" t="n">
        <v>35.0</v>
      </c>
      <c r="C1005" s="110">
        <v>30</v>
      </c>
      <c r="D1005" s="110">
        <f si="31" t="shared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ref="J1005:J1069" si="32" t="shared">B1005*I1005</f>
        <v>365.5</v>
      </c>
      <c r="K1005" s="77">
        <v>15</v>
      </c>
      <c r="M1005" s="26"/>
    </row>
    <row customHeight="1" ht="12" r="1006" spans="1:13">
      <c r="A1006" s="141">
        <v>6309</v>
      </c>
      <c r="B1006" s="93">
        <v>9</v>
      </c>
      <c r="C1006" s="110">
        <v>0</v>
      </c>
      <c r="D1006" s="110">
        <f si="31" t="shared"/>
        <v>0</v>
      </c>
      <c r="E1006" s="74">
        <v>0</v>
      </c>
      <c r="F1006" s="26" t="s">
        <v>1392</v>
      </c>
      <c r="I1006" s="29">
        <v>45.53</v>
      </c>
      <c r="J1006" s="96">
        <f si="32" t="shared"/>
        <v>409.77</v>
      </c>
      <c r="M1006" s="26"/>
    </row>
    <row customHeight="1" ht="12" r="1007" spans="1:13">
      <c r="A1007" s="128">
        <v>6310</v>
      </c>
      <c r="B1007" s="93">
        <v>57</v>
      </c>
      <c r="C1007" s="110">
        <v>4</v>
      </c>
      <c r="D1007" s="110">
        <f si="31" t="shared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si="32" t="shared"/>
        <v>997.5</v>
      </c>
      <c r="K1007" s="77">
        <v>85</v>
      </c>
      <c r="M1007" s="26"/>
    </row>
    <row customHeight="1" ht="12" r="1008" spans="1:13">
      <c r="A1008" s="128">
        <v>6311</v>
      </c>
      <c r="B1008" s="93">
        <v>29</v>
      </c>
      <c r="C1008" s="110">
        <v>4</v>
      </c>
      <c r="D1008" s="110">
        <f si="31" t="shared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si="32" t="shared"/>
        <v>1554.1100000000001</v>
      </c>
      <c r="K1008" s="77">
        <v>76</v>
      </c>
      <c r="M1008" s="26"/>
    </row>
    <row customHeight="1" ht="12" r="1009" spans="1:13">
      <c r="A1009" s="128">
        <v>6312</v>
      </c>
      <c r="B1009" s="93">
        <v>17</v>
      </c>
      <c r="C1009" s="110">
        <v>4</v>
      </c>
      <c r="D1009" s="110">
        <f si="31" t="shared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si="32" t="shared"/>
        <v>582.41999999999996</v>
      </c>
      <c r="K1009" s="77">
        <v>145</v>
      </c>
      <c r="M1009" s="26"/>
    </row>
    <row customHeight="1" ht="12" r="1010" spans="1:13">
      <c r="A1010" s="128">
        <v>6313</v>
      </c>
      <c r="B1010" s="93">
        <v>7</v>
      </c>
      <c r="C1010" s="110">
        <v>2</v>
      </c>
      <c r="D1010" s="110">
        <f si="31" t="shared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si="32" t="shared"/>
        <v>297.01</v>
      </c>
      <c r="K1010" s="77">
        <v>165</v>
      </c>
      <c r="M1010" s="26"/>
    </row>
    <row customHeight="1" ht="12" r="1011" spans="1:13">
      <c r="A1011" s="128">
        <v>6314</v>
      </c>
      <c r="B1011" s="93">
        <v>17</v>
      </c>
      <c r="C1011" s="110">
        <v>4</v>
      </c>
      <c r="D1011" s="110">
        <f si="31" t="shared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si="32" t="shared"/>
        <v>280.5</v>
      </c>
      <c r="K1011" s="77">
        <v>150</v>
      </c>
      <c r="M1011" s="26"/>
    </row>
    <row customHeight="1" ht="12" r="1012" spans="1:13">
      <c r="A1012" s="128">
        <v>6315</v>
      </c>
      <c r="B1012" s="93">
        <v>9</v>
      </c>
      <c r="C1012" s="110">
        <v>2</v>
      </c>
      <c r="D1012" s="110">
        <f si="31" t="shared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si="32" t="shared"/>
        <v>315</v>
      </c>
      <c r="K1012" s="77">
        <v>275</v>
      </c>
      <c r="M1012" s="26"/>
    </row>
    <row customHeight="1" ht="12" r="1013" spans="1:13">
      <c r="A1013" s="128">
        <v>6316</v>
      </c>
      <c r="B1013" s="93">
        <v>13</v>
      </c>
      <c r="C1013" s="110">
        <v>16</v>
      </c>
      <c r="D1013" s="110">
        <f si="31" t="shared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si="32" t="shared"/>
        <v>2405</v>
      </c>
      <c r="K1013" s="77">
        <v>80</v>
      </c>
      <c r="M1013" s="26"/>
    </row>
    <row customHeight="1" ht="12" r="1014" spans="1:13">
      <c r="A1014" s="128">
        <v>6317</v>
      </c>
      <c r="B1014" s="93">
        <v>0</v>
      </c>
      <c r="C1014" s="110">
        <v>0</v>
      </c>
      <c r="D1014" s="110">
        <f si="31" t="shared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si="32" t="shared"/>
        <v>0</v>
      </c>
      <c r="K1014" s="77">
        <f>(I1014*0.4)+I1014</f>
        <v>210</v>
      </c>
      <c r="M1014" s="26"/>
    </row>
    <row customHeight="1" ht="12" r="1015" spans="1:13">
      <c r="A1015" s="141">
        <v>6318</v>
      </c>
      <c r="B1015" s="93">
        <v>39</v>
      </c>
      <c r="C1015" s="110">
        <v>0</v>
      </c>
      <c r="D1015" s="110">
        <f si="31" t="shared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si="32" t="shared"/>
        <v>696.15000000000009</v>
      </c>
      <c r="K1015" s="77">
        <v>120</v>
      </c>
      <c r="M1015" s="26"/>
    </row>
    <row customHeight="1" ht="12" r="1016" spans="1:13">
      <c r="A1016" s="128">
        <v>6319</v>
      </c>
      <c r="B1016" s="93">
        <v>5</v>
      </c>
      <c r="C1016" s="110">
        <v>2</v>
      </c>
      <c r="D1016" s="110">
        <f si="31" t="shared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si="32" t="shared"/>
        <v>233.05</v>
      </c>
      <c r="K1016" s="77">
        <v>67</v>
      </c>
      <c r="M1016" s="26"/>
    </row>
    <row customHeight="1" ht="12" r="1017" spans="1:13">
      <c r="A1017" s="128">
        <v>6320</v>
      </c>
      <c r="B1017" s="93">
        <v>3</v>
      </c>
      <c r="C1017" s="110">
        <v>4</v>
      </c>
      <c r="D1017" s="110">
        <f si="31" t="shared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si="32" t="shared"/>
        <v>93.87</v>
      </c>
      <c r="K1017" s="77">
        <v>160</v>
      </c>
      <c r="M1017" s="26"/>
    </row>
    <row customHeight="1" ht="12" r="1018" spans="1:13">
      <c r="A1018" s="128">
        <v>6321</v>
      </c>
      <c r="B1018" s="93">
        <v>0</v>
      </c>
      <c r="C1018" s="110">
        <v>0</v>
      </c>
      <c r="D1018" s="110">
        <f si="31" t="shared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si="32" t="shared"/>
        <v>0</v>
      </c>
      <c r="K1018" s="77">
        <f>(I1018*0.4)+I1018</f>
        <v>121.80000000000001</v>
      </c>
      <c r="M1018" s="26"/>
    </row>
    <row customHeight="1" ht="12" r="1019" spans="1:13">
      <c r="A1019" s="128">
        <v>6322</v>
      </c>
      <c r="B1019" s="93">
        <v>14</v>
      </c>
      <c r="C1019" s="110">
        <v>2</v>
      </c>
      <c r="D1019" s="110">
        <f si="31" t="shared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si="32" t="shared"/>
        <v>660.66</v>
      </c>
      <c r="K1019" s="77">
        <v>110</v>
      </c>
      <c r="M1019" s="26"/>
    </row>
    <row customHeight="1" ht="12" r="1020" spans="1:13">
      <c r="A1020" s="128">
        <v>6323</v>
      </c>
      <c r="B1020" s="93">
        <v>6</v>
      </c>
      <c r="C1020" s="110">
        <v>2</v>
      </c>
      <c r="D1020" s="110">
        <f si="31" t="shared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si="32" t="shared"/>
        <v>123</v>
      </c>
      <c r="K1020" s="77">
        <v>125</v>
      </c>
      <c r="M1020" s="26"/>
    </row>
    <row customHeight="1" ht="12" r="1021" spans="1:13">
      <c r="A1021" s="141">
        <v>6324</v>
      </c>
      <c r="B1021" s="93">
        <v>3</v>
      </c>
      <c r="C1021" s="110">
        <v>0</v>
      </c>
      <c r="D1021" s="110">
        <f si="31" t="shared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si="32" t="shared"/>
        <v>105</v>
      </c>
      <c r="K1021" s="77">
        <f>(I1021*0.4)+I1021</f>
        <v>49</v>
      </c>
      <c r="M1021" s="26"/>
    </row>
    <row customHeight="1" ht="12" r="1022" spans="1:13">
      <c r="A1022" s="141">
        <v>6325</v>
      </c>
      <c r="B1022" s="93">
        <v>47</v>
      </c>
      <c r="C1022" s="110">
        <v>2</v>
      </c>
      <c r="D1022" s="110">
        <f si="31" t="shared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si="32" t="shared"/>
        <v>2726</v>
      </c>
      <c r="K1022" s="77">
        <v>55</v>
      </c>
      <c r="M1022" s="26"/>
    </row>
    <row customHeight="1" ht="12" r="1023" spans="1:13">
      <c r="A1023" s="141">
        <v>6326</v>
      </c>
      <c r="B1023" s="93">
        <v>46</v>
      </c>
      <c r="C1023" s="110">
        <v>2</v>
      </c>
      <c r="D1023" s="110">
        <f si="31" t="shared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si="32" t="shared"/>
        <v>2668</v>
      </c>
      <c r="K1023" s="77">
        <v>55</v>
      </c>
      <c r="M1023" s="26"/>
    </row>
    <row customHeight="1" ht="12" r="1024" spans="1:13">
      <c r="A1024" s="99">
        <v>6327</v>
      </c>
      <c r="B1024" s="93">
        <v>5</v>
      </c>
      <c r="C1024" s="110">
        <v>0</v>
      </c>
      <c r="D1024" s="110">
        <f si="31" t="shared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si="32" t="shared"/>
        <v>100</v>
      </c>
      <c r="K1024" s="77">
        <f>(I1024*0.4)+I1024</f>
        <v>28</v>
      </c>
      <c r="M1024" s="26"/>
    </row>
    <row customHeight="1" ht="12" r="1025" spans="1:13">
      <c r="A1025" s="141">
        <v>6328</v>
      </c>
      <c r="B1025" s="93">
        <v>0</v>
      </c>
      <c r="C1025" s="110">
        <v>0</v>
      </c>
      <c r="D1025" s="110">
        <f si="31" t="shared"/>
        <v>0</v>
      </c>
      <c r="E1025" s="74">
        <v>0</v>
      </c>
      <c r="H1025" s="26" t="s">
        <v>220</v>
      </c>
      <c r="I1025" s="29">
        <v>20</v>
      </c>
      <c r="J1025" s="96">
        <f si="32" t="shared"/>
        <v>0</v>
      </c>
      <c r="K1025" s="77">
        <f>(I1025*0.4)+I1025</f>
        <v>28</v>
      </c>
      <c r="M1025" s="26"/>
    </row>
    <row customHeight="1" ht="12" r="1026" spans="1:13">
      <c r="A1026" s="141">
        <v>6329</v>
      </c>
      <c r="B1026" s="93">
        <v>0</v>
      </c>
      <c r="C1026" s="110">
        <v>0</v>
      </c>
      <c r="D1026" s="110">
        <f si="31" t="shared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si="32" t="shared"/>
        <v>0</v>
      </c>
      <c r="K1026" s="77">
        <f>(I1026*0.4)+I1026</f>
        <v>106.20400000000001</v>
      </c>
      <c r="M1026" s="26"/>
    </row>
    <row customHeight="1" ht="12" r="1027" spans="1:13">
      <c r="A1027" s="99">
        <v>6330</v>
      </c>
      <c r="B1027" s="93">
        <v>23</v>
      </c>
      <c r="C1027" s="110">
        <v>2</v>
      </c>
      <c r="D1027" s="110">
        <f si="31" t="shared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si="32" t="shared"/>
        <v>345</v>
      </c>
      <c r="K1027" s="77">
        <v>85</v>
      </c>
      <c r="M1027" s="26"/>
    </row>
    <row customHeight="1" ht="12" r="1028" spans="1:13">
      <c r="A1028" s="141">
        <v>6331</v>
      </c>
      <c r="B1028" s="93">
        <v>1</v>
      </c>
      <c r="C1028" s="110">
        <v>0</v>
      </c>
      <c r="D1028" s="110">
        <f si="31" t="shared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si="32" t="shared"/>
        <v>28.74</v>
      </c>
      <c r="K1028" s="77">
        <f>(I1028*0.4)+I1028</f>
        <v>40.235999999999997</v>
      </c>
      <c r="M1028" s="26"/>
    </row>
    <row customHeight="1" ht="12" r="1029" spans="1:13">
      <c r="A1029" s="141">
        <v>6332</v>
      </c>
      <c r="B1029" s="93">
        <v>6</v>
      </c>
      <c r="C1029" s="110">
        <v>0</v>
      </c>
      <c r="D1029" s="110">
        <f si="31" t="shared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si="32" t="shared"/>
        <v>211.44</v>
      </c>
      <c r="K1029" s="77">
        <f>(I1029*0.4)+I1029</f>
        <v>49.336000000000006</v>
      </c>
      <c r="M1029" s="26"/>
    </row>
    <row customHeight="1" ht="12" r="1030" spans="1:13">
      <c r="A1030" s="99">
        <v>6333</v>
      </c>
      <c r="B1030" s="93">
        <v>11</v>
      </c>
      <c r="C1030" s="110">
        <v>3</v>
      </c>
      <c r="D1030" s="110">
        <f si="31" t="shared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si="32" t="shared"/>
        <v>308</v>
      </c>
      <c r="K1030" s="77">
        <v>45</v>
      </c>
      <c r="M1030" s="26"/>
    </row>
    <row customHeight="1" ht="12" r="1031" spans="1:13">
      <c r="A1031" s="141">
        <v>6334</v>
      </c>
      <c r="B1031" s="93">
        <v>117</v>
      </c>
      <c r="C1031" s="110">
        <v>3</v>
      </c>
      <c r="D1031" s="110">
        <f si="31" t="shared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si="32" t="shared"/>
        <v>3276</v>
      </c>
      <c r="K1031" s="77">
        <v>10</v>
      </c>
      <c r="M1031" s="26"/>
    </row>
    <row customHeight="1" ht="12" r="1032" spans="1:13">
      <c r="A1032" s="141">
        <v>6335</v>
      </c>
      <c r="B1032" s="93">
        <v>5</v>
      </c>
      <c r="C1032" s="110">
        <v>0</v>
      </c>
      <c r="D1032" s="110">
        <f si="31" t="shared"/>
        <v>0</v>
      </c>
      <c r="E1032" s="74">
        <v>0</v>
      </c>
      <c r="H1032" s="26" t="s">
        <v>220</v>
      </c>
      <c r="I1032" s="29">
        <v>43.36</v>
      </c>
      <c r="J1032" s="96">
        <f si="32" t="shared"/>
        <v>216.8</v>
      </c>
      <c r="K1032" s="77">
        <f>(I1032*0.4)+I1032</f>
        <v>60.704000000000001</v>
      </c>
      <c r="M1032" s="26"/>
    </row>
    <row customFormat="1" customHeight="1" ht="12" r="1033" s="121" spans="1:13">
      <c r="A1033" s="144">
        <v>6336</v>
      </c>
      <c r="B1033" s="119">
        <v>0</v>
      </c>
      <c r="C1033" s="120">
        <v>0</v>
      </c>
      <c r="D1033" s="110">
        <f si="31" t="shared"/>
        <v>0</v>
      </c>
      <c r="E1033" s="120">
        <v>0</v>
      </c>
      <c r="H1033" s="121" t="s">
        <v>220</v>
      </c>
      <c r="I1033" s="57">
        <v>43.36</v>
      </c>
      <c r="J1033" s="122">
        <f si="32" t="shared"/>
        <v>0</v>
      </c>
      <c r="K1033" s="123">
        <f>(I1033*0.4)+I1033</f>
        <v>60.704000000000001</v>
      </c>
      <c r="L1033" s="57"/>
    </row>
    <row customHeight="1" ht="12" r="1034" spans="1:13">
      <c r="A1034" s="99">
        <v>6337</v>
      </c>
      <c r="B1034" s="93">
        <v>32</v>
      </c>
      <c r="C1034" s="110">
        <v>0</v>
      </c>
      <c r="D1034" s="110">
        <f si="31" t="shared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si="32" t="shared"/>
        <v>640</v>
      </c>
      <c r="K1034" s="77">
        <v>15</v>
      </c>
    </row>
    <row customFormat="1" customHeight="1" ht="12" r="1035" s="121" spans="1:13">
      <c r="A1035" s="144">
        <v>6338</v>
      </c>
      <c r="B1035" s="119">
        <v>0</v>
      </c>
      <c r="C1035" s="120">
        <v>0</v>
      </c>
      <c r="D1035" s="110">
        <f si="31" t="shared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si="32" t="shared"/>
        <v>0</v>
      </c>
      <c r="K1035" s="123">
        <v>10</v>
      </c>
      <c r="L1035" s="57"/>
      <c r="M1035" s="124"/>
    </row>
    <row customHeight="1" ht="12" r="1036" spans="1:13">
      <c r="A1036" s="141">
        <v>6339</v>
      </c>
      <c r="B1036" s="93">
        <v>0</v>
      </c>
      <c r="C1036" s="110">
        <v>0</v>
      </c>
      <c r="D1036" s="110">
        <f si="31" t="shared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si="32" t="shared"/>
        <v>0</v>
      </c>
      <c r="K1036" s="77">
        <f>(I1036*0.4)+I1036</f>
        <v>70</v>
      </c>
    </row>
    <row customHeight="1" ht="12" r="1037" spans="1:13">
      <c r="A1037" s="99">
        <v>6340</v>
      </c>
      <c r="B1037" s="93">
        <v>0</v>
      </c>
      <c r="C1037" s="110">
        <v>0</v>
      </c>
      <c r="D1037" s="110">
        <f si="31" t="shared"/>
        <v>0</v>
      </c>
      <c r="E1037" s="74">
        <v>0</v>
      </c>
      <c r="H1037" s="26" t="s">
        <v>220</v>
      </c>
      <c r="I1037" s="29">
        <v>43.75</v>
      </c>
      <c r="J1037" s="96">
        <f si="32" t="shared"/>
        <v>0</v>
      </c>
      <c r="K1037" s="77">
        <f>(I1037*0.4)+I1037</f>
        <v>61.25</v>
      </c>
      <c r="M1037" s="25" t="s">
        <v>1127</v>
      </c>
    </row>
    <row customHeight="1" ht="12" r="1038" spans="1:13">
      <c r="A1038" s="141">
        <v>6341</v>
      </c>
      <c r="B1038" s="93">
        <v>0</v>
      </c>
      <c r="C1038" s="110">
        <v>0</v>
      </c>
      <c r="D1038" s="110">
        <f si="31" t="shared"/>
        <v>0</v>
      </c>
      <c r="E1038" s="74">
        <v>0</v>
      </c>
      <c r="H1038" s="26" t="s">
        <v>220</v>
      </c>
      <c r="I1038" s="29">
        <v>20</v>
      </c>
      <c r="J1038" s="96">
        <f si="32" t="shared"/>
        <v>0</v>
      </c>
      <c r="K1038" s="77">
        <f>(I1038*0.4)+I1038</f>
        <v>28</v>
      </c>
    </row>
    <row customHeight="1" ht="12" r="1039" spans="1:13">
      <c r="A1039" s="99">
        <v>6342</v>
      </c>
      <c r="B1039" s="93">
        <v>4</v>
      </c>
      <c r="C1039" s="110">
        <v>0</v>
      </c>
      <c r="D1039" s="110">
        <f si="31" t="shared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si="32" t="shared"/>
        <v>204</v>
      </c>
      <c r="K1039" s="77">
        <f>(I1039*0.4)+I1039</f>
        <v>71.400000000000006</v>
      </c>
    </row>
    <row customHeight="1" ht="12" r="1040" spans="1:13">
      <c r="A1040" s="141">
        <v>6343</v>
      </c>
      <c r="B1040" s="93">
        <v>0</v>
      </c>
      <c r="C1040" s="110">
        <v>0</v>
      </c>
      <c r="D1040" s="110">
        <f si="31" t="shared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si="32" t="shared"/>
        <v>0</v>
      </c>
      <c r="K1040" s="77">
        <v>95</v>
      </c>
    </row>
    <row customHeight="1" ht="12" r="1041" spans="1:13">
      <c r="A1041" s="99">
        <v>6344</v>
      </c>
      <c r="B1041" s="93">
        <v>3</v>
      </c>
      <c r="C1041" s="110">
        <v>32</v>
      </c>
      <c r="D1041" s="110">
        <f si="31" t="shared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si="32" t="shared"/>
        <v>78</v>
      </c>
      <c r="K1041" s="77">
        <v>20</v>
      </c>
    </row>
    <row customHeight="1" ht="12" r="1042" spans="1:13">
      <c r="A1042" s="141">
        <v>6345</v>
      </c>
      <c r="B1042" s="93">
        <v>0</v>
      </c>
      <c r="C1042" s="110">
        <v>0</v>
      </c>
      <c r="D1042" s="110">
        <f si="31" t="shared"/>
        <v>0</v>
      </c>
      <c r="I1042" s="29">
        <v>20</v>
      </c>
      <c r="J1042" s="96">
        <f si="32" t="shared"/>
        <v>0</v>
      </c>
    </row>
    <row customHeight="1" ht="12" r="1043" spans="1:13">
      <c r="A1043" s="141">
        <v>6346</v>
      </c>
      <c r="B1043" s="93">
        <v>1</v>
      </c>
      <c r="C1043" s="110">
        <v>0</v>
      </c>
      <c r="D1043" s="110">
        <f si="31" t="shared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si="32" t="shared"/>
        <v>20.5</v>
      </c>
      <c r="K1043" s="77">
        <v>30</v>
      </c>
    </row>
    <row customHeight="1" ht="12" r="1044" spans="1:13">
      <c r="A1044" s="141">
        <v>6347</v>
      </c>
      <c r="B1044" s="93">
        <v>0</v>
      </c>
      <c r="C1044" s="110">
        <v>0</v>
      </c>
      <c r="D1044" s="110">
        <f si="31" t="shared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si="32" t="shared"/>
        <v>0</v>
      </c>
      <c r="K1044" s="77">
        <v>35</v>
      </c>
    </row>
    <row customHeight="1" ht="12" r="1045" spans="1:13">
      <c r="A1045" s="141">
        <v>6348</v>
      </c>
      <c r="B1045" s="93">
        <v>0</v>
      </c>
      <c r="C1045" s="110">
        <v>0</v>
      </c>
      <c r="D1045" s="110">
        <f si="31" t="shared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si="32" t="shared"/>
        <v>0</v>
      </c>
      <c r="K1045" s="77">
        <v>20</v>
      </c>
    </row>
    <row customHeight="1" ht="12" r="1046" spans="1:13">
      <c r="A1046" s="141">
        <v>6349</v>
      </c>
      <c r="B1046" s="93">
        <v>0</v>
      </c>
      <c r="C1046" s="110">
        <v>0</v>
      </c>
      <c r="D1046" s="110">
        <f si="31" t="shared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si="32" t="shared"/>
        <v>0</v>
      </c>
      <c r="K1046" s="77">
        <v>16</v>
      </c>
    </row>
    <row customHeight="1" ht="12" r="1047" spans="1:13">
      <c r="A1047" s="141">
        <v>6350</v>
      </c>
      <c r="B1047" s="93">
        <v>0</v>
      </c>
      <c r="C1047" s="110">
        <v>0</v>
      </c>
      <c r="D1047" s="110">
        <f si="31" t="shared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si="32" t="shared"/>
        <v>0</v>
      </c>
      <c r="K1047" s="77">
        <v>30</v>
      </c>
    </row>
    <row customHeight="1" ht="12" r="1048" spans="1:13">
      <c r="A1048" s="99">
        <v>6351</v>
      </c>
      <c r="B1048" s="93">
        <v>6</v>
      </c>
      <c r="C1048" s="110">
        <v>0</v>
      </c>
      <c r="D1048" s="110">
        <f si="31" t="shared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si="32" t="shared"/>
        <v>300</v>
      </c>
      <c r="K1048" s="77">
        <v>45</v>
      </c>
    </row>
    <row customHeight="1" ht="12" r="1049" spans="1:13">
      <c r="A1049" s="99">
        <v>6352</v>
      </c>
      <c r="B1049" s="93">
        <v>4</v>
      </c>
      <c r="C1049" s="110">
        <v>0</v>
      </c>
      <c r="D1049" s="110">
        <f si="31" t="shared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si="32" t="shared"/>
        <v>120</v>
      </c>
      <c r="K1049" s="77">
        <v>36</v>
      </c>
    </row>
    <row customFormat="1" customHeight="1" ht="12" r="1050" s="121" spans="1:13">
      <c r="A1050" s="118">
        <v>6353</v>
      </c>
      <c r="B1050" s="119">
        <v>0</v>
      </c>
      <c r="C1050" s="120">
        <v>0</v>
      </c>
      <c r="D1050" s="110">
        <f si="31" t="shared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si="32" t="shared"/>
        <v>0</v>
      </c>
      <c r="K1050" s="123">
        <v>145</v>
      </c>
      <c r="L1050" s="57"/>
      <c r="M1050" s="124"/>
    </row>
    <row customFormat="1" customHeight="1" ht="12" r="1051" s="121" spans="1:13">
      <c r="A1051" s="118">
        <v>6354</v>
      </c>
      <c r="B1051" s="119">
        <v>0</v>
      </c>
      <c r="C1051" s="120">
        <v>0</v>
      </c>
      <c r="D1051" s="110">
        <f si="31" t="shared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si="32" t="shared"/>
        <v>0</v>
      </c>
      <c r="K1051" s="123">
        <v>54</v>
      </c>
      <c r="L1051" s="57"/>
    </row>
    <row customHeight="1" ht="12" r="1052" spans="1:13">
      <c r="A1052" s="99">
        <v>6355</v>
      </c>
      <c r="B1052" s="93">
        <v>10</v>
      </c>
      <c r="C1052" s="110">
        <v>0</v>
      </c>
      <c r="D1052" s="110">
        <f si="31" t="shared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si="32" t="shared"/>
        <v>611.5</v>
      </c>
      <c r="K1052" s="77">
        <v>20</v>
      </c>
      <c r="M1052" s="26"/>
    </row>
    <row customHeight="1" ht="12" r="1053" spans="1:13">
      <c r="A1053" s="99">
        <v>6356</v>
      </c>
      <c r="B1053" s="93">
        <v>13</v>
      </c>
      <c r="C1053" s="110">
        <v>0</v>
      </c>
      <c r="D1053" s="110">
        <f si="31" t="shared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si="32" t="shared"/>
        <v>1495</v>
      </c>
      <c r="K1053" s="77">
        <v>15</v>
      </c>
      <c r="M1053" s="26"/>
    </row>
    <row customHeight="1" ht="12" r="1054" spans="1:13">
      <c r="A1054" s="141">
        <v>6357</v>
      </c>
      <c r="B1054" s="93"/>
      <c r="C1054" s="110">
        <v>0</v>
      </c>
      <c r="D1054" s="110">
        <f si="31" t="shared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si="32" t="shared"/>
        <v>0</v>
      </c>
      <c r="K1054" s="77">
        <f>(I1054*0.4)+I1054</f>
        <v>35</v>
      </c>
      <c r="M1054" s="26"/>
    </row>
    <row customHeight="1" ht="12" r="1055" spans="1:13">
      <c r="A1055" s="141">
        <v>6358</v>
      </c>
      <c r="B1055" s="93">
        <v>0</v>
      </c>
      <c r="C1055" s="110">
        <v>0</v>
      </c>
      <c r="D1055" s="110">
        <f si="31" t="shared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si="32" t="shared"/>
        <v>0</v>
      </c>
      <c r="K1055" s="77">
        <v>35</v>
      </c>
      <c r="M1055" s="26"/>
    </row>
    <row customHeight="1" ht="12" r="1056" spans="1:13">
      <c r="A1056" s="141">
        <v>6359</v>
      </c>
      <c r="B1056" s="93">
        <v>0</v>
      </c>
      <c r="C1056" s="110">
        <v>0</v>
      </c>
      <c r="D1056" s="110">
        <f si="31" t="shared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si="32" t="shared"/>
        <v>0</v>
      </c>
      <c r="K1056" s="77">
        <v>30</v>
      </c>
      <c r="M1056" s="26"/>
    </row>
    <row customHeight="1" ht="12" r="1057" spans="1:13">
      <c r="A1057" s="141">
        <v>6360</v>
      </c>
      <c r="B1057" s="93">
        <v>1</v>
      </c>
      <c r="C1057" s="110">
        <v>2</v>
      </c>
      <c r="D1057" s="110">
        <f ref="D1057:D1121" si="33" t="shared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si="32" t="shared"/>
        <v>19.489999999999998</v>
      </c>
      <c r="K1057" s="77">
        <v>37</v>
      </c>
      <c r="M1057" s="26"/>
    </row>
    <row customFormat="1" customHeight="1" ht="12" r="1058" s="121" spans="1:13">
      <c r="A1058" s="144">
        <v>6361</v>
      </c>
      <c r="B1058" s="119">
        <v>0</v>
      </c>
      <c r="C1058" s="120">
        <v>0</v>
      </c>
      <c r="D1058" s="110">
        <f si="33" t="shared"/>
        <v>0</v>
      </c>
      <c r="E1058" s="120">
        <v>0</v>
      </c>
      <c r="I1058" s="57">
        <v>81.86</v>
      </c>
      <c r="J1058" s="122">
        <f si="32" t="shared"/>
        <v>0</v>
      </c>
      <c r="K1058" s="123">
        <f>(I1058*0.4)+I1058</f>
        <v>114.604</v>
      </c>
      <c r="L1058" s="57"/>
    </row>
    <row customHeight="1" ht="12" r="1059" spans="1:13">
      <c r="A1059" s="141">
        <v>6362</v>
      </c>
      <c r="B1059" s="93">
        <v>0</v>
      </c>
      <c r="C1059" s="110">
        <v>0</v>
      </c>
      <c r="D1059" s="110">
        <f si="33" t="shared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si="32" t="shared"/>
        <v>0</v>
      </c>
      <c r="K1059" s="77">
        <v>65</v>
      </c>
      <c r="M1059" s="26"/>
    </row>
    <row customHeight="1" ht="12" r="1060" spans="1:13">
      <c r="A1060" s="141">
        <v>6363</v>
      </c>
      <c r="B1060" s="93">
        <v>0</v>
      </c>
      <c r="C1060" s="110">
        <v>0</v>
      </c>
      <c r="D1060" s="110">
        <f si="33" t="shared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si="32" t="shared"/>
        <v>0</v>
      </c>
      <c r="K1060" s="77">
        <f>(I1060*0.4)+I1060</f>
        <v>106.20400000000001</v>
      </c>
      <c r="M1060" s="26"/>
    </row>
    <row customHeight="1" ht="12" r="1061" spans="1:13">
      <c r="A1061" s="141">
        <v>6364</v>
      </c>
      <c r="B1061" s="93">
        <v>1</v>
      </c>
      <c r="C1061" s="110">
        <v>0</v>
      </c>
      <c r="D1061" s="110">
        <f si="33" t="shared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si="32" t="shared"/>
        <v>82.36</v>
      </c>
      <c r="K1061" s="77">
        <v>117</v>
      </c>
      <c r="M1061" s="26"/>
    </row>
    <row customHeight="1" ht="12" r="1062" spans="1:13">
      <c r="A1062" s="99">
        <v>6365</v>
      </c>
      <c r="B1062" s="93">
        <v>147</v>
      </c>
      <c r="C1062" s="110">
        <v>60</v>
      </c>
      <c r="D1062" s="110">
        <f si="33" t="shared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si="32" t="shared"/>
        <v>2646</v>
      </c>
      <c r="K1062" s="77">
        <v>30</v>
      </c>
      <c r="M1062" s="26"/>
    </row>
    <row customHeight="1" ht="12" r="1063" spans="1:13">
      <c r="A1063" s="141">
        <v>6366</v>
      </c>
      <c r="B1063" s="93">
        <v>2</v>
      </c>
      <c r="C1063" s="110">
        <v>0</v>
      </c>
      <c r="D1063" s="110">
        <f si="33" t="shared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si="32" t="shared"/>
        <v>177.72</v>
      </c>
      <c r="K1063" s="77">
        <v>30</v>
      </c>
      <c r="M1063" s="26"/>
    </row>
    <row customHeight="1" ht="12" r="1064" spans="1:13">
      <c r="A1064" s="141">
        <v>6367</v>
      </c>
      <c r="B1064" s="93">
        <v>1</v>
      </c>
      <c r="C1064" s="110">
        <v>0</v>
      </c>
      <c r="D1064" s="110">
        <f si="33" t="shared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si="32" t="shared"/>
        <v>88.86</v>
      </c>
      <c r="K1064" s="77">
        <v>32</v>
      </c>
      <c r="M1064" s="26"/>
    </row>
    <row customHeight="1" ht="12" r="1065" spans="1:13">
      <c r="A1065" s="141">
        <v>6368</v>
      </c>
      <c r="B1065" s="93">
        <v>0</v>
      </c>
      <c r="C1065" s="110">
        <v>0</v>
      </c>
      <c r="D1065" s="110">
        <f si="33" t="shared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si="32" t="shared"/>
        <v>0</v>
      </c>
      <c r="K1065" s="77">
        <v>60</v>
      </c>
      <c r="M1065" s="26"/>
    </row>
    <row customHeight="1" ht="12" r="1066" spans="1:13">
      <c r="A1066" s="141">
        <v>6369</v>
      </c>
      <c r="B1066" s="93">
        <v>0</v>
      </c>
      <c r="C1066" s="110">
        <v>0</v>
      </c>
      <c r="D1066" s="110">
        <f si="33" t="shared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si="32" t="shared"/>
        <v>0</v>
      </c>
      <c r="K1066" s="77">
        <v>26</v>
      </c>
      <c r="M1066" s="26"/>
    </row>
    <row customHeight="1" ht="12" r="1067" spans="1:13">
      <c r="A1067" s="141">
        <v>6370</v>
      </c>
      <c r="B1067" s="93">
        <v>0</v>
      </c>
      <c r="C1067" s="110">
        <v>0</v>
      </c>
      <c r="D1067" s="110">
        <f si="33" t="shared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si="32" t="shared"/>
        <v>0</v>
      </c>
      <c r="K1067" s="77">
        <v>32</v>
      </c>
      <c r="M1067" s="26"/>
    </row>
    <row customHeight="1" ht="12" r="1068" spans="1:13">
      <c r="A1068" s="141">
        <v>6371</v>
      </c>
      <c r="B1068" s="93">
        <v>0</v>
      </c>
      <c r="C1068" s="110">
        <v>0</v>
      </c>
      <c r="D1068" s="110">
        <f si="33" t="shared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si="32" t="shared"/>
        <v>0</v>
      </c>
      <c r="K1068" s="77">
        <v>55</v>
      </c>
      <c r="M1068" s="26"/>
    </row>
    <row customHeight="1" ht="12" r="1069" spans="1:13">
      <c r="A1069" s="141">
        <v>6372</v>
      </c>
      <c r="B1069" s="93">
        <v>0</v>
      </c>
      <c r="C1069" s="110">
        <v>0</v>
      </c>
      <c r="D1069" s="110">
        <f si="33" t="shared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si="32" t="shared"/>
        <v>0</v>
      </c>
      <c r="K1069" s="77">
        <f>(I1069*0.4)+I1069</f>
        <v>92.847999999999985</v>
      </c>
      <c r="M1069" s="26"/>
    </row>
    <row customHeight="1" ht="12" r="1070" spans="1:13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ref="J1070:J1137" si="34" t="shared">B1070*I1070</f>
        <v>28.55</v>
      </c>
      <c r="K1070" s="77">
        <v>42</v>
      </c>
      <c r="M1070" s="26"/>
    </row>
    <row customHeight="1" ht="12" r="1071" spans="1:13">
      <c r="A1071" s="141">
        <v>6374</v>
      </c>
      <c r="B1071" s="93">
        <v>0</v>
      </c>
      <c r="C1071" s="110">
        <v>0</v>
      </c>
      <c r="D1071" s="110">
        <f si="33" t="shared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si="34" t="shared"/>
        <v>0</v>
      </c>
      <c r="K1071" s="77">
        <f ref="K1071:K1077" si="35" t="shared">(I1071*0.4)+I1071</f>
        <v>69.804000000000002</v>
      </c>
      <c r="M1071" s="26"/>
    </row>
    <row customHeight="1" ht="12" r="1072" spans="1:13">
      <c r="A1072" s="141">
        <v>6375</v>
      </c>
      <c r="B1072" s="93">
        <v>0</v>
      </c>
      <c r="C1072" s="110">
        <v>0</v>
      </c>
      <c r="D1072" s="110">
        <f si="33" t="shared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si="34" t="shared"/>
        <v>0</v>
      </c>
      <c r="K1072" s="77">
        <f si="35" t="shared"/>
        <v>69.804000000000002</v>
      </c>
      <c r="M1072" s="26"/>
    </row>
    <row customHeight="1" ht="12" r="1073" spans="1:13">
      <c r="A1073" s="141">
        <v>6376</v>
      </c>
      <c r="B1073" s="93">
        <v>0</v>
      </c>
      <c r="C1073" s="110">
        <v>0</v>
      </c>
      <c r="D1073" s="110">
        <f si="33" t="shared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si="34" t="shared"/>
        <v>0</v>
      </c>
      <c r="K1073" s="77">
        <f si="35" t="shared"/>
        <v>28</v>
      </c>
      <c r="M1073" s="26"/>
    </row>
    <row customHeight="1" ht="12" r="1074" spans="1:13">
      <c r="A1074" s="141">
        <v>6377</v>
      </c>
      <c r="B1074" s="93">
        <v>0</v>
      </c>
      <c r="C1074" s="110">
        <v>0</v>
      </c>
      <c r="D1074" s="110">
        <f si="33" t="shared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si="34" t="shared"/>
        <v>0</v>
      </c>
      <c r="K1074" s="77">
        <f si="35" t="shared"/>
        <v>179.00400000000002</v>
      </c>
      <c r="M1074" s="26"/>
    </row>
    <row customHeight="1" ht="12" r="1075" spans="1:13">
      <c r="A1075" s="99">
        <v>6378</v>
      </c>
      <c r="B1075" s="93">
        <v>0</v>
      </c>
      <c r="C1075" s="110">
        <v>0</v>
      </c>
      <c r="D1075" s="110">
        <f si="33" t="shared"/>
        <v>0</v>
      </c>
      <c r="I1075" s="29">
        <v>112.5</v>
      </c>
      <c r="J1075" s="96">
        <f si="34" t="shared"/>
        <v>0</v>
      </c>
      <c r="K1075" s="77">
        <f si="35" t="shared"/>
        <v>157.5</v>
      </c>
      <c r="M1075" s="26"/>
    </row>
    <row customHeight="1" ht="12" r="1076" spans="1:13">
      <c r="A1076" s="141">
        <v>6379</v>
      </c>
      <c r="B1076" s="93">
        <v>0</v>
      </c>
      <c r="C1076" s="110">
        <v>0</v>
      </c>
      <c r="D1076" s="110">
        <f si="33" t="shared"/>
        <v>0</v>
      </c>
      <c r="E1076" s="74">
        <v>0</v>
      </c>
      <c r="I1076" s="29">
        <v>20</v>
      </c>
      <c r="J1076" s="96">
        <f si="34" t="shared"/>
        <v>0</v>
      </c>
      <c r="K1076" s="77">
        <f si="35" t="shared"/>
        <v>28</v>
      </c>
      <c r="M1076" s="26"/>
    </row>
    <row customHeight="1" ht="12" r="1077" spans="1:13">
      <c r="A1077" s="141">
        <v>6380</v>
      </c>
      <c r="B1077" s="93">
        <v>0</v>
      </c>
      <c r="C1077" s="110">
        <v>0</v>
      </c>
      <c r="D1077" s="110">
        <f si="33" t="shared"/>
        <v>0</v>
      </c>
      <c r="E1077" s="74">
        <v>0</v>
      </c>
      <c r="I1077" s="29">
        <v>20</v>
      </c>
      <c r="J1077" s="96">
        <f si="34" t="shared"/>
        <v>0</v>
      </c>
      <c r="K1077" s="77">
        <f si="35" t="shared"/>
        <v>28</v>
      </c>
      <c r="M1077" s="26"/>
    </row>
    <row customHeight="1" ht="12" r="1078" spans="1:13">
      <c r="A1078" s="141">
        <v>6381</v>
      </c>
      <c r="B1078" s="93">
        <v>20</v>
      </c>
      <c r="C1078" s="110">
        <v>3</v>
      </c>
      <c r="D1078" s="110">
        <f si="33" t="shared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si="34" t="shared"/>
        <v>1527.2</v>
      </c>
      <c r="M1078" s="26"/>
    </row>
    <row customHeight="1" ht="12" r="1079" spans="1:13">
      <c r="A1079" s="141">
        <v>6382</v>
      </c>
      <c r="B1079" s="93">
        <v>0</v>
      </c>
      <c r="C1079" s="110">
        <v>0</v>
      </c>
      <c r="D1079" s="110">
        <f si="33" t="shared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si="34" t="shared"/>
        <v>0</v>
      </c>
      <c r="K1079" s="77">
        <f>(I1079*0.4)+I1079</f>
        <v>28</v>
      </c>
      <c r="M1079" s="26"/>
    </row>
    <row customHeight="1" ht="12" r="1080" spans="1:13">
      <c r="A1080" s="141">
        <v>6383</v>
      </c>
      <c r="B1080" s="93">
        <v>0</v>
      </c>
      <c r="C1080" s="110">
        <v>0</v>
      </c>
      <c r="D1080" s="110">
        <f si="33" t="shared"/>
        <v>0</v>
      </c>
      <c r="E1080" s="74">
        <v>6</v>
      </c>
      <c r="I1080" s="29">
        <v>28.5</v>
      </c>
      <c r="J1080" s="96">
        <f si="34" t="shared"/>
        <v>0</v>
      </c>
      <c r="M1080" s="26"/>
    </row>
    <row customHeight="1" ht="12" r="1081" spans="1:13">
      <c r="A1081" s="141">
        <v>6384</v>
      </c>
      <c r="B1081" s="93">
        <v>6</v>
      </c>
      <c r="C1081" s="110">
        <v>0</v>
      </c>
      <c r="D1081" s="110">
        <f si="33" t="shared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si="34" t="shared"/>
        <v>361.56</v>
      </c>
      <c r="K1081" s="77">
        <f>(I1081*0.4)+I1081</f>
        <v>84.364000000000004</v>
      </c>
      <c r="M1081" s="26"/>
    </row>
    <row customHeight="1" ht="12" r="1082" spans="1:13">
      <c r="A1082" s="141">
        <v>6385</v>
      </c>
      <c r="B1082" s="93">
        <v>0</v>
      </c>
      <c r="C1082" s="110">
        <v>0</v>
      </c>
      <c r="D1082" s="110">
        <f si="33" t="shared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si="34" t="shared"/>
        <v>0</v>
      </c>
      <c r="K1082" s="77">
        <f>(I1082*0.4)+I1082</f>
        <v>28</v>
      </c>
      <c r="M1082" s="26"/>
    </row>
    <row customHeight="1" ht="12" r="1083" spans="1:13">
      <c r="A1083" s="141">
        <v>6386</v>
      </c>
      <c r="B1083" s="93">
        <v>3</v>
      </c>
      <c r="C1083" s="110">
        <v>0</v>
      </c>
      <c r="D1083" s="110">
        <f si="33" t="shared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si="34" t="shared"/>
        <v>305.58</v>
      </c>
      <c r="K1083" s="77">
        <v>145</v>
      </c>
      <c r="M1083" s="26"/>
    </row>
    <row customHeight="1" ht="12" r="1084" spans="1:13">
      <c r="A1084" s="141">
        <v>6387</v>
      </c>
      <c r="B1084" s="93">
        <v>6</v>
      </c>
      <c r="C1084" s="110">
        <v>0</v>
      </c>
      <c r="D1084" s="110">
        <f si="33" t="shared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si="34" t="shared"/>
        <v>213.42000000000002</v>
      </c>
      <c r="K1084" s="77">
        <v>55</v>
      </c>
      <c r="M1084" s="26"/>
    </row>
    <row customHeight="1" ht="12" r="1085" spans="1:13">
      <c r="A1085" s="141">
        <v>6388</v>
      </c>
      <c r="B1085" s="93">
        <v>0</v>
      </c>
      <c r="C1085" s="110">
        <v>0</v>
      </c>
      <c r="D1085" s="110">
        <f si="33" t="shared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si="34" t="shared"/>
        <v>0</v>
      </c>
      <c r="K1085" s="77">
        <v>145</v>
      </c>
      <c r="M1085" s="26"/>
    </row>
    <row customHeight="1" ht="12" r="1086" spans="1:13">
      <c r="A1086" s="141">
        <v>6389</v>
      </c>
      <c r="B1086" s="93">
        <v>0</v>
      </c>
      <c r="C1086" s="110">
        <v>0</v>
      </c>
      <c r="D1086" s="110">
        <f si="33" t="shared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si="34" t="shared"/>
        <v>0</v>
      </c>
      <c r="K1086" s="77">
        <f>(I1086*0.4)+I1086</f>
        <v>63</v>
      </c>
      <c r="M1086" s="26"/>
    </row>
    <row customHeight="1" ht="12" r="1087" spans="1:13">
      <c r="A1087" s="141">
        <v>6390</v>
      </c>
      <c r="B1087" s="93">
        <v>0</v>
      </c>
      <c r="C1087" s="110">
        <v>0</v>
      </c>
      <c r="D1087" s="110">
        <f si="33" t="shared"/>
        <v>0</v>
      </c>
      <c r="E1087" s="74">
        <v>0</v>
      </c>
      <c r="H1087" s="26" t="s">
        <v>220</v>
      </c>
      <c r="I1087" s="29">
        <v>88.86</v>
      </c>
      <c r="J1087" s="96">
        <f si="34" t="shared"/>
        <v>0</v>
      </c>
      <c r="M1087" s="26"/>
    </row>
    <row customHeight="1" ht="12" r="1088" spans="1:13">
      <c r="A1088" s="141">
        <v>6391</v>
      </c>
      <c r="B1088" s="93">
        <v>3</v>
      </c>
      <c r="C1088" s="110">
        <v>0</v>
      </c>
      <c r="D1088" s="110">
        <f si="33" t="shared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si="34" t="shared"/>
        <v>188.57999999999998</v>
      </c>
      <c r="K1088" s="77">
        <v>150</v>
      </c>
      <c r="M1088" s="26"/>
    </row>
    <row customFormat="1" customHeight="1" ht="12" r="1089" s="121" spans="1:13">
      <c r="A1089" s="144">
        <v>6392</v>
      </c>
      <c r="B1089" s="119">
        <v>0</v>
      </c>
      <c r="C1089" s="120">
        <v>0</v>
      </c>
      <c r="D1089" s="110">
        <f si="33" t="shared"/>
        <v>0</v>
      </c>
      <c r="E1089" s="120">
        <v>0</v>
      </c>
      <c r="H1089" s="121" t="s">
        <v>220</v>
      </c>
      <c r="I1089" s="57">
        <v>29.06</v>
      </c>
      <c r="J1089" s="122">
        <f si="34" t="shared"/>
        <v>0</v>
      </c>
      <c r="K1089" s="123">
        <v>45</v>
      </c>
      <c r="L1089" s="57"/>
    </row>
    <row customHeight="1" ht="12" r="1090" spans="1:13">
      <c r="A1090" s="141">
        <v>6393</v>
      </c>
      <c r="B1090" s="93">
        <v>11</v>
      </c>
      <c r="C1090" s="110">
        <v>3</v>
      </c>
      <c r="D1090" s="110">
        <f si="33" t="shared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si="34" t="shared"/>
        <v>405.46</v>
      </c>
      <c r="K1090" s="77">
        <v>90</v>
      </c>
      <c r="M1090" s="26"/>
    </row>
    <row customHeight="1" ht="12" r="1091" spans="1:13">
      <c r="A1091" s="141">
        <v>6394</v>
      </c>
      <c r="B1091" s="93">
        <v>1</v>
      </c>
      <c r="C1091" s="74">
        <v>0</v>
      </c>
      <c r="D1091" s="74">
        <f si="33" t="shared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si="34" t="shared"/>
        <v>56.36</v>
      </c>
      <c r="K1091" s="77">
        <v>75</v>
      </c>
      <c r="M1091" s="26"/>
    </row>
    <row customHeight="1" ht="12" r="1092" spans="1:13">
      <c r="A1092" s="141">
        <v>6395</v>
      </c>
      <c r="B1092" s="93">
        <v>3</v>
      </c>
      <c r="C1092" s="110">
        <v>0</v>
      </c>
      <c r="D1092" s="110">
        <f si="33" t="shared"/>
        <v>0</v>
      </c>
      <c r="E1092" s="74">
        <v>0</v>
      </c>
      <c r="H1092" s="26" t="s">
        <v>220</v>
      </c>
      <c r="I1092" s="29">
        <v>43.36</v>
      </c>
      <c r="J1092" s="96">
        <f si="34" t="shared"/>
        <v>130.07999999999998</v>
      </c>
      <c r="K1092" s="77">
        <v>42</v>
      </c>
      <c r="M1092" s="26"/>
    </row>
    <row customFormat="1" customHeight="1" ht="12" r="1093" s="121" spans="1:13">
      <c r="A1093" s="144">
        <v>6396</v>
      </c>
      <c r="B1093" s="119">
        <v>0</v>
      </c>
      <c r="C1093" s="120">
        <v>0</v>
      </c>
      <c r="D1093" s="110">
        <f si="33" t="shared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si="34" t="shared"/>
        <v>0</v>
      </c>
      <c r="K1093" s="123">
        <v>100</v>
      </c>
      <c r="L1093" s="57"/>
    </row>
    <row customHeight="1" ht="12" r="1094" spans="1:13">
      <c r="A1094" s="99">
        <v>6397</v>
      </c>
      <c r="B1094" s="93">
        <v>32</v>
      </c>
      <c r="C1094" s="110">
        <v>3</v>
      </c>
      <c r="D1094" s="110">
        <f si="33" t="shared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si="34" t="shared"/>
        <v>832</v>
      </c>
      <c r="K1094" s="77">
        <v>95</v>
      </c>
      <c r="M1094" s="26"/>
    </row>
    <row customFormat="1" customHeight="1" ht="12" r="1095" s="121" spans="1:13">
      <c r="A1095" s="144">
        <v>6400</v>
      </c>
      <c r="B1095" s="119">
        <v>0</v>
      </c>
      <c r="C1095" s="120">
        <v>0</v>
      </c>
      <c r="D1095" s="110">
        <f si="33" t="shared"/>
        <v>0</v>
      </c>
      <c r="E1095" s="120">
        <v>0</v>
      </c>
      <c r="I1095" s="57">
        <v>20</v>
      </c>
      <c r="J1095" s="122">
        <f si="34" t="shared"/>
        <v>0</v>
      </c>
      <c r="K1095" s="123">
        <f>(I1095*0.4)+I1095</f>
        <v>28</v>
      </c>
      <c r="L1095" s="57"/>
    </row>
    <row customHeight="1" ht="12" r="1096" spans="1:13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si="34" t="shared"/>
        <v>0</v>
      </c>
      <c r="K1096" s="77">
        <v>52</v>
      </c>
      <c r="M1096" s="26"/>
    </row>
    <row customHeight="1" ht="12" r="1097" spans="1:13">
      <c r="A1097" s="141">
        <v>6402</v>
      </c>
      <c r="B1097" s="93">
        <v>8</v>
      </c>
      <c r="C1097" s="110">
        <v>2</v>
      </c>
      <c r="D1097" s="110">
        <f si="33" t="shared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si="34" t="shared"/>
        <v>232.48</v>
      </c>
      <c r="K1097" s="77">
        <v>62</v>
      </c>
      <c r="M1097" s="26"/>
    </row>
    <row customHeight="1" ht="12" r="1098" spans="1:13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si="34" t="shared"/>
        <v>80</v>
      </c>
      <c r="M1098" s="26"/>
    </row>
    <row customHeight="1" ht="12" r="1099" spans="1:13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customHeight="1" ht="12" r="1100" spans="1:13">
      <c r="A1100" s="141">
        <v>6407</v>
      </c>
      <c r="B1100" s="93">
        <v>1</v>
      </c>
      <c r="C1100" s="110">
        <v>1</v>
      </c>
      <c r="D1100" s="110">
        <f si="33" t="shared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si="34" t="shared"/>
        <v>64.489999999999995</v>
      </c>
      <c r="K1100" s="77">
        <v>92</v>
      </c>
      <c r="M1100" s="26"/>
    </row>
    <row customHeight="1" ht="12" r="1101" spans="1:13">
      <c r="A1101" s="99">
        <v>6408</v>
      </c>
      <c r="B1101" s="93">
        <v>2</v>
      </c>
      <c r="C1101" s="110">
        <v>0</v>
      </c>
      <c r="D1101" s="110">
        <f si="33" t="shared"/>
        <v>0</v>
      </c>
      <c r="E1101" s="74">
        <v>0</v>
      </c>
      <c r="I1101" s="29">
        <v>300</v>
      </c>
      <c r="J1101" s="96">
        <f si="34" t="shared"/>
        <v>600</v>
      </c>
      <c r="M1101" s="26"/>
    </row>
    <row customHeight="1" ht="12" r="1102" spans="1:13">
      <c r="A1102" s="141">
        <v>6410</v>
      </c>
      <c r="B1102" s="93">
        <v>11</v>
      </c>
      <c r="C1102" s="110">
        <v>0</v>
      </c>
      <c r="D1102" s="110">
        <f si="33" t="shared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si="34" t="shared"/>
        <v>703.33999999999992</v>
      </c>
      <c r="K1102" s="77">
        <v>92</v>
      </c>
      <c r="M1102" s="26"/>
    </row>
    <row customHeight="1" ht="12" r="1103" spans="1:13">
      <c r="A1103" s="141">
        <v>6411</v>
      </c>
      <c r="B1103" s="93">
        <v>0</v>
      </c>
      <c r="C1103" s="110">
        <v>0</v>
      </c>
      <c r="D1103" s="110">
        <f si="33" t="shared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si="34" t="shared"/>
        <v>0</v>
      </c>
      <c r="K1103" s="77">
        <v>95</v>
      </c>
      <c r="M1103" s="26"/>
    </row>
    <row customHeight="1" ht="12" r="1104" spans="1:13">
      <c r="A1104" s="141">
        <v>6412</v>
      </c>
      <c r="B1104" s="93">
        <v>0</v>
      </c>
      <c r="C1104" s="110">
        <v>0</v>
      </c>
      <c r="D1104" s="110">
        <f si="33" t="shared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si="34" t="shared"/>
        <v>0</v>
      </c>
      <c r="K1104" s="77">
        <v>32</v>
      </c>
      <c r="M1104" s="26"/>
    </row>
    <row customHeight="1" ht="12" r="1105" spans="1:13">
      <c r="A1105" s="141">
        <v>6413</v>
      </c>
      <c r="B1105" s="93">
        <v>3</v>
      </c>
      <c r="C1105" s="110">
        <v>0</v>
      </c>
      <c r="D1105" s="110">
        <f si="33" t="shared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si="34" t="shared"/>
        <v>305.58</v>
      </c>
      <c r="K1105" s="77">
        <v>145</v>
      </c>
      <c r="M1105" s="26"/>
    </row>
    <row customHeight="1" ht="12" r="1106" spans="1:13">
      <c r="A1106" s="141">
        <v>6414</v>
      </c>
      <c r="B1106" s="93">
        <v>2</v>
      </c>
      <c r="C1106" s="110">
        <v>0</v>
      </c>
      <c r="D1106" s="110">
        <f si="33" t="shared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si="34" t="shared"/>
        <v>41.9</v>
      </c>
      <c r="K1106" s="77">
        <v>32</v>
      </c>
      <c r="M1106" s="26"/>
    </row>
    <row customHeight="1" ht="12" r="1107" spans="1:13">
      <c r="A1107" s="141">
        <v>6415</v>
      </c>
      <c r="B1107" s="93">
        <v>0</v>
      </c>
      <c r="C1107" s="110">
        <v>0</v>
      </c>
      <c r="D1107" s="110">
        <f si="33" t="shared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si="34" t="shared"/>
        <v>0</v>
      </c>
      <c r="K1107" s="77">
        <v>35</v>
      </c>
      <c r="M1107" s="26"/>
    </row>
    <row customHeight="1" ht="12" r="1108" spans="1:13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si="34" t="shared"/>
        <v>2375</v>
      </c>
      <c r="K1108" s="77">
        <v>30</v>
      </c>
      <c r="M1108" s="26"/>
    </row>
    <row customHeight="1" ht="12" r="1109" spans="1:13">
      <c r="A1109" s="141">
        <v>6417</v>
      </c>
      <c r="B1109" s="93">
        <v>0</v>
      </c>
      <c r="C1109" s="110">
        <v>0</v>
      </c>
      <c r="D1109" s="110">
        <f si="33" t="shared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si="34" t="shared"/>
        <v>0</v>
      </c>
      <c r="K1109" s="77">
        <v>147</v>
      </c>
      <c r="M1109" s="26"/>
    </row>
    <row customHeight="1" ht="12" r="1110" spans="1:13">
      <c r="A1110" s="141">
        <v>6418</v>
      </c>
      <c r="B1110" s="93">
        <v>1</v>
      </c>
      <c r="C1110" s="110">
        <v>0</v>
      </c>
      <c r="D1110" s="110">
        <f si="33" t="shared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si="34" t="shared"/>
        <v>72.25</v>
      </c>
      <c r="K1110" s="77">
        <v>105</v>
      </c>
      <c r="M1110" s="26"/>
    </row>
    <row customHeight="1" ht="12" r="1111" spans="1:13">
      <c r="A1111" s="141">
        <v>6419</v>
      </c>
      <c r="B1111" s="93">
        <v>1</v>
      </c>
      <c r="C1111" s="110">
        <v>0</v>
      </c>
      <c r="D1111" s="110">
        <f si="33" t="shared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si="34" t="shared"/>
        <v>56</v>
      </c>
      <c r="K1111" s="77">
        <v>80</v>
      </c>
      <c r="M1111" s="26"/>
    </row>
    <row customHeight="1" ht="12" r="1112" spans="1:13">
      <c r="A1112" s="99">
        <v>6420</v>
      </c>
      <c r="B1112" s="93">
        <v>0</v>
      </c>
      <c r="C1112" s="110">
        <v>0</v>
      </c>
      <c r="D1112" s="110">
        <f si="33" t="shared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si="34" t="shared"/>
        <v>0</v>
      </c>
      <c r="K1112" s="77">
        <f>(I1112*0.4)+I1112</f>
        <v>288.39999999999998</v>
      </c>
      <c r="M1112" s="26"/>
    </row>
    <row customHeight="1" ht="12" r="1113" spans="1:13">
      <c r="A1113" s="99">
        <v>6421</v>
      </c>
      <c r="B1113" s="93">
        <v>0</v>
      </c>
      <c r="C1113" s="110">
        <v>0</v>
      </c>
      <c r="D1113" s="110">
        <f si="33" t="shared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si="34" t="shared"/>
        <v>0</v>
      </c>
      <c r="K1113" s="77">
        <v>67</v>
      </c>
      <c r="M1113" s="26"/>
    </row>
    <row customHeight="1" ht="12" r="1114" spans="1:13">
      <c r="A1114" s="99">
        <v>6422</v>
      </c>
      <c r="B1114" s="93">
        <v>0</v>
      </c>
      <c r="C1114" s="110">
        <v>0</v>
      </c>
      <c r="D1114" s="110">
        <f si="33" t="shared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si="34" t="shared"/>
        <v>0</v>
      </c>
      <c r="K1114" s="77">
        <v>25</v>
      </c>
      <c r="M1114" s="26"/>
    </row>
    <row customHeight="1" ht="12" r="1115" spans="1:13">
      <c r="A1115" s="141">
        <v>6423</v>
      </c>
      <c r="B1115" s="93">
        <v>0</v>
      </c>
      <c r="C1115" s="110">
        <v>0</v>
      </c>
      <c r="D1115" s="110">
        <f si="33" t="shared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si="34" t="shared"/>
        <v>0</v>
      </c>
      <c r="K1115" s="77">
        <v>25</v>
      </c>
      <c r="M1115" s="26"/>
    </row>
    <row customHeight="1" ht="12" r="1116" spans="1:13">
      <c r="A1116" s="141">
        <v>6424</v>
      </c>
      <c r="B1116" s="93">
        <v>1</v>
      </c>
      <c r="C1116" s="110">
        <v>0</v>
      </c>
      <c r="D1116" s="110">
        <f si="33" t="shared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si="34" t="shared"/>
        <v>33.61</v>
      </c>
      <c r="K1116" s="77">
        <v>76</v>
      </c>
      <c r="M1116" s="26"/>
    </row>
    <row customHeight="1" ht="12" r="1117" spans="1:13">
      <c r="A1117" s="141">
        <v>6425</v>
      </c>
      <c r="B1117" s="93">
        <v>5</v>
      </c>
      <c r="C1117" s="110">
        <v>0</v>
      </c>
      <c r="D1117" s="110">
        <f si="33" t="shared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si="34" t="shared"/>
        <v>56.95</v>
      </c>
      <c r="K1117" s="77">
        <v>20</v>
      </c>
      <c r="M1117" s="26"/>
    </row>
    <row customHeight="1" ht="12" r="1118" spans="1:13">
      <c r="A1118" s="99">
        <v>6426</v>
      </c>
      <c r="B1118" s="93">
        <v>7</v>
      </c>
      <c r="C1118" s="110">
        <v>0</v>
      </c>
      <c r="D1118" s="110">
        <f si="33" t="shared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si="34" t="shared"/>
        <v>1449</v>
      </c>
      <c r="K1118" s="77">
        <v>20</v>
      </c>
      <c r="M1118" s="26"/>
    </row>
    <row customHeight="1" ht="12" r="1119" spans="1:13">
      <c r="A1119" s="99">
        <v>6427</v>
      </c>
      <c r="B1119" s="93">
        <v>0</v>
      </c>
      <c r="C1119" s="110">
        <v>0</v>
      </c>
      <c r="D1119" s="110">
        <f si="33" t="shared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si="34" t="shared"/>
        <v>0</v>
      </c>
      <c r="K1119" s="77">
        <f>(I1119*0.4)+I1119</f>
        <v>114.80000000000001</v>
      </c>
      <c r="M1119" s="26"/>
    </row>
    <row customHeight="1" ht="12" r="1120" spans="1:13">
      <c r="A1120" s="141">
        <v>6429</v>
      </c>
      <c r="B1120" s="93">
        <v>0</v>
      </c>
      <c r="C1120" s="110">
        <v>0</v>
      </c>
      <c r="D1120" s="110">
        <f si="33" t="shared"/>
        <v>0</v>
      </c>
      <c r="E1120" s="74">
        <v>0</v>
      </c>
      <c r="I1120" s="29">
        <v>75.11</v>
      </c>
      <c r="J1120" s="96">
        <f si="34" t="shared"/>
        <v>0</v>
      </c>
      <c r="M1120" s="26"/>
    </row>
    <row customHeight="1" ht="12" r="1121" spans="1:13">
      <c r="A1121" s="99">
        <v>6431</v>
      </c>
      <c r="B1121" s="93">
        <v>119</v>
      </c>
      <c r="C1121" s="110">
        <v>18</v>
      </c>
      <c r="D1121" s="110">
        <f si="33" t="shared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si="34" t="shared"/>
        <v>1169.77</v>
      </c>
      <c r="K1121" s="77">
        <v>15</v>
      </c>
      <c r="M1121" s="26"/>
    </row>
    <row customFormat="1" customHeight="1" ht="12" r="1122" s="121" spans="1:13">
      <c r="A1122" s="118">
        <v>6432</v>
      </c>
      <c r="B1122" s="119">
        <v>0</v>
      </c>
      <c r="C1122" s="120">
        <v>0</v>
      </c>
      <c r="D1122" s="110">
        <f ref="D1122:D1188" si="36" t="shared">C1122*2</f>
        <v>0</v>
      </c>
      <c r="E1122" s="120">
        <v>0</v>
      </c>
      <c r="H1122" s="121" t="s">
        <v>220</v>
      </c>
      <c r="I1122" s="57">
        <v>90</v>
      </c>
      <c r="J1122" s="122">
        <f si="34" t="shared"/>
        <v>0</v>
      </c>
      <c r="K1122" s="123">
        <v>65</v>
      </c>
      <c r="L1122" s="57"/>
    </row>
    <row customHeight="1" ht="12" r="1123" spans="1:13">
      <c r="A1123" s="99">
        <v>6433</v>
      </c>
      <c r="B1123" s="93">
        <v>0</v>
      </c>
      <c r="C1123" s="110">
        <v>0</v>
      </c>
      <c r="D1123" s="110">
        <f si="36" t="shared"/>
        <v>0</v>
      </c>
      <c r="I1123" s="29">
        <v>75</v>
      </c>
      <c r="J1123" s="96">
        <f si="34" t="shared"/>
        <v>0</v>
      </c>
      <c r="M1123" s="26"/>
    </row>
    <row customHeight="1" ht="12" r="1124" spans="1:13">
      <c r="A1124" s="141">
        <v>6434</v>
      </c>
      <c r="B1124" s="93">
        <v>15</v>
      </c>
      <c r="C1124" s="110">
        <v>46</v>
      </c>
      <c r="D1124" s="110">
        <f si="36" t="shared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si="34" t="shared"/>
        <v>377.4</v>
      </c>
      <c r="K1124" s="77">
        <v>40</v>
      </c>
      <c r="M1124" s="26"/>
    </row>
    <row customFormat="1" customHeight="1" ht="12" r="1125" s="121" spans="1:13">
      <c r="A1125" s="118">
        <v>6437</v>
      </c>
      <c r="B1125" s="119">
        <v>0</v>
      </c>
      <c r="C1125" s="120">
        <v>0</v>
      </c>
      <c r="D1125" s="110">
        <f si="36" t="shared"/>
        <v>0</v>
      </c>
      <c r="E1125" s="120">
        <v>0</v>
      </c>
      <c r="H1125" s="121" t="s">
        <v>220</v>
      </c>
      <c r="I1125" s="57">
        <v>6.5</v>
      </c>
      <c r="J1125" s="122">
        <f si="34" t="shared"/>
        <v>0</v>
      </c>
      <c r="K1125" s="123">
        <v>200</v>
      </c>
      <c r="L1125" s="57"/>
    </row>
    <row customHeight="1" ht="12" r="1126" spans="1:13">
      <c r="A1126" s="141">
        <v>6438</v>
      </c>
      <c r="B1126" s="93">
        <v>0</v>
      </c>
      <c r="C1126" s="74">
        <v>0</v>
      </c>
      <c r="D1126" s="110">
        <f si="36" t="shared"/>
        <v>0</v>
      </c>
      <c r="E1126" s="74">
        <v>2</v>
      </c>
      <c r="H1126" s="26" t="s">
        <v>220</v>
      </c>
      <c r="I1126" s="29">
        <v>23.86</v>
      </c>
      <c r="J1126" s="96">
        <f si="34" t="shared"/>
        <v>0</v>
      </c>
      <c r="M1126" s="26"/>
    </row>
    <row customFormat="1" customHeight="1" ht="12" r="1127" s="121" spans="1:13">
      <c r="A1127" s="144">
        <v>6439</v>
      </c>
      <c r="B1127" s="119">
        <v>0</v>
      </c>
      <c r="C1127" s="120">
        <v>0</v>
      </c>
      <c r="D1127" s="110">
        <f si="36" t="shared"/>
        <v>0</v>
      </c>
      <c r="E1127" s="120">
        <v>0</v>
      </c>
      <c r="H1127" s="121" t="s">
        <v>220</v>
      </c>
      <c r="I1127" s="57">
        <v>30.9</v>
      </c>
      <c r="J1127" s="122">
        <f si="34" t="shared"/>
        <v>0</v>
      </c>
      <c r="K1127" s="123"/>
      <c r="L1127" s="57"/>
    </row>
    <row customHeight="1" ht="12" r="1128" spans="1:13">
      <c r="A1128" s="141">
        <v>6440</v>
      </c>
      <c r="B1128" s="93">
        <v>3</v>
      </c>
      <c r="C1128" s="110">
        <v>0</v>
      </c>
      <c r="D1128" s="110">
        <f si="36" t="shared"/>
        <v>0</v>
      </c>
      <c r="E1128" s="74">
        <v>0</v>
      </c>
      <c r="F1128" s="26">
        <v>6440</v>
      </c>
      <c r="I1128" s="29">
        <v>75.86</v>
      </c>
      <c r="J1128" s="96">
        <f si="34" t="shared"/>
        <v>227.57999999999998</v>
      </c>
      <c r="K1128" s="77">
        <f>(I1128*0.4)+I1128</f>
        <v>106.20400000000001</v>
      </c>
      <c r="M1128" s="26"/>
    </row>
    <row customHeight="1" ht="12" r="1129" spans="1:13">
      <c r="A1129" s="141">
        <v>6441</v>
      </c>
      <c r="B1129" s="93">
        <v>0</v>
      </c>
      <c r="C1129" s="110">
        <v>0</v>
      </c>
      <c r="D1129" s="110">
        <f si="36" t="shared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si="34" t="shared"/>
        <v>0</v>
      </c>
      <c r="K1129" s="77">
        <f>(I1129*0.4)+I1129</f>
        <v>28</v>
      </c>
      <c r="M1129" s="26"/>
    </row>
    <row customFormat="1" customHeight="1" ht="12" r="1130" s="121" spans="1:13">
      <c r="A1130" s="144">
        <v>6442</v>
      </c>
      <c r="B1130" s="119">
        <v>0</v>
      </c>
      <c r="C1130" s="120">
        <v>0</v>
      </c>
      <c r="D1130" s="110">
        <f si="36" t="shared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si="34" t="shared"/>
        <v>0</v>
      </c>
      <c r="K1130" s="123">
        <f>(I1130*0.4)+I1130</f>
        <v>42.503999999999998</v>
      </c>
      <c r="L1130" s="57"/>
    </row>
    <row customHeight="1" ht="12" r="1131" spans="1:13">
      <c r="A1131" s="99">
        <v>6443</v>
      </c>
      <c r="B1131" s="93">
        <v>14</v>
      </c>
      <c r="C1131" s="110">
        <v>0</v>
      </c>
      <c r="D1131" s="110">
        <f si="36" t="shared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si="34" t="shared"/>
        <v>770</v>
      </c>
      <c r="K1131" s="77">
        <v>53</v>
      </c>
      <c r="M1131" s="26"/>
    </row>
    <row customHeight="1" ht="12" r="1132" spans="1:13">
      <c r="A1132" s="99">
        <v>6445</v>
      </c>
      <c r="B1132" s="93">
        <v>27</v>
      </c>
      <c r="C1132" s="110">
        <v>0</v>
      </c>
      <c r="D1132" s="110">
        <f si="36" t="shared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si="34" t="shared"/>
        <v>1404</v>
      </c>
      <c r="K1132" s="77">
        <v>52</v>
      </c>
      <c r="M1132" s="26"/>
    </row>
    <row customHeight="1" ht="12" r="1133" spans="1:13">
      <c r="A1133" s="141">
        <v>6446</v>
      </c>
      <c r="B1133" s="93">
        <v>2</v>
      </c>
      <c r="C1133" s="110">
        <v>0</v>
      </c>
      <c r="D1133" s="110">
        <f si="36" t="shared"/>
        <v>0</v>
      </c>
      <c r="E1133" s="74">
        <v>0</v>
      </c>
      <c r="H1133" s="26" t="s">
        <v>220</v>
      </c>
      <c r="I1133" s="29">
        <v>100</v>
      </c>
      <c r="J1133" s="96">
        <f si="34" t="shared"/>
        <v>200</v>
      </c>
      <c r="M1133" s="26"/>
    </row>
    <row customHeight="1" ht="12" r="1134" spans="1:13">
      <c r="A1134" s="10">
        <v>6448</v>
      </c>
      <c r="B1134" s="93">
        <v>1</v>
      </c>
      <c r="C1134" s="110">
        <v>0</v>
      </c>
      <c r="D1134" s="110">
        <f si="36" t="shared"/>
        <v>0</v>
      </c>
      <c r="I1134" s="29">
        <v>20</v>
      </c>
      <c r="J1134" s="96">
        <f si="34" t="shared"/>
        <v>20</v>
      </c>
      <c r="M1134" s="26"/>
    </row>
    <row customHeight="1" ht="12" r="1135" spans="1:13">
      <c r="A1135" s="141">
        <v>6447</v>
      </c>
      <c r="B1135" s="93">
        <v>0</v>
      </c>
      <c r="C1135" s="110">
        <v>0</v>
      </c>
      <c r="D1135" s="110">
        <f si="36" t="shared"/>
        <v>0</v>
      </c>
      <c r="E1135" s="74">
        <v>0</v>
      </c>
      <c r="I1135" s="29">
        <v>88.86</v>
      </c>
      <c r="J1135" s="96">
        <f si="34" t="shared"/>
        <v>0</v>
      </c>
      <c r="K1135" s="77">
        <f>(I1135*0.4)+I1135</f>
        <v>124.404</v>
      </c>
      <c r="M1135" s="26"/>
    </row>
    <row customHeight="1" ht="12" r="1136" spans="1:13">
      <c r="A1136" s="141">
        <v>6449</v>
      </c>
      <c r="B1136" s="93">
        <v>1</v>
      </c>
      <c r="C1136" s="110">
        <v>0</v>
      </c>
      <c r="D1136" s="110">
        <f si="36" t="shared"/>
        <v>0</v>
      </c>
      <c r="E1136" s="74">
        <v>0</v>
      </c>
      <c r="I1136" s="29">
        <v>20</v>
      </c>
      <c r="J1136" s="96">
        <f si="34" t="shared"/>
        <v>20</v>
      </c>
      <c r="K1136" s="77">
        <f>(I1136*0.4)+I1136</f>
        <v>28</v>
      </c>
      <c r="M1136" s="26"/>
    </row>
    <row customHeight="1" ht="12" r="1137" spans="1:13">
      <c r="A1137" s="141">
        <v>6450</v>
      </c>
      <c r="B1137" s="93">
        <v>1</v>
      </c>
      <c r="C1137" s="110">
        <v>0</v>
      </c>
      <c r="D1137" s="110">
        <f si="36" t="shared"/>
        <v>0</v>
      </c>
      <c r="E1137" s="74">
        <v>0</v>
      </c>
      <c r="I1137" s="29">
        <v>20</v>
      </c>
      <c r="J1137" s="96">
        <f si="34" t="shared"/>
        <v>20</v>
      </c>
      <c r="K1137" s="77">
        <f>(I1137*0.4)+I1137</f>
        <v>28</v>
      </c>
      <c r="M1137" s="26"/>
    </row>
    <row customHeight="1" ht="12" r="1138" spans="1:13">
      <c r="A1138" s="99">
        <v>6451</v>
      </c>
      <c r="B1138" s="93">
        <v>37</v>
      </c>
      <c r="C1138" s="110">
        <v>20</v>
      </c>
      <c r="D1138" s="110">
        <f si="36" t="shared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ref="J1138:J1205" si="37" t="shared">B1138*I1138</f>
        <v>1865.54</v>
      </c>
      <c r="K1138" s="77">
        <v>37</v>
      </c>
      <c r="M1138" s="26"/>
    </row>
    <row customHeight="1" ht="12" r="1139" spans="1:13">
      <c r="A1139" s="10">
        <v>6452</v>
      </c>
      <c r="B1139" s="93">
        <v>2</v>
      </c>
      <c r="C1139" s="110">
        <v>0</v>
      </c>
      <c r="D1139" s="110">
        <f si="36" t="shared"/>
        <v>0</v>
      </c>
      <c r="I1139" s="29">
        <v>20</v>
      </c>
      <c r="J1139" s="96">
        <f si="37" t="shared"/>
        <v>40</v>
      </c>
      <c r="M1139" s="26"/>
    </row>
    <row customHeight="1" ht="12" r="1140" spans="1:13">
      <c r="A1140" s="99">
        <v>6454</v>
      </c>
      <c r="B1140" s="93">
        <v>1</v>
      </c>
      <c r="C1140" s="110">
        <v>0</v>
      </c>
      <c r="D1140" s="110">
        <f si="36" t="shared"/>
        <v>0</v>
      </c>
      <c r="H1140" s="104" t="s">
        <v>1420</v>
      </c>
      <c r="I1140" s="29">
        <v>250</v>
      </c>
      <c r="J1140" s="96">
        <f si="37" t="shared"/>
        <v>250</v>
      </c>
      <c r="M1140" s="26"/>
    </row>
    <row customHeight="1" ht="12" r="1141" spans="1:13">
      <c r="A1141" s="99">
        <v>6455</v>
      </c>
      <c r="B1141" s="93">
        <v>0</v>
      </c>
      <c r="C1141" s="110">
        <v>0</v>
      </c>
      <c r="D1141" s="110">
        <f si="36" t="shared"/>
        <v>0</v>
      </c>
      <c r="I1141" s="29">
        <v>250</v>
      </c>
      <c r="J1141" s="96">
        <f si="37" t="shared"/>
        <v>0</v>
      </c>
      <c r="M1141" s="26"/>
    </row>
    <row customHeight="1" ht="12" r="1142" spans="1:13">
      <c r="A1142" s="99">
        <v>6456</v>
      </c>
      <c r="B1142" s="93">
        <v>1</v>
      </c>
      <c r="C1142" s="110">
        <v>0</v>
      </c>
      <c r="D1142" s="110">
        <f si="36" t="shared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si="37" t="shared"/>
        <v>114.75</v>
      </c>
      <c r="K1142" s="77">
        <v>132</v>
      </c>
      <c r="M1142" s="26"/>
    </row>
    <row customHeight="1" ht="12" r="1143" spans="1:13">
      <c r="A1143" s="99">
        <v>6457</v>
      </c>
      <c r="B1143" s="93">
        <v>1</v>
      </c>
      <c r="C1143" s="110">
        <v>0</v>
      </c>
      <c r="D1143" s="110">
        <f si="36" t="shared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si="37" t="shared"/>
        <v>118.75</v>
      </c>
      <c r="K1143" s="77">
        <v>170</v>
      </c>
      <c r="M1143" s="26"/>
    </row>
    <row customHeight="1" ht="12" r="1144" spans="1:13">
      <c r="A1144" s="141">
        <v>6458</v>
      </c>
      <c r="B1144" s="93">
        <v>1</v>
      </c>
      <c r="C1144" s="110">
        <v>0</v>
      </c>
      <c r="D1144" s="110">
        <f si="36" t="shared"/>
        <v>0</v>
      </c>
      <c r="E1144" s="74">
        <v>0</v>
      </c>
      <c r="H1144" s="26" t="s">
        <v>220</v>
      </c>
      <c r="I1144" s="29">
        <v>56.36</v>
      </c>
      <c r="J1144" s="96">
        <f si="37" t="shared"/>
        <v>56.36</v>
      </c>
      <c r="K1144" s="77">
        <v>80</v>
      </c>
      <c r="M1144" s="26"/>
    </row>
    <row customHeight="1" ht="12" r="1145" spans="1:13">
      <c r="A1145" s="141">
        <v>6460</v>
      </c>
      <c r="B1145" s="93">
        <v>0</v>
      </c>
      <c r="C1145" s="110">
        <v>0</v>
      </c>
      <c r="D1145" s="110">
        <f si="36" t="shared"/>
        <v>0</v>
      </c>
      <c r="E1145" s="74">
        <v>0</v>
      </c>
      <c r="H1145" s="26" t="s">
        <v>220</v>
      </c>
      <c r="I1145" s="29">
        <v>56.36</v>
      </c>
      <c r="J1145" s="96">
        <f si="37" t="shared"/>
        <v>0</v>
      </c>
      <c r="K1145" s="77">
        <v>80</v>
      </c>
      <c r="M1145" s="26"/>
    </row>
    <row customHeight="1" ht="12" r="1146" spans="1:13">
      <c r="A1146" s="99">
        <v>6461</v>
      </c>
      <c r="B1146" s="93">
        <v>1</v>
      </c>
      <c r="C1146" s="110">
        <v>0</v>
      </c>
      <c r="D1146" s="110">
        <f si="36" t="shared"/>
        <v>0</v>
      </c>
      <c r="I1146" s="29">
        <v>362.83</v>
      </c>
      <c r="J1146" s="96">
        <f si="37" t="shared"/>
        <v>362.83</v>
      </c>
      <c r="M1146" s="26"/>
    </row>
    <row customHeight="1" ht="12" r="1147" spans="1:13">
      <c r="A1147" s="141">
        <v>6462</v>
      </c>
      <c r="B1147" s="93">
        <v>2</v>
      </c>
      <c r="C1147" s="110">
        <v>0</v>
      </c>
      <c r="D1147" s="110">
        <f si="36" t="shared"/>
        <v>0</v>
      </c>
      <c r="E1147" s="74">
        <v>0</v>
      </c>
      <c r="H1147" s="26" t="s">
        <v>220</v>
      </c>
      <c r="I1147" s="29">
        <v>69.36</v>
      </c>
      <c r="J1147" s="96">
        <f si="37" t="shared"/>
        <v>138.72</v>
      </c>
      <c r="K1147" s="77">
        <v>100</v>
      </c>
      <c r="M1147" s="26"/>
    </row>
    <row customFormat="1" customHeight="1" ht="12" r="1148" s="121" spans="1:13">
      <c r="A1148" s="144">
        <v>6463</v>
      </c>
      <c r="B1148" s="119">
        <v>0</v>
      </c>
      <c r="C1148" s="120">
        <v>0</v>
      </c>
      <c r="D1148" s="110">
        <f si="36" t="shared"/>
        <v>0</v>
      </c>
      <c r="E1148" s="120">
        <v>2</v>
      </c>
      <c r="H1148" s="121" t="s">
        <v>220</v>
      </c>
      <c r="I1148" s="57">
        <v>62.86</v>
      </c>
      <c r="J1148" s="122">
        <f si="37" t="shared"/>
        <v>0</v>
      </c>
      <c r="K1148" s="123">
        <v>90</v>
      </c>
      <c r="L1148" s="57"/>
    </row>
    <row customHeight="1" ht="12" r="1149" spans="1:13">
      <c r="A1149" s="99">
        <v>6464</v>
      </c>
      <c r="B1149" s="93">
        <v>1</v>
      </c>
      <c r="C1149" s="110">
        <v>1</v>
      </c>
      <c r="D1149" s="110">
        <f si="36" t="shared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si="37" t="shared"/>
        <v>55</v>
      </c>
      <c r="K1149" s="77">
        <v>145</v>
      </c>
      <c r="M1149" s="26"/>
    </row>
    <row customHeight="1" ht="12" r="1150" spans="1:13">
      <c r="A1150" s="99">
        <v>6465</v>
      </c>
      <c r="B1150" s="93">
        <v>0</v>
      </c>
      <c r="C1150" s="110">
        <v>0</v>
      </c>
      <c r="D1150" s="110">
        <f si="36" t="shared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si="37" t="shared"/>
        <v>0</v>
      </c>
      <c r="K1150" s="77">
        <v>162</v>
      </c>
      <c r="M1150" s="26"/>
    </row>
    <row customHeight="1" ht="12" r="1151" spans="1:13">
      <c r="A1151" s="99">
        <v>6466</v>
      </c>
      <c r="B1151" s="93" t="n">
        <v>50.0</v>
      </c>
      <c r="C1151" s="110">
        <v>51</v>
      </c>
      <c r="D1151" s="110">
        <f si="36" t="shared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si="37" t="shared"/>
        <v>355.2</v>
      </c>
      <c r="K1151" s="77">
        <v>15</v>
      </c>
      <c r="M1151" s="26"/>
    </row>
    <row customHeight="1" ht="12" r="1152" spans="1:13">
      <c r="A1152" s="141">
        <v>6467</v>
      </c>
      <c r="B1152" s="93">
        <v>5</v>
      </c>
      <c r="C1152" s="110">
        <v>1</v>
      </c>
      <c r="D1152" s="110">
        <f si="36" t="shared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si="37" t="shared"/>
        <v>444.3</v>
      </c>
      <c r="K1152" s="77">
        <v>130</v>
      </c>
      <c r="M1152" s="26"/>
    </row>
    <row customHeight="1" ht="12" r="1153" spans="1:13">
      <c r="A1153" s="99">
        <v>6468</v>
      </c>
      <c r="B1153" s="93">
        <v>5</v>
      </c>
      <c r="C1153" s="110">
        <v>1</v>
      </c>
      <c r="D1153" s="110">
        <f si="36" t="shared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si="37" t="shared"/>
        <v>890</v>
      </c>
      <c r="K1153" s="77">
        <v>200</v>
      </c>
      <c r="M1153" s="26"/>
    </row>
    <row customHeight="1" ht="12" r="1154" spans="1:13">
      <c r="A1154" s="99">
        <v>6469</v>
      </c>
      <c r="B1154" s="93">
        <v>8</v>
      </c>
      <c r="C1154" s="110">
        <v>2</v>
      </c>
      <c r="D1154" s="110">
        <f si="36" t="shared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si="37" t="shared"/>
        <v>576</v>
      </c>
      <c r="K1154" s="77">
        <v>80</v>
      </c>
      <c r="M1154" s="26"/>
    </row>
    <row customHeight="1" ht="12" r="1155" spans="1:13">
      <c r="A1155" s="141">
        <v>6470</v>
      </c>
      <c r="B1155" s="93">
        <v>0</v>
      </c>
      <c r="C1155" s="110">
        <v>0</v>
      </c>
      <c r="D1155" s="110">
        <f si="36" t="shared"/>
        <v>0</v>
      </c>
      <c r="E1155" s="74">
        <v>0</v>
      </c>
      <c r="H1155" s="26" t="s">
        <v>220</v>
      </c>
      <c r="I1155" s="29">
        <v>49.86</v>
      </c>
      <c r="J1155" s="96">
        <f si="37" t="shared"/>
        <v>0</v>
      </c>
      <c r="K1155" s="77">
        <v>75</v>
      </c>
      <c r="M1155" s="26"/>
    </row>
    <row customHeight="1" ht="12" r="1156" spans="1:13">
      <c r="A1156" s="99">
        <v>6471</v>
      </c>
      <c r="B1156" s="93">
        <v>8</v>
      </c>
      <c r="C1156" s="110">
        <v>2</v>
      </c>
      <c r="D1156" s="110">
        <f si="36" t="shared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si="37" t="shared"/>
        <v>736</v>
      </c>
      <c r="K1156" s="77">
        <v>200</v>
      </c>
      <c r="M1156" s="26"/>
    </row>
    <row customHeight="1" ht="12" r="1157" spans="1:13">
      <c r="A1157" s="99">
        <v>6472</v>
      </c>
      <c r="B1157" s="93">
        <v>8</v>
      </c>
      <c r="C1157" s="110">
        <v>0</v>
      </c>
      <c r="D1157" s="110">
        <f si="36" t="shared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si="37" t="shared"/>
        <v>384</v>
      </c>
      <c r="M1157" s="26"/>
    </row>
    <row customHeight="1" ht="12" r="1158" spans="1:13">
      <c r="A1158" s="141">
        <v>6473</v>
      </c>
      <c r="B1158" s="93">
        <v>1</v>
      </c>
      <c r="C1158" s="110">
        <v>0</v>
      </c>
      <c r="D1158" s="110">
        <f si="36" t="shared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si="37" t="shared"/>
        <v>55.06</v>
      </c>
      <c r="M1158" s="26"/>
    </row>
    <row customHeight="1" ht="12" r="1159" spans="1:13">
      <c r="A1159" s="99">
        <v>6474</v>
      </c>
      <c r="B1159" s="93">
        <v>8</v>
      </c>
      <c r="C1159" s="110">
        <v>0</v>
      </c>
      <c r="D1159" s="110">
        <f si="36" t="shared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si="37" t="shared"/>
        <v>416</v>
      </c>
      <c r="M1159" s="26"/>
    </row>
    <row customHeight="1" ht="12" r="1160" spans="1:13">
      <c r="A1160" s="141">
        <v>6475</v>
      </c>
      <c r="B1160" s="93">
        <v>8</v>
      </c>
      <c r="C1160" s="110">
        <v>0</v>
      </c>
      <c r="D1160" s="110">
        <f si="36" t="shared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si="37" t="shared"/>
        <v>294.88</v>
      </c>
      <c r="M1160" s="26"/>
    </row>
    <row customHeight="1" ht="12" r="1161" spans="1:13">
      <c r="A1161" s="141">
        <v>6476</v>
      </c>
      <c r="B1161" s="93">
        <v>2</v>
      </c>
      <c r="C1161" s="110">
        <v>0</v>
      </c>
      <c r="D1161" s="110">
        <f si="36" t="shared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si="37" t="shared"/>
        <v>67.22</v>
      </c>
      <c r="M1161" s="26"/>
    </row>
    <row customHeight="1" ht="12" r="1162" spans="1:13">
      <c r="A1162" s="99">
        <v>6477</v>
      </c>
      <c r="B1162" s="93" t="n">
        <v>0.0</v>
      </c>
      <c r="C1162" s="110">
        <v>0</v>
      </c>
      <c r="D1162" s="110">
        <f si="36" t="shared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si="37" t="shared"/>
        <v>85</v>
      </c>
      <c r="M1162" s="26"/>
    </row>
    <row customHeight="1" ht="12" r="1163" spans="1:13">
      <c r="A1163" s="10">
        <v>6478</v>
      </c>
      <c r="B1163" s="93">
        <v>2</v>
      </c>
      <c r="C1163" s="110">
        <v>0</v>
      </c>
      <c r="D1163" s="110">
        <f si="36" t="shared"/>
        <v>0</v>
      </c>
      <c r="I1163" s="29">
        <v>20</v>
      </c>
      <c r="J1163" s="96">
        <f si="37" t="shared"/>
        <v>40</v>
      </c>
      <c r="M1163" s="26"/>
    </row>
    <row customHeight="1" ht="12" r="1164" spans="1:13">
      <c r="A1164" s="99">
        <v>6480</v>
      </c>
      <c r="B1164" s="93">
        <v>0</v>
      </c>
      <c r="C1164" s="110">
        <v>0</v>
      </c>
      <c r="D1164" s="110">
        <f si="36" t="shared"/>
        <v>0</v>
      </c>
      <c r="I1164" s="29">
        <v>25</v>
      </c>
      <c r="J1164" s="96">
        <f si="37" t="shared"/>
        <v>0</v>
      </c>
      <c r="M1164" s="26"/>
    </row>
    <row customHeight="1" ht="12" r="1165" spans="1:13">
      <c r="A1165" s="99">
        <v>6481</v>
      </c>
      <c r="B1165" s="93">
        <v>34</v>
      </c>
      <c r="C1165" s="110">
        <v>0</v>
      </c>
      <c r="D1165" s="110">
        <f si="36" t="shared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si="37" t="shared"/>
        <v>748</v>
      </c>
      <c r="K1165" s="77">
        <v>35</v>
      </c>
      <c r="M1165" s="26"/>
    </row>
    <row customHeight="1" ht="12" r="1166" spans="1:13">
      <c r="A1166" s="99">
        <v>6482</v>
      </c>
      <c r="B1166" s="93">
        <v>8</v>
      </c>
      <c r="C1166" s="110">
        <v>5</v>
      </c>
      <c r="D1166" s="110">
        <f si="36" t="shared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si="37" t="shared"/>
        <v>200</v>
      </c>
      <c r="K1166" s="77">
        <v>20</v>
      </c>
      <c r="M1166" s="26"/>
    </row>
    <row customHeight="1" ht="12" r="1167" spans="1:13">
      <c r="A1167" s="99">
        <v>6483</v>
      </c>
      <c r="B1167" s="93">
        <v>10</v>
      </c>
      <c r="C1167" s="110">
        <v>0</v>
      </c>
      <c r="D1167" s="110">
        <f si="36" t="shared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si="37" t="shared"/>
        <v>150</v>
      </c>
      <c r="K1167" s="77">
        <v>10</v>
      </c>
      <c r="M1167" s="26"/>
    </row>
    <row customHeight="1" ht="12" r="1168" spans="1:13">
      <c r="A1168" s="99">
        <v>6484</v>
      </c>
      <c r="B1168" s="93">
        <v>28</v>
      </c>
      <c r="C1168" s="110">
        <v>0</v>
      </c>
      <c r="D1168" s="110">
        <f si="36" t="shared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si="37" t="shared"/>
        <v>1120</v>
      </c>
      <c r="K1168" s="77">
        <v>35</v>
      </c>
      <c r="M1168" s="26"/>
    </row>
    <row customHeight="1" ht="12" r="1169" spans="1:13">
      <c r="A1169" s="99">
        <v>6485</v>
      </c>
      <c r="B1169" s="93">
        <v>1</v>
      </c>
      <c r="C1169" s="110">
        <v>0</v>
      </c>
      <c r="D1169" s="110">
        <f si="36" t="shared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si="37" t="shared"/>
        <v>50</v>
      </c>
      <c r="K1169" s="77">
        <v>40</v>
      </c>
      <c r="M1169" s="26"/>
    </row>
    <row customHeight="1" ht="12" r="1170" spans="1:13">
      <c r="A1170" s="141">
        <v>6486</v>
      </c>
      <c r="B1170" s="93">
        <v>0</v>
      </c>
      <c r="C1170" s="110">
        <v>0</v>
      </c>
      <c r="D1170" s="110">
        <f si="36" t="shared"/>
        <v>0</v>
      </c>
      <c r="E1170" s="74">
        <v>0</v>
      </c>
      <c r="H1170" s="26" t="s">
        <v>220</v>
      </c>
      <c r="I1170" s="29">
        <v>20</v>
      </c>
      <c r="J1170" s="96">
        <f si="37" t="shared"/>
        <v>0</v>
      </c>
      <c r="K1170" s="77">
        <f>(I1170*0.4)+I1170</f>
        <v>28</v>
      </c>
      <c r="M1170" s="26"/>
    </row>
    <row customHeight="1" ht="12" r="1171" spans="1:13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si="37" t="shared"/>
        <v>2960</v>
      </c>
      <c r="K1171" s="77">
        <v>22</v>
      </c>
      <c r="M1171" s="26"/>
    </row>
    <row customHeight="1" ht="12" r="1172" spans="1:13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si="37" t="shared"/>
        <v>1550</v>
      </c>
      <c r="K1172" s="77">
        <v>45</v>
      </c>
      <c r="M1172" s="26"/>
    </row>
    <row customHeight="1" ht="12" r="1173" spans="1:13">
      <c r="A1173" s="99">
        <v>6489</v>
      </c>
      <c r="B1173" s="93">
        <v>31</v>
      </c>
      <c r="C1173" s="110">
        <v>40</v>
      </c>
      <c r="D1173" s="110">
        <f si="36" t="shared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si="37" t="shared"/>
        <v>1550</v>
      </c>
      <c r="K1173" s="77">
        <v>45</v>
      </c>
      <c r="M1173" s="26"/>
    </row>
    <row customHeight="1" ht="12" r="1174" spans="1:13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si="37" t="shared"/>
        <v>1980</v>
      </c>
      <c r="K1174" s="77">
        <v>15</v>
      </c>
      <c r="M1174" s="26"/>
    </row>
    <row customHeight="1" ht="12" r="1175" spans="1:13">
      <c r="A1175" s="99">
        <v>6491</v>
      </c>
      <c r="B1175" s="93">
        <v>36</v>
      </c>
      <c r="C1175" s="110">
        <v>25</v>
      </c>
      <c r="D1175" s="110">
        <f si="36" t="shared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si="37" t="shared"/>
        <v>1620</v>
      </c>
      <c r="K1175" s="77">
        <v>15</v>
      </c>
      <c r="M1175" s="26"/>
    </row>
    <row customHeight="1" ht="12" r="1176" spans="1:13">
      <c r="A1176" s="99">
        <v>6492</v>
      </c>
      <c r="B1176" s="93">
        <v>16</v>
      </c>
      <c r="C1176" s="110">
        <v>5</v>
      </c>
      <c r="D1176" s="110">
        <f si="36" t="shared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si="37" t="shared"/>
        <v>2800</v>
      </c>
      <c r="K1176" s="77">
        <v>90</v>
      </c>
      <c r="M1176" s="26"/>
    </row>
    <row customHeight="1" ht="12" r="1177" spans="1:13">
      <c r="A1177" s="99">
        <v>6493</v>
      </c>
      <c r="B1177" s="93">
        <v>5</v>
      </c>
      <c r="C1177" s="110">
        <v>0</v>
      </c>
      <c r="D1177" s="110">
        <f si="36" t="shared"/>
        <v>0</v>
      </c>
      <c r="E1177" s="74">
        <v>0</v>
      </c>
      <c r="I1177" s="29">
        <v>75</v>
      </c>
      <c r="J1177" s="96">
        <f si="37" t="shared"/>
        <v>375</v>
      </c>
      <c r="M1177" s="26"/>
    </row>
    <row customHeight="1" ht="12" r="1178" spans="1:13">
      <c r="A1178" s="99">
        <v>6494</v>
      </c>
      <c r="B1178" s="93">
        <v>8</v>
      </c>
      <c r="C1178" s="110">
        <v>10</v>
      </c>
      <c r="D1178" s="110">
        <f si="36" t="shared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si="37" t="shared"/>
        <v>464</v>
      </c>
      <c r="K1178" s="77">
        <v>10</v>
      </c>
      <c r="M1178" s="26"/>
    </row>
    <row customHeight="1" ht="12" r="1179" spans="1:13">
      <c r="A1179" s="99">
        <v>6495</v>
      </c>
      <c r="B1179" s="93">
        <v>7</v>
      </c>
      <c r="C1179" s="110">
        <v>10</v>
      </c>
      <c r="D1179" s="110">
        <f si="36" t="shared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si="37" t="shared"/>
        <v>406</v>
      </c>
      <c r="K1179" s="77">
        <v>23</v>
      </c>
      <c r="M1179" s="26"/>
    </row>
    <row customHeight="1" ht="12" r="1180" spans="1:13">
      <c r="A1180" s="99">
        <v>6497</v>
      </c>
      <c r="B1180" s="93">
        <v>8</v>
      </c>
      <c r="I1180" s="29"/>
      <c r="J1180" s="96"/>
      <c r="M1180" s="26"/>
    </row>
    <row customHeight="1" ht="12" r="1181" spans="1:13">
      <c r="A1181" s="141">
        <v>6498</v>
      </c>
      <c r="B1181" s="93">
        <v>0</v>
      </c>
      <c r="C1181" s="110">
        <v>0</v>
      </c>
      <c r="D1181" s="110">
        <f si="36" t="shared"/>
        <v>0</v>
      </c>
      <c r="E1181" s="74">
        <v>0</v>
      </c>
      <c r="H1181" s="26" t="s">
        <v>220</v>
      </c>
      <c r="I1181" s="29">
        <v>20</v>
      </c>
      <c r="J1181" s="96">
        <f si="37" t="shared"/>
        <v>0</v>
      </c>
      <c r="K1181" s="77">
        <v>70</v>
      </c>
      <c r="M1181" s="26"/>
    </row>
    <row customHeight="1" ht="12" r="1182" spans="1:13">
      <c r="A1182" s="99">
        <v>6499</v>
      </c>
      <c r="B1182" s="93">
        <v>0</v>
      </c>
      <c r="C1182" s="110">
        <v>0</v>
      </c>
      <c r="D1182" s="110">
        <f si="36" t="shared"/>
        <v>0</v>
      </c>
      <c r="E1182" s="74">
        <v>0</v>
      </c>
      <c r="H1182" s="26" t="s">
        <v>220</v>
      </c>
      <c r="I1182" s="29">
        <v>175</v>
      </c>
      <c r="J1182" s="96">
        <f si="37" t="shared"/>
        <v>0</v>
      </c>
      <c r="K1182" s="77">
        <v>70</v>
      </c>
      <c r="M1182" s="26"/>
    </row>
    <row customHeight="1" ht="12" r="1183" spans="1:13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si="37" t="shared"/>
        <v>1382.92</v>
      </c>
      <c r="K1183" s="77">
        <v>100</v>
      </c>
      <c r="M1183" s="26"/>
    </row>
    <row customHeight="1" ht="12" r="1184" spans="1:13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si="37" t="shared"/>
        <v>4240</v>
      </c>
      <c r="K1184" s="77">
        <v>120</v>
      </c>
      <c r="M1184" s="26"/>
    </row>
    <row customHeight="1" ht="12" r="1185" spans="1:13">
      <c r="A1185" s="141">
        <v>6502</v>
      </c>
      <c r="B1185" s="93">
        <v>0</v>
      </c>
      <c r="C1185" s="110">
        <v>0</v>
      </c>
      <c r="D1185" s="110">
        <f si="36" t="shared"/>
        <v>0</v>
      </c>
      <c r="E1185" s="74">
        <v>0</v>
      </c>
      <c r="H1185" s="26" t="s">
        <v>220</v>
      </c>
      <c r="I1185" s="29">
        <v>21.99</v>
      </c>
      <c r="J1185" s="96">
        <f si="37" t="shared"/>
        <v>0</v>
      </c>
      <c r="K1185" s="77">
        <f>(I1185*0.4)+I1185</f>
        <v>30.785999999999998</v>
      </c>
      <c r="M1185" s="26"/>
    </row>
    <row customHeight="1" ht="12" r="1186" spans="1:13">
      <c r="A1186" s="99">
        <v>6503</v>
      </c>
      <c r="B1186" s="93">
        <v>4</v>
      </c>
      <c r="C1186" s="110">
        <v>2</v>
      </c>
      <c r="D1186" s="110">
        <f si="36" t="shared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si="37" t="shared"/>
        <v>300</v>
      </c>
      <c r="K1186" s="77">
        <f>(I1186*0.4)+I1186</f>
        <v>105</v>
      </c>
      <c r="M1186" s="26"/>
    </row>
    <row customHeight="1" ht="12" r="1187" spans="1:13">
      <c r="A1187" s="141">
        <v>6504</v>
      </c>
      <c r="B1187" s="93">
        <v>7</v>
      </c>
      <c r="C1187" s="110">
        <v>2</v>
      </c>
      <c r="D1187" s="110">
        <f si="36" t="shared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si="37" t="shared"/>
        <v>349.02</v>
      </c>
      <c r="K1187" s="77">
        <v>75</v>
      </c>
      <c r="M1187" s="26"/>
    </row>
    <row customHeight="1" ht="12" r="1188" spans="1:13">
      <c r="A1188" s="99">
        <v>6505</v>
      </c>
      <c r="B1188" s="93">
        <v>26</v>
      </c>
      <c r="C1188" s="110">
        <v>0</v>
      </c>
      <c r="D1188" s="110">
        <f si="36" t="shared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si="37" t="shared"/>
        <v>1820</v>
      </c>
      <c r="K1188" s="77">
        <f>(I1188*0.4)+I1188</f>
        <v>98</v>
      </c>
      <c r="M1188" s="26"/>
    </row>
    <row customHeight="1" ht="12" r="1189" spans="1:13">
      <c r="A1189" s="99">
        <v>6506</v>
      </c>
      <c r="B1189" s="93">
        <v>4</v>
      </c>
      <c r="C1189" s="110">
        <v>0</v>
      </c>
      <c r="D1189" s="110">
        <f ref="D1189:D1252" si="38" t="shared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si="37" t="shared"/>
        <v>320</v>
      </c>
      <c r="K1189" s="77">
        <v>145</v>
      </c>
      <c r="M1189" s="26"/>
    </row>
    <row customHeight="1" ht="12" r="1190" spans="1:13">
      <c r="A1190" s="99">
        <v>6507</v>
      </c>
      <c r="B1190" s="93">
        <v>5</v>
      </c>
      <c r="C1190" s="110">
        <v>1</v>
      </c>
      <c r="D1190" s="110">
        <f si="38" t="shared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si="37" t="shared"/>
        <v>574.29999999999995</v>
      </c>
      <c r="K1190" s="77">
        <f>(I1190*0.4)+I1190</f>
        <v>160.804</v>
      </c>
      <c r="M1190" s="26"/>
    </row>
    <row customHeight="1" ht="12" r="1191" spans="1:13">
      <c r="A1191" s="99">
        <v>6508</v>
      </c>
      <c r="B1191" s="93">
        <v>4</v>
      </c>
      <c r="C1191" s="110">
        <v>0</v>
      </c>
      <c r="D1191" s="110">
        <f si="38" t="shared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si="37" t="shared"/>
        <v>459.44</v>
      </c>
      <c r="K1191" s="77">
        <f>(I1191*0.4)+I1191</f>
        <v>160.804</v>
      </c>
      <c r="M1191" s="26"/>
    </row>
    <row customHeight="1" ht="12" r="1192" spans="1:13">
      <c r="A1192" s="99">
        <v>6509</v>
      </c>
      <c r="B1192" s="93">
        <v>0</v>
      </c>
      <c r="C1192" s="110">
        <v>0</v>
      </c>
      <c r="D1192" s="110">
        <f si="38" t="shared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si="37" t="shared"/>
        <v>0</v>
      </c>
      <c r="K1192" s="77">
        <f>(I1192*0.4)+I1192</f>
        <v>315</v>
      </c>
      <c r="M1192" s="26"/>
    </row>
    <row customHeight="1" ht="12" r="1193" spans="1:13">
      <c r="A1193" s="141">
        <v>6510</v>
      </c>
      <c r="B1193" s="93">
        <v>0</v>
      </c>
      <c r="C1193" s="110">
        <v>0</v>
      </c>
      <c r="D1193" s="110">
        <f si="38" t="shared"/>
        <v>0</v>
      </c>
      <c r="E1193" s="74">
        <v>0</v>
      </c>
      <c r="H1193" s="26" t="s">
        <v>220</v>
      </c>
      <c r="I1193" s="29">
        <v>20</v>
      </c>
      <c r="J1193" s="96">
        <f si="37" t="shared"/>
        <v>0</v>
      </c>
      <c r="K1193" s="77">
        <f>(I1193*0.4)+I1193</f>
        <v>28</v>
      </c>
      <c r="M1193" s="26"/>
    </row>
    <row customFormat="1" customHeight="1" ht="12" r="1194" s="121" spans="1:13">
      <c r="A1194" s="144">
        <v>6511</v>
      </c>
      <c r="B1194" s="119">
        <v>0</v>
      </c>
      <c r="C1194" s="120">
        <v>0</v>
      </c>
      <c r="D1194" s="110">
        <f si="38" t="shared"/>
        <v>0</v>
      </c>
      <c r="E1194" s="120">
        <v>0</v>
      </c>
      <c r="H1194" s="121" t="s">
        <v>220</v>
      </c>
      <c r="I1194" s="57">
        <v>31.44</v>
      </c>
      <c r="J1194" s="122">
        <f si="37" t="shared"/>
        <v>0</v>
      </c>
      <c r="K1194" s="123">
        <f>(I1194*0.4)+I1194</f>
        <v>44.016000000000005</v>
      </c>
      <c r="L1194" s="57"/>
    </row>
    <row customHeight="1" ht="12" r="1195" spans="1:13">
      <c r="A1195" s="99">
        <v>6512</v>
      </c>
      <c r="B1195" s="93">
        <v>56</v>
      </c>
      <c r="C1195" s="110">
        <v>14</v>
      </c>
      <c r="D1195" s="110">
        <f si="38" t="shared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si="37" t="shared"/>
        <v>2912</v>
      </c>
      <c r="K1195" s="77">
        <v>40</v>
      </c>
      <c r="M1195" s="26"/>
    </row>
    <row customHeight="1" ht="12" r="1196" spans="1:13">
      <c r="A1196" s="99">
        <v>6513</v>
      </c>
      <c r="B1196" s="93">
        <v>8</v>
      </c>
      <c r="C1196" s="110">
        <v>0</v>
      </c>
      <c r="D1196" s="110">
        <f si="38" t="shared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si="37" t="shared"/>
        <v>360</v>
      </c>
      <c r="K1196" s="77">
        <v>62</v>
      </c>
      <c r="M1196" s="26"/>
    </row>
    <row customHeight="1" ht="12" r="1197" spans="1:13">
      <c r="A1197" s="141">
        <v>6514</v>
      </c>
      <c r="B1197" s="93">
        <v>0</v>
      </c>
      <c r="C1197" s="110">
        <v>0</v>
      </c>
      <c r="D1197" s="110">
        <f si="38" t="shared"/>
        <v>0</v>
      </c>
      <c r="E1197" s="74">
        <v>0</v>
      </c>
      <c r="H1197" s="26" t="s">
        <v>220</v>
      </c>
      <c r="I1197" s="29">
        <v>114.86</v>
      </c>
      <c r="J1197" s="96">
        <f si="37" t="shared"/>
        <v>0</v>
      </c>
      <c r="K1197" s="77">
        <v>165</v>
      </c>
      <c r="M1197" s="26"/>
    </row>
    <row customHeight="1" ht="12" r="1198" spans="1:13">
      <c r="A1198" s="141">
        <v>6515</v>
      </c>
      <c r="B1198" s="93">
        <v>0</v>
      </c>
      <c r="C1198" s="110">
        <v>0</v>
      </c>
      <c r="D1198" s="110">
        <f si="38" t="shared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si="37" t="shared"/>
        <v>0</v>
      </c>
      <c r="K1198" s="77">
        <v>100</v>
      </c>
      <c r="M1198" s="26"/>
    </row>
    <row customHeight="1" ht="12" r="1199" spans="1:13">
      <c r="A1199" s="141">
        <v>6516</v>
      </c>
      <c r="B1199" s="93">
        <v>2</v>
      </c>
      <c r="C1199" s="110">
        <v>0</v>
      </c>
      <c r="D1199" s="110">
        <f si="38" t="shared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si="37" t="shared"/>
        <v>73.72</v>
      </c>
      <c r="K1199" s="77">
        <v>55</v>
      </c>
      <c r="M1199" s="26"/>
    </row>
    <row customHeight="1" ht="12" r="1200" spans="1:13">
      <c r="A1200" s="141">
        <v>6517</v>
      </c>
      <c r="B1200" s="93">
        <v>2</v>
      </c>
      <c r="C1200" s="110">
        <v>0</v>
      </c>
      <c r="D1200" s="110">
        <f si="38" t="shared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si="37" t="shared"/>
        <v>106.22</v>
      </c>
      <c r="K1200" s="77">
        <v>75</v>
      </c>
      <c r="M1200" s="26"/>
    </row>
    <row customFormat="1" customHeight="1" ht="12" r="1201" s="121" spans="1:13">
      <c r="A1201" s="144">
        <v>6518</v>
      </c>
      <c r="B1201" s="119">
        <v>0</v>
      </c>
      <c r="C1201" s="120">
        <v>0</v>
      </c>
      <c r="D1201" s="110">
        <f si="38" t="shared"/>
        <v>0</v>
      </c>
      <c r="E1201" s="120">
        <v>0</v>
      </c>
      <c r="H1201" s="121" t="s">
        <v>220</v>
      </c>
      <c r="I1201" s="57">
        <v>95.36</v>
      </c>
      <c r="J1201" s="122">
        <f si="37" t="shared"/>
        <v>0</v>
      </c>
      <c r="K1201" s="123">
        <v>140</v>
      </c>
      <c r="L1201" s="57"/>
    </row>
    <row customHeight="1" ht="12" r="1202" spans="1:13">
      <c r="A1202" s="99">
        <v>6519</v>
      </c>
      <c r="B1202" s="93">
        <v>4</v>
      </c>
      <c r="C1202" s="110">
        <v>0</v>
      </c>
      <c r="D1202" s="110">
        <f si="38" t="shared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si="37" t="shared"/>
        <v>355.44</v>
      </c>
      <c r="K1202" s="77">
        <f>(I1202*0.4)+I1202</f>
        <v>124.404</v>
      </c>
      <c r="M1202" s="26"/>
    </row>
    <row customHeight="1" ht="12" r="1203" spans="1:13">
      <c r="A1203" s="99">
        <v>6520</v>
      </c>
      <c r="B1203" s="93">
        <v>3</v>
      </c>
      <c r="C1203" s="110">
        <v>3</v>
      </c>
      <c r="D1203" s="110">
        <f si="38" t="shared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si="37" t="shared"/>
        <v>110.25</v>
      </c>
      <c r="K1203" s="77">
        <v>65</v>
      </c>
      <c r="M1203" s="26"/>
    </row>
    <row customHeight="1" ht="12" r="1204" spans="1:13">
      <c r="A1204" s="99">
        <v>6521</v>
      </c>
      <c r="B1204" s="93">
        <v>2</v>
      </c>
      <c r="C1204" s="110">
        <v>5</v>
      </c>
      <c r="D1204" s="110">
        <f si="38" t="shared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si="37" t="shared"/>
        <v>143</v>
      </c>
      <c r="K1204" s="77">
        <v>32</v>
      </c>
      <c r="M1204" s="26"/>
    </row>
    <row customHeight="1" ht="12" r="1205" spans="1:13">
      <c r="A1205" s="141">
        <v>6522</v>
      </c>
      <c r="B1205" s="93">
        <v>3</v>
      </c>
      <c r="C1205" s="110">
        <v>0</v>
      </c>
      <c r="D1205" s="110">
        <f si="38" t="shared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si="37" t="shared"/>
        <v>383.58</v>
      </c>
      <c r="K1205" s="77">
        <v>180</v>
      </c>
      <c r="M1205" s="26"/>
    </row>
    <row customHeight="1" ht="12" r="1206" spans="1:13">
      <c r="A1206" s="141">
        <v>6523</v>
      </c>
      <c r="B1206" s="93">
        <v>5</v>
      </c>
      <c r="C1206" s="110">
        <v>0</v>
      </c>
      <c r="D1206" s="110">
        <f si="38" t="shared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ref="J1206:J1269" si="39" t="shared">B1206*I1206</f>
        <v>249.3</v>
      </c>
      <c r="K1206" s="77">
        <v>75</v>
      </c>
      <c r="M1206" s="26"/>
    </row>
    <row customHeight="1" ht="12" r="1207" spans="1:13">
      <c r="A1207" s="141">
        <v>6524</v>
      </c>
      <c r="B1207" s="93">
        <v>2</v>
      </c>
      <c r="C1207" s="110">
        <v>3</v>
      </c>
      <c r="D1207" s="110">
        <f si="38" t="shared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si="39" t="shared"/>
        <v>185.22</v>
      </c>
      <c r="K1207" s="77">
        <v>50</v>
      </c>
      <c r="M1207" s="26"/>
    </row>
    <row customHeight="1" ht="12" r="1208" spans="1:13">
      <c r="A1208" s="141">
        <v>6525</v>
      </c>
      <c r="B1208" s="93">
        <v>0</v>
      </c>
      <c r="C1208" s="110">
        <v>0</v>
      </c>
      <c r="D1208" s="110">
        <f si="38" t="shared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si="39" t="shared"/>
        <v>0</v>
      </c>
      <c r="K1208" s="77">
        <v>80</v>
      </c>
      <c r="M1208" s="26"/>
    </row>
    <row customHeight="1" ht="12" r="1209" spans="1:13">
      <c r="A1209" s="99">
        <v>6526</v>
      </c>
      <c r="B1209" s="93">
        <v>0</v>
      </c>
      <c r="C1209" s="110">
        <v>0</v>
      </c>
      <c r="D1209" s="110">
        <f si="38" t="shared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si="39" t="shared"/>
        <v>0</v>
      </c>
      <c r="K1209" s="77">
        <v>70</v>
      </c>
      <c r="M1209" s="26"/>
    </row>
    <row customHeight="1" ht="12" r="1210" spans="1:13">
      <c r="A1210" s="141">
        <v>6527</v>
      </c>
      <c r="B1210" s="93">
        <v>0</v>
      </c>
      <c r="C1210" s="110">
        <v>0</v>
      </c>
      <c r="D1210" s="110">
        <f si="38" t="shared"/>
        <v>0</v>
      </c>
      <c r="E1210" s="74">
        <v>0</v>
      </c>
      <c r="H1210" s="26" t="s">
        <v>220</v>
      </c>
      <c r="I1210" s="29">
        <v>49.86</v>
      </c>
      <c r="J1210" s="96">
        <f si="39" t="shared"/>
        <v>0</v>
      </c>
      <c r="K1210" s="77">
        <f>(I1210*0.4)+I1210</f>
        <v>69.804000000000002</v>
      </c>
      <c r="M1210" s="26"/>
    </row>
    <row customHeight="1" ht="12" r="1211" spans="1:13">
      <c r="A1211" s="99">
        <v>6528</v>
      </c>
      <c r="B1211" s="93">
        <v>9</v>
      </c>
      <c r="C1211" s="110">
        <v>3</v>
      </c>
      <c r="D1211" s="110">
        <f si="38" t="shared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si="39" t="shared"/>
        <v>261</v>
      </c>
      <c r="K1211" s="77">
        <v>25</v>
      </c>
      <c r="M1211" s="26"/>
    </row>
    <row customHeight="1" ht="12" r="1212" spans="1:13">
      <c r="A1212" s="99">
        <v>6529</v>
      </c>
      <c r="B1212" s="93">
        <v>7</v>
      </c>
      <c r="C1212" s="110">
        <v>3</v>
      </c>
      <c r="D1212" s="110">
        <f si="38" t="shared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si="39" t="shared"/>
        <v>1904</v>
      </c>
      <c r="K1212" s="77">
        <v>382</v>
      </c>
      <c r="M1212" s="26"/>
    </row>
    <row customFormat="1" customHeight="1" ht="12" r="1213" s="121" spans="1:13">
      <c r="A1213" s="118">
        <v>6530</v>
      </c>
      <c r="B1213" s="119">
        <v>0</v>
      </c>
      <c r="C1213" s="120">
        <v>0</v>
      </c>
      <c r="D1213" s="110">
        <f si="38" t="shared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si="39" t="shared"/>
        <v>0</v>
      </c>
      <c r="K1213" s="123">
        <v>33</v>
      </c>
      <c r="L1213" s="57"/>
    </row>
    <row customHeight="1" ht="12" r="1214" spans="1:13">
      <c r="A1214" s="99">
        <v>6531</v>
      </c>
      <c r="B1214" s="93">
        <v>0</v>
      </c>
      <c r="C1214" s="110">
        <v>0</v>
      </c>
      <c r="D1214" s="110">
        <f si="38" t="shared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si="39" t="shared"/>
        <v>0</v>
      </c>
      <c r="K1214" s="77">
        <v>200</v>
      </c>
      <c r="M1214" s="26"/>
    </row>
    <row customHeight="1" ht="12" r="1215" spans="1:13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si="39" t="shared"/>
        <v>0</v>
      </c>
      <c r="K1215" s="77">
        <v>135</v>
      </c>
      <c r="M1215" s="26"/>
    </row>
    <row customHeight="1" ht="12" r="1216" spans="1:13">
      <c r="A1216" s="99">
        <v>6533</v>
      </c>
      <c r="B1216" s="93">
        <v>5</v>
      </c>
      <c r="C1216" s="110">
        <v>3</v>
      </c>
      <c r="D1216" s="110">
        <f si="38" t="shared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si="39" t="shared"/>
        <v>287.5</v>
      </c>
      <c r="K1216" s="77">
        <v>31</v>
      </c>
      <c r="M1216" s="26"/>
    </row>
    <row customHeight="1" ht="12" r="1217" spans="1:13">
      <c r="A1217" s="141">
        <v>6534</v>
      </c>
      <c r="B1217" s="93">
        <v>0</v>
      </c>
      <c r="C1217" s="110">
        <v>0</v>
      </c>
      <c r="D1217" s="110">
        <f si="38" t="shared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si="39" t="shared"/>
        <v>0</v>
      </c>
      <c r="K1217" s="77">
        <v>90</v>
      </c>
      <c r="M1217" s="26"/>
    </row>
    <row customHeight="1" ht="12" r="1218" spans="1:13">
      <c r="A1218" s="99">
        <v>6535</v>
      </c>
      <c r="B1218" s="93">
        <v>11</v>
      </c>
      <c r="C1218" s="110">
        <v>3</v>
      </c>
      <c r="D1218" s="110">
        <f si="38" t="shared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si="39" t="shared"/>
        <v>706.75</v>
      </c>
      <c r="K1218" s="77">
        <v>35</v>
      </c>
      <c r="M1218" s="26"/>
    </row>
    <row customFormat="1" customHeight="1" ht="12" r="1219" s="121" spans="1:13">
      <c r="A1219" s="118">
        <v>6536</v>
      </c>
      <c r="B1219" s="119">
        <v>0</v>
      </c>
      <c r="C1219" s="120">
        <v>0</v>
      </c>
      <c r="D1219" s="110">
        <f si="38" t="shared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si="39" t="shared"/>
        <v>0</v>
      </c>
      <c r="K1219" s="123">
        <v>55</v>
      </c>
      <c r="L1219" s="57"/>
    </row>
    <row customFormat="1" customHeight="1" ht="12" r="1220" s="121" spans="1:13">
      <c r="A1220" s="118">
        <v>6537</v>
      </c>
      <c r="B1220" s="119">
        <v>0</v>
      </c>
      <c r="C1220" s="120">
        <v>0</v>
      </c>
      <c r="D1220" s="110">
        <f si="38" t="shared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si="39" t="shared"/>
        <v>0</v>
      </c>
      <c r="K1220" s="123">
        <v>110</v>
      </c>
      <c r="L1220" s="57"/>
    </row>
    <row customHeight="1" ht="12" r="1221" spans="1:13">
      <c r="A1221" s="99">
        <v>6538</v>
      </c>
      <c r="B1221" s="93">
        <v>6</v>
      </c>
      <c r="C1221" s="110">
        <v>3</v>
      </c>
      <c r="D1221" s="110">
        <f si="38" t="shared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si="39" t="shared"/>
        <v>81</v>
      </c>
      <c r="K1221" s="77">
        <v>110</v>
      </c>
      <c r="M1221" s="26"/>
    </row>
    <row customHeight="1" ht="12" r="1222" spans="1:13">
      <c r="A1222" s="141">
        <v>6539</v>
      </c>
      <c r="B1222" s="93">
        <v>5</v>
      </c>
      <c r="C1222" s="110">
        <v>3</v>
      </c>
      <c r="D1222" s="110">
        <f si="38" t="shared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si="39" t="shared"/>
        <v>375.55</v>
      </c>
      <c r="K1222" s="77">
        <v>110</v>
      </c>
      <c r="M1222" s="26"/>
    </row>
    <row customHeight="1" ht="12" r="1223" spans="1:13">
      <c r="A1223" s="141">
        <v>6540</v>
      </c>
      <c r="B1223" s="93">
        <v>0</v>
      </c>
      <c r="C1223" s="110">
        <v>0</v>
      </c>
      <c r="D1223" s="110">
        <f si="38" t="shared"/>
        <v>0</v>
      </c>
      <c r="E1223" s="74">
        <v>0</v>
      </c>
      <c r="H1223" s="26" t="s">
        <v>220</v>
      </c>
      <c r="I1223" s="29">
        <v>20</v>
      </c>
      <c r="J1223" s="96">
        <f si="39" t="shared"/>
        <v>0</v>
      </c>
      <c r="K1223" s="77">
        <f>(I1223*0.4)+I1223</f>
        <v>28</v>
      </c>
      <c r="M1223" s="26"/>
    </row>
    <row customHeight="1" ht="12" r="1224" spans="1:13">
      <c r="A1224" s="99">
        <v>6541</v>
      </c>
      <c r="B1224" s="93">
        <v>0</v>
      </c>
      <c r="C1224" s="110">
        <v>0</v>
      </c>
      <c r="D1224" s="110">
        <f si="38" t="shared"/>
        <v>0</v>
      </c>
      <c r="E1224" s="74">
        <v>0</v>
      </c>
      <c r="H1224" s="26" t="s">
        <v>220</v>
      </c>
      <c r="I1224" s="29">
        <v>137</v>
      </c>
      <c r="J1224" s="96">
        <f si="39" t="shared"/>
        <v>0</v>
      </c>
      <c r="K1224" s="77">
        <f>(I1224*0.4)+I1224</f>
        <v>191.8</v>
      </c>
      <c r="M1224" s="26"/>
    </row>
    <row customHeight="1" ht="12" r="1225" spans="1:13">
      <c r="A1225" s="141">
        <v>6542</v>
      </c>
      <c r="B1225" s="93">
        <v>0</v>
      </c>
      <c r="C1225" s="110">
        <v>0</v>
      </c>
      <c r="D1225" s="110">
        <f si="38" t="shared"/>
        <v>0</v>
      </c>
      <c r="E1225" s="74">
        <v>0</v>
      </c>
      <c r="H1225" s="26" t="s">
        <v>220</v>
      </c>
      <c r="I1225" s="29">
        <v>20</v>
      </c>
      <c r="J1225" s="96">
        <f si="39" t="shared"/>
        <v>0</v>
      </c>
      <c r="K1225" s="77">
        <f>(I1225*0.4)+I1225</f>
        <v>28</v>
      </c>
      <c r="M1225" s="26"/>
    </row>
    <row customHeight="1" ht="12" r="1226" spans="1:13">
      <c r="A1226" s="99">
        <v>6543</v>
      </c>
      <c r="B1226" s="93">
        <v>160</v>
      </c>
      <c r="C1226" s="110">
        <v>15</v>
      </c>
      <c r="D1226" s="110">
        <f si="38" t="shared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si="39" t="shared"/>
        <v>2360</v>
      </c>
      <c r="K1226" s="77">
        <v>27</v>
      </c>
      <c r="M1226" s="26"/>
    </row>
    <row customHeight="1" ht="12" r="1227" spans="1:13">
      <c r="A1227" s="141">
        <v>6544</v>
      </c>
      <c r="B1227" s="93">
        <v>2</v>
      </c>
      <c r="C1227" s="110">
        <v>0</v>
      </c>
      <c r="D1227" s="110">
        <f si="38" t="shared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si="39" t="shared"/>
        <v>84.86</v>
      </c>
      <c r="K1227" s="77">
        <v>155</v>
      </c>
      <c r="M1227" s="26"/>
    </row>
    <row customHeight="1" ht="12" r="1228" spans="1:13">
      <c r="A1228" s="99">
        <v>6545</v>
      </c>
      <c r="B1228" s="93">
        <v>146</v>
      </c>
      <c r="C1228" s="110">
        <v>5</v>
      </c>
      <c r="D1228" s="110">
        <f si="38" t="shared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si="39" t="shared"/>
        <v>3658.7599999999998</v>
      </c>
      <c r="K1228" s="77">
        <v>45</v>
      </c>
      <c r="M1228" s="26"/>
    </row>
    <row customHeight="1" ht="12" r="1229" spans="1:13">
      <c r="A1229" s="99">
        <v>6546</v>
      </c>
      <c r="B1229" s="93">
        <v>27</v>
      </c>
      <c r="C1229" s="110">
        <v>3</v>
      </c>
      <c r="D1229" s="110">
        <f si="38" t="shared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si="39" t="shared"/>
        <v>945</v>
      </c>
      <c r="K1229" s="77">
        <v>110</v>
      </c>
      <c r="M1229" s="26"/>
    </row>
    <row customFormat="1" customHeight="1" ht="12" r="1230" s="121" spans="1:13">
      <c r="A1230" s="118">
        <v>6547</v>
      </c>
      <c r="B1230" s="119">
        <v>0</v>
      </c>
      <c r="C1230" s="120">
        <v>0</v>
      </c>
      <c r="D1230" s="110">
        <f si="38" t="shared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si="39" t="shared"/>
        <v>0</v>
      </c>
      <c r="K1230" s="123">
        <f>(I1230*0.4)+I1230</f>
        <v>34.58</v>
      </c>
      <c r="L1230" s="57"/>
    </row>
    <row customHeight="1" ht="12" r="1231" spans="1:13">
      <c r="A1231" s="141">
        <v>6548</v>
      </c>
      <c r="B1231" s="93">
        <v>0</v>
      </c>
      <c r="C1231" s="110">
        <v>0</v>
      </c>
      <c r="D1231" s="110">
        <f si="38" t="shared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si="39" t="shared"/>
        <v>0</v>
      </c>
      <c r="K1231" s="77">
        <v>40</v>
      </c>
      <c r="M1231" s="26"/>
    </row>
    <row customHeight="1" ht="12" r="1232" spans="1:13">
      <c r="A1232" s="141">
        <v>6549</v>
      </c>
      <c r="B1232" s="93">
        <v>1</v>
      </c>
      <c r="C1232" s="110">
        <v>0</v>
      </c>
      <c r="D1232" s="110">
        <f si="38" t="shared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si="39" t="shared"/>
        <v>21.99</v>
      </c>
      <c r="K1232" s="77">
        <f>(I1232*0.4)+I1232</f>
        <v>30.785999999999998</v>
      </c>
      <c r="M1232" s="26"/>
    </row>
    <row customHeight="1" ht="12" r="1233" spans="1:13">
      <c r="A1233" s="99">
        <v>6550</v>
      </c>
      <c r="B1233" s="93">
        <v>1</v>
      </c>
      <c r="C1233" s="110">
        <v>3</v>
      </c>
      <c r="D1233" s="110">
        <f si="38" t="shared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si="39" t="shared"/>
        <v>150</v>
      </c>
      <c r="K1233" s="77">
        <v>50</v>
      </c>
      <c r="M1233" s="26"/>
    </row>
    <row customHeight="1" ht="12" r="1234" spans="1:13">
      <c r="A1234" s="99">
        <v>6551</v>
      </c>
      <c r="B1234" s="93">
        <v>1</v>
      </c>
      <c r="C1234" s="110">
        <v>3</v>
      </c>
      <c r="D1234" s="110">
        <f si="38" t="shared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si="39" t="shared"/>
        <v>345</v>
      </c>
      <c r="K1234" s="77">
        <v>115</v>
      </c>
      <c r="M1234" s="26"/>
    </row>
    <row customHeight="1" ht="12" r="1235" spans="1:13">
      <c r="A1235" s="99">
        <v>6552</v>
      </c>
      <c r="B1235" s="93">
        <v>0</v>
      </c>
      <c r="C1235" s="110">
        <v>0</v>
      </c>
      <c r="D1235" s="110">
        <f si="38" t="shared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si="39" t="shared"/>
        <v>0</v>
      </c>
      <c r="K1235" s="77">
        <v>180</v>
      </c>
      <c r="M1235" s="26"/>
    </row>
    <row customHeight="1" ht="12" r="1236" spans="1:13">
      <c r="A1236" s="99">
        <v>6553</v>
      </c>
      <c r="B1236" s="93">
        <v>0</v>
      </c>
      <c r="C1236" s="110">
        <v>0</v>
      </c>
      <c r="D1236" s="110">
        <f si="38" t="shared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si="39" t="shared"/>
        <v>0</v>
      </c>
      <c r="K1236" s="77">
        <v>405</v>
      </c>
      <c r="M1236" s="26"/>
    </row>
    <row customHeight="1" ht="12" r="1237" spans="1:13">
      <c r="A1237" s="99">
        <v>6554</v>
      </c>
      <c r="B1237" s="93">
        <v>49</v>
      </c>
      <c r="C1237" s="110">
        <v>4</v>
      </c>
      <c r="D1237" s="110">
        <f si="38" t="shared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si="39" t="shared"/>
        <v>2902.76</v>
      </c>
      <c r="K1237" s="77">
        <v>170</v>
      </c>
      <c r="M1237" s="26"/>
    </row>
    <row customHeight="1" ht="12" r="1238" spans="1:13">
      <c r="A1238" s="99">
        <v>6555</v>
      </c>
      <c r="B1238" s="93">
        <v>44</v>
      </c>
      <c r="C1238" s="110">
        <v>0</v>
      </c>
      <c r="D1238" s="110">
        <f si="38" t="shared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si="39" t="shared"/>
        <v>929.28000000000009</v>
      </c>
      <c r="K1238" s="77">
        <v>35</v>
      </c>
      <c r="M1238" s="26"/>
    </row>
    <row customHeight="1" ht="12" r="1239" spans="1:13">
      <c r="A1239" s="99">
        <v>6556</v>
      </c>
      <c r="B1239" s="93">
        <v>22</v>
      </c>
      <c r="C1239" s="110">
        <v>0</v>
      </c>
      <c r="D1239" s="110">
        <f si="38" t="shared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si="39" t="shared"/>
        <v>685.74</v>
      </c>
      <c r="K1239" s="77">
        <v>250</v>
      </c>
      <c r="M1239" s="26"/>
    </row>
    <row customHeight="1" ht="12" r="1240" spans="1:13">
      <c r="A1240" s="99">
        <v>6557</v>
      </c>
      <c r="B1240" s="93">
        <v>9</v>
      </c>
      <c r="C1240" s="110">
        <v>4</v>
      </c>
      <c r="D1240" s="110">
        <f si="38" t="shared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si="39" t="shared"/>
        <v>270</v>
      </c>
      <c r="K1240" s="77">
        <f>(I1240*0.4)+I1240</f>
        <v>42</v>
      </c>
      <c r="M1240" s="26"/>
    </row>
    <row customHeight="1" ht="12" r="1241" spans="1:13">
      <c r="A1241" s="99">
        <v>6558</v>
      </c>
      <c r="B1241" s="93">
        <v>3</v>
      </c>
      <c r="C1241" s="110">
        <v>0</v>
      </c>
      <c r="D1241" s="110">
        <f si="38" t="shared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si="39" t="shared"/>
        <v>66</v>
      </c>
      <c r="K1241" s="77">
        <v>50</v>
      </c>
      <c r="M1241" s="26"/>
    </row>
    <row customHeight="1" ht="12" r="1242" spans="1:13">
      <c r="A1242" s="99">
        <v>6559</v>
      </c>
      <c r="B1242" s="93">
        <v>1</v>
      </c>
      <c r="C1242" s="74">
        <v>0</v>
      </c>
      <c r="D1242" s="74">
        <f si="38" t="shared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si="39" t="shared"/>
        <v>60</v>
      </c>
      <c r="K1242" s="77">
        <f>(I1242*0.4)+I1242</f>
        <v>84</v>
      </c>
      <c r="M1242" s="26"/>
    </row>
    <row customFormat="1" customHeight="1" ht="12" r="1243" s="121" spans="1:13">
      <c r="A1243" s="118">
        <v>6560</v>
      </c>
      <c r="B1243" s="119">
        <v>0</v>
      </c>
      <c r="C1243" s="120">
        <v>0</v>
      </c>
      <c r="D1243" s="110">
        <f si="38" t="shared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si="39" t="shared"/>
        <v>0</v>
      </c>
      <c r="K1243" s="123">
        <f>(I1243*0.4)+I1243</f>
        <v>203</v>
      </c>
      <c r="L1243" s="57"/>
    </row>
    <row customFormat="1" customHeight="1" ht="12" r="1244" s="121" spans="1:13">
      <c r="A1244" s="144">
        <v>6561</v>
      </c>
      <c r="B1244" s="119">
        <v>0</v>
      </c>
      <c r="C1244" s="120">
        <v>0</v>
      </c>
      <c r="D1244" s="110">
        <f si="38" t="shared"/>
        <v>0</v>
      </c>
      <c r="E1244" s="120">
        <v>0</v>
      </c>
      <c r="H1244" s="121" t="s">
        <v>220</v>
      </c>
      <c r="I1244" s="57">
        <v>36.86</v>
      </c>
      <c r="J1244" s="122">
        <f si="39" t="shared"/>
        <v>0</v>
      </c>
      <c r="K1244" s="123">
        <f>(I1244*0.4)+I1244</f>
        <v>51.603999999999999</v>
      </c>
      <c r="L1244" s="57"/>
    </row>
    <row customHeight="1" ht="12" r="1245" spans="1:13">
      <c r="A1245" s="99">
        <v>6562</v>
      </c>
      <c r="B1245" s="93">
        <v>2</v>
      </c>
      <c r="C1245" s="110">
        <v>0</v>
      </c>
      <c r="D1245" s="110">
        <f si="38" t="shared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si="39" t="shared"/>
        <v>90</v>
      </c>
      <c r="K1245" s="77">
        <f>(I1245*0.4)+I1245</f>
        <v>63</v>
      </c>
      <c r="M1245" s="26"/>
    </row>
    <row customHeight="1" ht="12" r="1246" spans="1:13">
      <c r="A1246" s="99">
        <v>6563</v>
      </c>
      <c r="B1246" s="93">
        <v>0</v>
      </c>
      <c r="C1246" s="110">
        <v>0</v>
      </c>
      <c r="D1246" s="110">
        <f si="38" t="shared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si="39" t="shared"/>
        <v>0</v>
      </c>
      <c r="K1246" s="77">
        <v>190</v>
      </c>
      <c r="M1246" s="26"/>
    </row>
    <row customHeight="1" ht="12" r="1247" spans="1:13">
      <c r="A1247" s="99">
        <v>6564</v>
      </c>
      <c r="B1247" s="93">
        <v>0</v>
      </c>
      <c r="C1247" s="110">
        <v>0</v>
      </c>
      <c r="D1247" s="110">
        <f si="38" t="shared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si="39" t="shared"/>
        <v>0</v>
      </c>
      <c r="K1247" s="77">
        <f>(I1247*0.4)+I1247</f>
        <v>91</v>
      </c>
      <c r="M1247" s="26"/>
    </row>
    <row customHeight="1" ht="12" r="1248" spans="1:13">
      <c r="A1248" s="99">
        <v>6565</v>
      </c>
      <c r="B1248" s="93">
        <v>0</v>
      </c>
      <c r="C1248" s="110">
        <v>0</v>
      </c>
      <c r="D1248" s="110">
        <f si="38" t="shared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si="39" t="shared"/>
        <v>0</v>
      </c>
      <c r="K1248" s="77">
        <f>(I1248*0.4)+I1248</f>
        <v>84</v>
      </c>
      <c r="M1248" s="26"/>
    </row>
    <row customHeight="1" ht="12" r="1249" spans="1:13">
      <c r="A1249" s="141">
        <v>6566</v>
      </c>
      <c r="B1249" s="93">
        <v>0</v>
      </c>
      <c r="C1249" s="110">
        <v>4</v>
      </c>
      <c r="D1249" s="110">
        <f si="38" t="shared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si="39" t="shared"/>
        <v>0</v>
      </c>
      <c r="K1249" s="77">
        <v>60</v>
      </c>
      <c r="M1249" s="26"/>
    </row>
    <row customHeight="1" ht="12" r="1250" spans="1:13">
      <c r="A1250" s="141">
        <v>6567</v>
      </c>
      <c r="B1250" s="93">
        <v>2</v>
      </c>
      <c r="C1250" s="110">
        <v>4</v>
      </c>
      <c r="D1250" s="110">
        <f si="38" t="shared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si="39" t="shared"/>
        <v>47.72</v>
      </c>
      <c r="K1250" s="77">
        <v>60</v>
      </c>
      <c r="M1250" s="26"/>
    </row>
    <row customHeight="1" ht="12" r="1251" spans="1:13">
      <c r="A1251" s="99">
        <v>6568</v>
      </c>
      <c r="B1251" s="93">
        <v>117</v>
      </c>
      <c r="C1251" s="110">
        <v>5</v>
      </c>
      <c r="D1251" s="110">
        <f si="38" t="shared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si="39" t="shared"/>
        <v>2123.5499999999997</v>
      </c>
      <c r="K1251" s="77">
        <v>30</v>
      </c>
      <c r="M1251" s="26"/>
    </row>
    <row customHeight="1" ht="12" r="1252" spans="1:13">
      <c r="A1252" s="99">
        <v>6569</v>
      </c>
      <c r="B1252" s="93">
        <v>0</v>
      </c>
      <c r="C1252" s="110">
        <v>0</v>
      </c>
      <c r="D1252" s="110">
        <f si="38" t="shared"/>
        <v>0</v>
      </c>
      <c r="E1252" s="74">
        <v>0</v>
      </c>
      <c r="H1252" s="26" t="s">
        <v>220</v>
      </c>
      <c r="I1252" s="29">
        <v>85</v>
      </c>
      <c r="J1252" s="96">
        <f si="39" t="shared"/>
        <v>0</v>
      </c>
      <c r="K1252" s="77">
        <f>(I1252*0.4)+I1252</f>
        <v>119</v>
      </c>
      <c r="M1252" s="26"/>
    </row>
    <row customHeight="1" ht="12" r="1253" spans="1:13">
      <c r="A1253" s="99">
        <v>6570</v>
      </c>
      <c r="B1253" s="93">
        <v>0</v>
      </c>
      <c r="C1253" s="110">
        <v>0</v>
      </c>
      <c r="D1253" s="110">
        <f ref="D1253:D1316" si="40" t="shared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si="39" t="shared"/>
        <v>0</v>
      </c>
      <c r="K1253" s="77">
        <v>200</v>
      </c>
      <c r="M1253" s="26"/>
    </row>
    <row customHeight="1" ht="12" r="1254" spans="1:13">
      <c r="A1254" s="99">
        <v>6571</v>
      </c>
      <c r="B1254" s="93" t="n">
        <v>40.0</v>
      </c>
      <c r="C1254" s="110">
        <v>16</v>
      </c>
      <c r="D1254" s="110">
        <f si="40" t="shared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si="39" t="shared"/>
        <v>495.84000000000003</v>
      </c>
      <c r="K1254" s="77">
        <v>29</v>
      </c>
      <c r="M1254" s="26"/>
    </row>
    <row customHeight="1" ht="12" r="1255" spans="1:13">
      <c r="A1255" s="141">
        <v>6572</v>
      </c>
      <c r="B1255" s="93">
        <v>0</v>
      </c>
      <c r="C1255" s="110">
        <v>0</v>
      </c>
      <c r="D1255" s="110">
        <f si="40" t="shared"/>
        <v>0</v>
      </c>
      <c r="E1255" s="74">
        <v>0</v>
      </c>
      <c r="H1255" s="26" t="s">
        <v>220</v>
      </c>
      <c r="I1255" s="29">
        <v>20</v>
      </c>
      <c r="J1255" s="96">
        <f si="39" t="shared"/>
        <v>0</v>
      </c>
      <c r="K1255" s="77">
        <f>(I1255*0.4)+I1255</f>
        <v>28</v>
      </c>
      <c r="M1255" s="26"/>
    </row>
    <row customHeight="1" ht="12" r="1256" spans="1:13">
      <c r="A1256" s="99">
        <v>6573</v>
      </c>
      <c r="B1256" s="93" t="n">
        <v>7.0</v>
      </c>
      <c r="C1256" s="110">
        <v>11</v>
      </c>
      <c r="D1256" s="110">
        <f si="40" t="shared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si="39" t="shared"/>
        <v>445.5</v>
      </c>
      <c r="K1256" s="77">
        <v>32</v>
      </c>
      <c r="M1256" s="26"/>
    </row>
    <row customHeight="1" ht="12" r="1257" spans="1:13">
      <c r="A1257" s="141">
        <v>6574</v>
      </c>
      <c r="B1257" s="93">
        <v>0</v>
      </c>
      <c r="C1257" s="110">
        <v>0</v>
      </c>
      <c r="D1257" s="110">
        <f si="40" t="shared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si="39" t="shared"/>
        <v>0</v>
      </c>
      <c r="K1257" s="77">
        <v>50</v>
      </c>
      <c r="M1257" s="26"/>
    </row>
    <row customHeight="1" ht="12" r="1258" spans="1:13">
      <c r="A1258" s="99">
        <v>6575</v>
      </c>
      <c r="B1258" s="93">
        <v>16</v>
      </c>
      <c r="C1258" s="110">
        <v>0</v>
      </c>
      <c r="D1258" s="110">
        <f si="40" t="shared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si="39" t="shared"/>
        <v>1280</v>
      </c>
      <c r="K1258" s="77">
        <v>165</v>
      </c>
      <c r="M1258" s="26"/>
    </row>
    <row customHeight="1" ht="12" r="1259" spans="1:13">
      <c r="A1259" s="141">
        <v>6576</v>
      </c>
      <c r="B1259" s="93">
        <v>2</v>
      </c>
      <c r="C1259" s="110">
        <v>2</v>
      </c>
      <c r="D1259" s="110">
        <f si="40" t="shared"/>
        <v>4</v>
      </c>
      <c r="E1259" s="74">
        <v>0</v>
      </c>
      <c r="F1259" s="26" t="s">
        <v>1398</v>
      </c>
      <c r="I1259" s="29">
        <v>26.06</v>
      </c>
      <c r="J1259" s="96">
        <f si="39" t="shared"/>
        <v>52.12</v>
      </c>
      <c r="M1259" s="26"/>
    </row>
    <row customHeight="1" ht="12" r="1260" spans="1:13">
      <c r="A1260" s="141">
        <v>6577</v>
      </c>
      <c r="B1260" s="93">
        <v>0</v>
      </c>
      <c r="C1260" s="110">
        <v>2</v>
      </c>
      <c r="D1260" s="110">
        <f si="40" t="shared"/>
        <v>4</v>
      </c>
      <c r="E1260" s="74">
        <v>0</v>
      </c>
      <c r="F1260" s="26" t="s">
        <v>1398</v>
      </c>
      <c r="I1260" s="29">
        <v>41.36</v>
      </c>
      <c r="J1260" s="96">
        <f si="39" t="shared"/>
        <v>0</v>
      </c>
      <c r="M1260" s="26"/>
    </row>
    <row customHeight="1" ht="12" r="1261" spans="1:13">
      <c r="A1261" s="141">
        <v>6578</v>
      </c>
      <c r="B1261" s="93">
        <v>3</v>
      </c>
      <c r="C1261" s="110">
        <v>4</v>
      </c>
      <c r="D1261" s="110">
        <f si="40" t="shared"/>
        <v>8</v>
      </c>
      <c r="E1261" s="74">
        <v>0</v>
      </c>
      <c r="F1261" s="26" t="s">
        <v>1398</v>
      </c>
      <c r="I1261" s="29">
        <v>19.86</v>
      </c>
      <c r="J1261" s="96">
        <f si="39" t="shared"/>
        <v>59.58</v>
      </c>
      <c r="M1261" s="26"/>
    </row>
    <row customHeight="1" ht="12" r="1262" spans="1:13">
      <c r="A1262" s="141">
        <v>6579</v>
      </c>
      <c r="B1262" s="93">
        <v>2</v>
      </c>
      <c r="C1262" s="110">
        <v>2</v>
      </c>
      <c r="D1262" s="110">
        <f si="40" t="shared"/>
        <v>4</v>
      </c>
      <c r="E1262" s="74">
        <v>0</v>
      </c>
      <c r="F1262" s="26" t="s">
        <v>1398</v>
      </c>
      <c r="I1262" s="29">
        <v>58.86</v>
      </c>
      <c r="J1262" s="96">
        <f si="39" t="shared"/>
        <v>117.72</v>
      </c>
      <c r="M1262" s="26"/>
    </row>
    <row customHeight="1" ht="12" r="1263" spans="1:13">
      <c r="A1263" s="141">
        <v>6580</v>
      </c>
      <c r="B1263" s="93">
        <v>3</v>
      </c>
      <c r="C1263" s="110">
        <v>4</v>
      </c>
      <c r="D1263" s="110">
        <f si="40" t="shared"/>
        <v>8</v>
      </c>
      <c r="E1263" s="74">
        <v>0</v>
      </c>
      <c r="F1263" s="26" t="s">
        <v>1398</v>
      </c>
      <c r="I1263" s="29">
        <v>31.36</v>
      </c>
      <c r="J1263" s="96">
        <f si="39" t="shared"/>
        <v>94.08</v>
      </c>
      <c r="M1263" s="26"/>
    </row>
    <row customHeight="1" ht="12" r="1264" spans="1:13">
      <c r="A1264" s="141">
        <v>6581</v>
      </c>
      <c r="B1264" s="93">
        <v>5</v>
      </c>
      <c r="C1264" s="110">
        <v>2</v>
      </c>
      <c r="D1264" s="110">
        <f si="40" t="shared"/>
        <v>4</v>
      </c>
      <c r="E1264" s="74">
        <v>0</v>
      </c>
      <c r="F1264" s="26" t="s">
        <v>1398</v>
      </c>
      <c r="I1264" s="29">
        <v>14.61</v>
      </c>
      <c r="J1264" s="96">
        <f si="39" t="shared"/>
        <v>73.05</v>
      </c>
      <c r="K1264" s="77">
        <v>60</v>
      </c>
      <c r="M1264" s="26"/>
    </row>
    <row customHeight="1" ht="12" r="1265" spans="1:13">
      <c r="A1265" s="141">
        <v>6582</v>
      </c>
      <c r="B1265" s="93">
        <v>4</v>
      </c>
      <c r="C1265" s="110">
        <v>2</v>
      </c>
      <c r="D1265" s="110">
        <f si="40" t="shared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si="39" t="shared"/>
        <v>58.44</v>
      </c>
      <c r="K1265" s="77">
        <v>50</v>
      </c>
      <c r="M1265" s="26"/>
    </row>
    <row customHeight="1" ht="12" r="1266" spans="1:13">
      <c r="A1266" s="141">
        <v>6583</v>
      </c>
      <c r="B1266" s="93">
        <v>0</v>
      </c>
      <c r="C1266" s="110">
        <v>2</v>
      </c>
      <c r="D1266" s="110">
        <f si="40" t="shared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si="39" t="shared"/>
        <v>0</v>
      </c>
      <c r="K1266" s="77">
        <v>50</v>
      </c>
      <c r="M1266" s="26"/>
    </row>
    <row customHeight="1" ht="12" r="1267" spans="1:13">
      <c r="A1267" s="141">
        <v>6584</v>
      </c>
      <c r="B1267" s="93">
        <v>1</v>
      </c>
      <c r="C1267" s="110">
        <v>0</v>
      </c>
      <c r="D1267" s="110">
        <f si="40" t="shared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si="39" t="shared"/>
        <v>272.66000000000003</v>
      </c>
      <c r="K1267" s="77">
        <f>(I1267*0.4)+I1267</f>
        <v>381.72400000000005</v>
      </c>
      <c r="M1267" s="26"/>
    </row>
    <row customHeight="1" ht="12" r="1268" spans="1:13">
      <c r="A1268" s="141">
        <v>6585</v>
      </c>
      <c r="B1268" s="93">
        <v>1</v>
      </c>
      <c r="C1268" s="110">
        <v>0</v>
      </c>
      <c r="D1268" s="110">
        <f si="40" t="shared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si="39" t="shared"/>
        <v>54.19</v>
      </c>
      <c r="K1268" s="77">
        <v>80</v>
      </c>
      <c r="M1268" s="26"/>
    </row>
    <row customHeight="1" ht="12" r="1269" spans="1:13">
      <c r="A1269" s="141">
        <v>6586</v>
      </c>
      <c r="B1269" s="93">
        <v>1</v>
      </c>
      <c r="C1269" s="110">
        <v>0</v>
      </c>
      <c r="D1269" s="110">
        <f si="40" t="shared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si="39" t="shared"/>
        <v>54.19</v>
      </c>
      <c r="K1269" s="77">
        <f>(I1269*0.4)+I1269</f>
        <v>75.866</v>
      </c>
      <c r="M1269" s="26"/>
    </row>
    <row customHeight="1" ht="12" r="1270" spans="1:13">
      <c r="A1270" s="141">
        <v>6587</v>
      </c>
      <c r="B1270" s="93">
        <v>1</v>
      </c>
      <c r="C1270" s="110">
        <v>0</v>
      </c>
      <c r="D1270" s="110">
        <f si="40" t="shared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ref="J1270:J1335" si="41" t="shared">B1270*I1270</f>
        <v>240.41</v>
      </c>
      <c r="K1270" s="77">
        <f>(I1270*0.4)+I1270</f>
        <v>336.57400000000001</v>
      </c>
      <c r="M1270" s="26"/>
    </row>
    <row customHeight="1" ht="12" r="1271" spans="1:13">
      <c r="A1271" s="99">
        <v>6588</v>
      </c>
      <c r="B1271" s="93">
        <v>46</v>
      </c>
      <c r="C1271" s="110">
        <v>18</v>
      </c>
      <c r="D1271" s="110">
        <f si="40" t="shared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si="41" t="shared"/>
        <v>991.30000000000007</v>
      </c>
      <c r="K1271" s="77">
        <v>30</v>
      </c>
      <c r="M1271" s="26"/>
    </row>
    <row customHeight="1" ht="12" r="1272" spans="1:13">
      <c r="A1272" s="99">
        <v>6589</v>
      </c>
      <c r="B1272" s="93" t="n">
        <v>0.0</v>
      </c>
      <c r="C1272" s="110">
        <v>22</v>
      </c>
      <c r="D1272" s="110">
        <f si="40" t="shared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si="41" t="shared"/>
        <v>248</v>
      </c>
      <c r="K1272" s="77">
        <v>15</v>
      </c>
      <c r="M1272" s="26"/>
    </row>
    <row customHeight="1" ht="12" r="1273" spans="1:13">
      <c r="A1273" s="99">
        <v>6590</v>
      </c>
      <c r="B1273" s="93" t="n">
        <v>2.0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si="41" t="shared"/>
        <v>238.9</v>
      </c>
      <c r="K1273" s="77">
        <v>35</v>
      </c>
      <c r="M1273" s="26"/>
    </row>
    <row customHeight="1" ht="12" r="1274" spans="1:13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si="41" t="shared"/>
        <v>0</v>
      </c>
      <c r="K1274" s="77">
        <v>50</v>
      </c>
      <c r="M1274" s="26"/>
    </row>
    <row customHeight="1" ht="12" r="1275" spans="1:13">
      <c r="A1275" s="99">
        <v>6592</v>
      </c>
      <c r="B1275" s="93">
        <v>0</v>
      </c>
      <c r="C1275" s="110">
        <v>0</v>
      </c>
      <c r="D1275" s="110">
        <f si="40" t="shared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si="41" t="shared"/>
        <v>0</v>
      </c>
      <c r="K1275" s="77">
        <v>180</v>
      </c>
      <c r="M1275" s="26"/>
    </row>
    <row customHeight="1" ht="12" r="1276" spans="1:13">
      <c r="A1276" s="99">
        <v>6593</v>
      </c>
      <c r="B1276" s="93">
        <v>0</v>
      </c>
      <c r="C1276" s="110">
        <v>0</v>
      </c>
      <c r="D1276" s="110">
        <f si="40" t="shared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si="41" t="shared"/>
        <v>0</v>
      </c>
      <c r="K1276" s="77">
        <v>80</v>
      </c>
      <c r="M1276" s="26"/>
    </row>
    <row customHeight="1" ht="12" r="1277" spans="1:13">
      <c r="A1277" s="99">
        <v>6594</v>
      </c>
      <c r="B1277" s="93">
        <v>4</v>
      </c>
      <c r="C1277" s="110">
        <v>0</v>
      </c>
      <c r="D1277" s="110">
        <f si="40" t="shared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si="41" t="shared"/>
        <v>236</v>
      </c>
      <c r="K1277" s="77">
        <v>70</v>
      </c>
      <c r="M1277" s="26"/>
    </row>
    <row customHeight="1" ht="12" r="1278" spans="1:13">
      <c r="A1278" s="141">
        <v>6595</v>
      </c>
      <c r="B1278" s="93">
        <v>0</v>
      </c>
      <c r="C1278" s="110">
        <v>0</v>
      </c>
      <c r="D1278" s="110">
        <f si="40" t="shared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si="41" t="shared"/>
        <v>0</v>
      </c>
      <c r="K1278" s="77">
        <v>175</v>
      </c>
      <c r="M1278" s="26"/>
    </row>
    <row customHeight="1" ht="12" r="1279" spans="1:13">
      <c r="A1279" s="141">
        <v>6596</v>
      </c>
      <c r="B1279" s="93">
        <v>0</v>
      </c>
      <c r="C1279" s="110">
        <v>0</v>
      </c>
      <c r="D1279" s="110">
        <f si="40" t="shared"/>
        <v>0</v>
      </c>
      <c r="E1279" s="74">
        <v>0</v>
      </c>
      <c r="H1279" s="26" t="s">
        <v>220</v>
      </c>
      <c r="I1279" s="29">
        <v>20</v>
      </c>
      <c r="J1279" s="96">
        <f si="41" t="shared"/>
        <v>0</v>
      </c>
      <c r="K1279" s="77">
        <f>(I1279*0.4)+I1279</f>
        <v>28</v>
      </c>
      <c r="M1279" s="26"/>
    </row>
    <row customHeight="1" ht="12" r="1280" spans="1:13">
      <c r="A1280" s="141">
        <v>6597</v>
      </c>
      <c r="B1280" s="93">
        <v>0</v>
      </c>
      <c r="C1280" s="110">
        <v>0</v>
      </c>
      <c r="D1280" s="110">
        <f si="40" t="shared"/>
        <v>0</v>
      </c>
      <c r="E1280" s="74">
        <v>0</v>
      </c>
      <c r="H1280" s="26" t="s">
        <v>220</v>
      </c>
      <c r="I1280" s="29">
        <v>20</v>
      </c>
      <c r="J1280" s="96">
        <f si="41" t="shared"/>
        <v>0</v>
      </c>
      <c r="K1280" s="77">
        <f>(I1280*0.4)+I1280</f>
        <v>28</v>
      </c>
      <c r="M1280" s="26"/>
    </row>
    <row customHeight="1" ht="12" r="1281" spans="1:13">
      <c r="A1281" s="141">
        <v>6598</v>
      </c>
      <c r="B1281" s="93">
        <v>0</v>
      </c>
      <c r="C1281" s="110">
        <v>0</v>
      </c>
      <c r="D1281" s="110">
        <f si="40" t="shared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si="41" t="shared"/>
        <v>0</v>
      </c>
      <c r="K1281" s="77">
        <f>(I1281*0.4)+I1281</f>
        <v>28</v>
      </c>
      <c r="M1281" s="26"/>
    </row>
    <row customFormat="1" customHeight="1" ht="12" r="1282" s="121" spans="1:13">
      <c r="A1282" s="144">
        <v>6599</v>
      </c>
      <c r="B1282" s="119">
        <v>0</v>
      </c>
      <c r="C1282" s="120">
        <v>0</v>
      </c>
      <c r="D1282" s="110">
        <f si="40" t="shared"/>
        <v>0</v>
      </c>
      <c r="E1282" s="120">
        <v>0</v>
      </c>
      <c r="H1282" s="121" t="s">
        <v>220</v>
      </c>
      <c r="I1282" s="57">
        <v>52.46</v>
      </c>
      <c r="J1282" s="122">
        <f si="41" t="shared"/>
        <v>0</v>
      </c>
      <c r="K1282" s="123">
        <f>(I1282*0.4)+I1282</f>
        <v>73.444000000000003</v>
      </c>
      <c r="L1282" s="57"/>
    </row>
    <row customHeight="1" ht="12" r="1283" spans="1:13">
      <c r="A1283" s="141">
        <v>6600</v>
      </c>
      <c r="B1283" s="93">
        <v>0</v>
      </c>
      <c r="C1283" s="110">
        <v>0</v>
      </c>
      <c r="D1283" s="110">
        <f si="40" t="shared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si="41" t="shared"/>
        <v>0</v>
      </c>
      <c r="K1283" s="77">
        <f>(I1283*0.4)+I1283</f>
        <v>70</v>
      </c>
      <c r="M1283" s="26"/>
    </row>
    <row customHeight="1" ht="12" r="1284" spans="1:13">
      <c r="A1284" s="141">
        <v>6601</v>
      </c>
      <c r="B1284" s="93">
        <v>0</v>
      </c>
      <c r="C1284" s="110">
        <v>0</v>
      </c>
      <c r="D1284" s="110">
        <f si="40" t="shared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si="41" t="shared"/>
        <v>0</v>
      </c>
      <c r="K1284" s="77">
        <v>145</v>
      </c>
      <c r="M1284" s="26"/>
    </row>
    <row customHeight="1" ht="12" r="1285" spans="1:13">
      <c r="A1285" s="141">
        <v>6602</v>
      </c>
      <c r="B1285" s="93">
        <v>0</v>
      </c>
      <c r="C1285" s="110">
        <v>0</v>
      </c>
      <c r="D1285" s="110">
        <f si="40" t="shared"/>
        <v>0</v>
      </c>
      <c r="E1285" s="74">
        <v>0</v>
      </c>
      <c r="H1285" s="26" t="s">
        <v>220</v>
      </c>
      <c r="I1285" s="29">
        <v>100</v>
      </c>
      <c r="J1285" s="96">
        <f si="41" t="shared"/>
        <v>0</v>
      </c>
      <c r="K1285" s="77">
        <f>(I1285*0.4)+I1285</f>
        <v>140</v>
      </c>
      <c r="M1285" s="26"/>
    </row>
    <row customHeight="1" ht="12" r="1286" spans="1:13">
      <c r="A1286" s="141">
        <v>6606</v>
      </c>
      <c r="B1286" s="93">
        <v>0</v>
      </c>
      <c r="C1286" s="110">
        <v>0</v>
      </c>
      <c r="D1286" s="110">
        <f si="40" t="shared"/>
        <v>0</v>
      </c>
      <c r="E1286" s="74">
        <v>4</v>
      </c>
      <c r="I1286" s="29">
        <v>36.86</v>
      </c>
      <c r="J1286" s="96">
        <f si="41" t="shared"/>
        <v>0</v>
      </c>
      <c r="K1286" s="77">
        <f>(I1286*0.4)+I1286</f>
        <v>51.603999999999999</v>
      </c>
      <c r="M1286" s="26"/>
    </row>
    <row customHeight="1" ht="12" r="1287" spans="1:13">
      <c r="A1287" s="141">
        <v>6607</v>
      </c>
      <c r="B1287" s="93">
        <v>0</v>
      </c>
      <c r="C1287" s="110">
        <v>0</v>
      </c>
      <c r="D1287" s="110">
        <f si="40" t="shared"/>
        <v>0</v>
      </c>
      <c r="E1287" s="74">
        <v>10</v>
      </c>
      <c r="I1287" s="29">
        <v>75.86</v>
      </c>
      <c r="J1287" s="96">
        <f si="41" t="shared"/>
        <v>0</v>
      </c>
      <c r="K1287" s="77">
        <f>(I1287*0.4)+I1287</f>
        <v>106.20400000000001</v>
      </c>
      <c r="M1287" s="26"/>
    </row>
    <row customHeight="1" ht="12" r="1288" spans="1:13">
      <c r="A1288" s="99">
        <v>6608</v>
      </c>
      <c r="B1288" s="93">
        <v>0</v>
      </c>
      <c r="C1288" s="110">
        <v>0</v>
      </c>
      <c r="D1288" s="110">
        <f si="40" t="shared"/>
        <v>0</v>
      </c>
      <c r="E1288" s="74">
        <v>3</v>
      </c>
      <c r="I1288" s="29">
        <v>25.5</v>
      </c>
      <c r="J1288" s="96">
        <f si="41" t="shared"/>
        <v>0</v>
      </c>
      <c r="M1288" s="26"/>
    </row>
    <row customHeight="1" ht="12" r="1289" spans="1:13">
      <c r="A1289" s="141">
        <v>6609</v>
      </c>
      <c r="B1289" s="93">
        <v>0</v>
      </c>
      <c r="C1289" s="110">
        <v>0</v>
      </c>
      <c r="D1289" s="110">
        <f si="40" t="shared"/>
        <v>0</v>
      </c>
      <c r="E1289" s="74">
        <v>4</v>
      </c>
      <c r="I1289" s="29">
        <v>26.57</v>
      </c>
      <c r="J1289" s="96">
        <f si="41" t="shared"/>
        <v>0</v>
      </c>
      <c r="M1289" s="26"/>
    </row>
    <row customHeight="1" ht="12" r="1290" spans="1:13">
      <c r="A1290" s="141">
        <v>6610</v>
      </c>
      <c r="B1290" s="93">
        <v>0</v>
      </c>
      <c r="C1290" s="110">
        <v>0</v>
      </c>
      <c r="D1290" s="110">
        <f si="40" t="shared"/>
        <v>0</v>
      </c>
      <c r="E1290" s="74">
        <v>0</v>
      </c>
      <c r="I1290" s="29">
        <v>30.74</v>
      </c>
      <c r="J1290" s="96">
        <f si="41" t="shared"/>
        <v>0</v>
      </c>
      <c r="M1290" s="26"/>
    </row>
    <row customHeight="1" ht="12" r="1291" spans="1:13">
      <c r="A1291" s="99">
        <v>6611</v>
      </c>
      <c r="B1291" s="93">
        <v>0</v>
      </c>
      <c r="C1291" s="110">
        <v>0</v>
      </c>
      <c r="D1291" s="110">
        <f si="40" t="shared"/>
        <v>0</v>
      </c>
      <c r="E1291" s="74">
        <v>0</v>
      </c>
      <c r="I1291" s="29">
        <v>62.5</v>
      </c>
      <c r="J1291" s="96">
        <f si="41" t="shared"/>
        <v>0</v>
      </c>
      <c r="M1291" s="26"/>
    </row>
    <row customHeight="1" ht="12" r="1292" spans="1:13">
      <c r="A1292" s="99">
        <v>6612</v>
      </c>
      <c r="B1292" s="93">
        <v>0</v>
      </c>
      <c r="C1292" s="110">
        <v>0</v>
      </c>
      <c r="D1292" s="110">
        <f si="40" t="shared"/>
        <v>0</v>
      </c>
      <c r="E1292" s="74">
        <v>0</v>
      </c>
      <c r="I1292" s="29">
        <v>48</v>
      </c>
      <c r="J1292" s="96">
        <f si="41" t="shared"/>
        <v>0</v>
      </c>
      <c r="M1292" s="26"/>
    </row>
    <row customHeight="1" ht="12" r="1293" spans="1:13">
      <c r="A1293" s="99">
        <v>6613</v>
      </c>
      <c r="B1293" s="68">
        <v>0</v>
      </c>
      <c r="C1293" s="110">
        <v>0</v>
      </c>
      <c r="D1293" s="110">
        <f si="40" t="shared"/>
        <v>0</v>
      </c>
      <c r="I1293" s="29">
        <v>100</v>
      </c>
      <c r="J1293" s="96">
        <f si="41" t="shared"/>
        <v>0</v>
      </c>
      <c r="M1293" s="26"/>
    </row>
    <row customHeight="1" ht="12" r="1294" spans="1:13">
      <c r="A1294" s="99">
        <v>6614</v>
      </c>
      <c r="B1294" s="93">
        <v>0</v>
      </c>
      <c r="C1294" s="110">
        <v>0</v>
      </c>
      <c r="D1294" s="110">
        <f si="40" t="shared"/>
        <v>0</v>
      </c>
      <c r="E1294" s="74">
        <v>4</v>
      </c>
      <c r="I1294" s="29">
        <v>150</v>
      </c>
      <c r="J1294" s="96">
        <f si="41" t="shared"/>
        <v>0</v>
      </c>
      <c r="M1294" s="26"/>
    </row>
    <row customHeight="1" ht="12" r="1295" spans="1:13">
      <c r="A1295" s="99">
        <v>6617</v>
      </c>
      <c r="B1295" s="93">
        <v>3</v>
      </c>
      <c r="C1295" s="110">
        <v>0</v>
      </c>
      <c r="D1295" s="110">
        <f si="40" t="shared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si="41" t="shared"/>
        <v>594.03</v>
      </c>
      <c r="K1295" s="77">
        <v>350</v>
      </c>
      <c r="M1295" s="26"/>
    </row>
    <row customHeight="1" ht="12" r="1296" spans="1:13">
      <c r="A1296" s="99">
        <v>6618</v>
      </c>
      <c r="B1296" s="93">
        <v>0</v>
      </c>
      <c r="C1296" s="110">
        <v>0</v>
      </c>
      <c r="D1296" s="110">
        <f si="40" t="shared"/>
        <v>0</v>
      </c>
      <c r="E1296" s="74">
        <v>2</v>
      </c>
      <c r="I1296" s="29">
        <v>62.5</v>
      </c>
      <c r="J1296" s="96">
        <f si="41" t="shared"/>
        <v>0</v>
      </c>
      <c r="M1296" s="26"/>
    </row>
    <row customHeight="1" ht="12" r="1297" spans="1:13">
      <c r="A1297" s="99">
        <v>6619</v>
      </c>
      <c r="B1297" s="93">
        <v>21</v>
      </c>
      <c r="C1297" s="110">
        <v>4</v>
      </c>
      <c r="D1297" s="110">
        <f si="40" t="shared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si="41" t="shared"/>
        <v>1050</v>
      </c>
      <c r="K1297" s="77">
        <v>165</v>
      </c>
      <c r="M1297" s="26"/>
    </row>
    <row customHeight="1" ht="12" r="1298" spans="1:13">
      <c r="A1298" s="141">
        <v>6620</v>
      </c>
      <c r="B1298" s="93">
        <v>21</v>
      </c>
      <c r="C1298" s="110">
        <v>7</v>
      </c>
      <c r="D1298" s="110">
        <f si="40" t="shared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si="41" t="shared"/>
        <v>420</v>
      </c>
      <c r="K1298" s="77">
        <v>172</v>
      </c>
      <c r="M1298" s="26"/>
    </row>
    <row customHeight="1" ht="12" r="1299" spans="1:13">
      <c r="A1299" s="99">
        <v>6621</v>
      </c>
      <c r="B1299" s="93">
        <v>7</v>
      </c>
      <c r="C1299" s="110">
        <v>7</v>
      </c>
      <c r="D1299" s="110">
        <f si="40" t="shared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si="41" t="shared"/>
        <v>248.5</v>
      </c>
      <c r="K1299" s="77">
        <v>172</v>
      </c>
      <c r="M1299" s="26"/>
    </row>
    <row customHeight="1" ht="12" r="1300" spans="1:13">
      <c r="A1300" s="141">
        <v>6622</v>
      </c>
      <c r="B1300" s="93">
        <v>0</v>
      </c>
      <c r="C1300" s="110">
        <v>0</v>
      </c>
      <c r="D1300" s="110">
        <f si="40" t="shared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si="41" t="shared"/>
        <v>0</v>
      </c>
      <c r="K1300" s="77">
        <v>172</v>
      </c>
      <c r="M1300" s="26"/>
    </row>
    <row customHeight="1" ht="12" r="1301" spans="1:13">
      <c r="A1301" s="141">
        <v>6623</v>
      </c>
      <c r="B1301" s="93">
        <v>7</v>
      </c>
      <c r="C1301" s="110">
        <v>0</v>
      </c>
      <c r="D1301" s="110">
        <f si="40" t="shared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si="41" t="shared"/>
        <v>258.02</v>
      </c>
      <c r="K1301" s="77">
        <f>(I1301*0.4)+I1301</f>
        <v>51.603999999999999</v>
      </c>
      <c r="M1301" s="26"/>
    </row>
    <row customHeight="1" ht="12" r="1302" spans="1:13">
      <c r="A1302" s="141">
        <v>6624</v>
      </c>
      <c r="B1302" s="93">
        <v>0</v>
      </c>
      <c r="C1302" s="110">
        <v>0</v>
      </c>
      <c r="D1302" s="110">
        <f si="40" t="shared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si="41" t="shared"/>
        <v>0</v>
      </c>
      <c r="K1302" s="77">
        <f>(I1302*0.4)+I1302</f>
        <v>51.603999999999999</v>
      </c>
    </row>
    <row customHeight="1" ht="12" r="1303" spans="1:13">
      <c r="A1303" s="141">
        <v>6625</v>
      </c>
      <c r="B1303" s="93">
        <v>3</v>
      </c>
      <c r="C1303" s="110">
        <v>0</v>
      </c>
      <c r="D1303" s="110">
        <f si="40" t="shared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si="41" t="shared"/>
        <v>975</v>
      </c>
      <c r="K1303" s="77">
        <f>(I1303*0.4)+I1303</f>
        <v>455</v>
      </c>
    </row>
    <row customHeight="1" ht="12" r="1304" spans="1:13">
      <c r="A1304" s="99">
        <v>6626</v>
      </c>
      <c r="B1304" s="93">
        <v>1</v>
      </c>
      <c r="C1304" s="110">
        <v>0</v>
      </c>
      <c r="D1304" s="110">
        <f si="40" t="shared"/>
        <v>0</v>
      </c>
      <c r="E1304" s="74">
        <v>0</v>
      </c>
      <c r="I1304" s="29">
        <v>187.5</v>
      </c>
      <c r="J1304" s="96">
        <f si="41" t="shared"/>
        <v>187.5</v>
      </c>
      <c r="M1304" s="26"/>
    </row>
    <row customHeight="1" ht="12" r="1305" spans="1:13">
      <c r="A1305" s="141">
        <v>6627</v>
      </c>
      <c r="B1305" s="93">
        <v>0</v>
      </c>
      <c r="C1305" s="110">
        <v>0</v>
      </c>
      <c r="D1305" s="110">
        <f si="40" t="shared"/>
        <v>0</v>
      </c>
      <c r="E1305" s="74">
        <v>2</v>
      </c>
      <c r="I1305" s="29">
        <v>39.03</v>
      </c>
      <c r="J1305" s="96">
        <f si="41" t="shared"/>
        <v>0</v>
      </c>
      <c r="M1305" s="26"/>
    </row>
    <row customHeight="1" ht="12" r="1306" spans="1:13">
      <c r="A1306" s="141">
        <v>6630</v>
      </c>
      <c r="B1306" s="93">
        <v>21</v>
      </c>
      <c r="C1306" s="110">
        <v>0</v>
      </c>
      <c r="D1306" s="110">
        <f si="40" t="shared"/>
        <v>0</v>
      </c>
      <c r="E1306" s="74">
        <v>2</v>
      </c>
      <c r="I1306" s="29">
        <v>75.86</v>
      </c>
      <c r="J1306" s="96">
        <f si="41" t="shared"/>
        <v>1593.06</v>
      </c>
      <c r="M1306" s="26"/>
    </row>
    <row customHeight="1" ht="12" r="1307" spans="1:13">
      <c r="A1307" s="99">
        <v>6631</v>
      </c>
      <c r="B1307" s="93">
        <v>45</v>
      </c>
      <c r="C1307" s="110">
        <v>5</v>
      </c>
      <c r="D1307" s="110">
        <f si="40" t="shared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si="41" t="shared"/>
        <v>2250</v>
      </c>
      <c r="K1307" s="77">
        <f>(I1307*0.4)+I1307</f>
        <v>70</v>
      </c>
    </row>
    <row customHeight="1" ht="12" r="1308" spans="1:13">
      <c r="A1308" s="99">
        <v>6632</v>
      </c>
      <c r="B1308" s="93">
        <v>0</v>
      </c>
      <c r="C1308" s="110">
        <v>0</v>
      </c>
      <c r="D1308" s="110">
        <f si="40" t="shared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si="41" t="shared"/>
        <v>0</v>
      </c>
      <c r="K1308" s="77">
        <f>(I1308*0.4)+I1308</f>
        <v>64.400000000000006</v>
      </c>
    </row>
    <row customFormat="1" customHeight="1" ht="12" r="1309" s="121" spans="1:13">
      <c r="A1309" s="144">
        <v>6633</v>
      </c>
      <c r="B1309" s="119">
        <v>0</v>
      </c>
      <c r="C1309" s="120">
        <v>0</v>
      </c>
      <c r="D1309" s="110">
        <f si="40" t="shared"/>
        <v>0</v>
      </c>
      <c r="E1309" s="120">
        <v>0</v>
      </c>
      <c r="I1309" s="57">
        <v>153.86000000000001</v>
      </c>
      <c r="J1309" s="122">
        <f si="41" t="shared"/>
        <v>0</v>
      </c>
      <c r="K1309" s="123"/>
      <c r="L1309" s="57"/>
    </row>
    <row customHeight="1" ht="12" r="1310" spans="1:13">
      <c r="A1310" s="99">
        <v>6635</v>
      </c>
      <c r="B1310" s="93">
        <v>22</v>
      </c>
      <c r="C1310" s="110">
        <v>0</v>
      </c>
      <c r="D1310" s="110">
        <f si="40" t="shared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si="41" t="shared"/>
        <v>1100</v>
      </c>
      <c r="K1310" s="77">
        <f>(I1310*0.4)+I1310</f>
        <v>70</v>
      </c>
    </row>
    <row customHeight="1" ht="12" r="1311" spans="1:13">
      <c r="A1311" s="141">
        <v>6636</v>
      </c>
      <c r="B1311" s="93">
        <v>0</v>
      </c>
      <c r="C1311" s="110">
        <v>0</v>
      </c>
      <c r="D1311" s="110">
        <f si="40" t="shared"/>
        <v>0</v>
      </c>
      <c r="E1311" s="74">
        <v>0</v>
      </c>
      <c r="I1311" s="29">
        <v>153.86000000000001</v>
      </c>
      <c r="J1311" s="96">
        <f si="41" t="shared"/>
        <v>0</v>
      </c>
      <c r="M1311" s="26"/>
    </row>
    <row customFormat="1" customHeight="1" ht="12" r="1312" s="121" spans="1:13">
      <c r="A1312" s="144">
        <v>6637</v>
      </c>
      <c r="B1312" s="119">
        <v>0</v>
      </c>
      <c r="C1312" s="120">
        <v>0</v>
      </c>
      <c r="D1312" s="110">
        <f si="40" t="shared"/>
        <v>0</v>
      </c>
      <c r="E1312" s="120">
        <v>0</v>
      </c>
      <c r="I1312" s="57">
        <v>20</v>
      </c>
      <c r="J1312" s="122">
        <f si="41" t="shared"/>
        <v>0</v>
      </c>
      <c r="K1312" s="123"/>
      <c r="L1312" s="57"/>
    </row>
    <row customHeight="1" ht="12" r="1313" spans="1:13">
      <c r="A1313" s="99">
        <v>6638</v>
      </c>
      <c r="B1313" s="93">
        <v>0</v>
      </c>
      <c r="C1313" s="110">
        <v>0</v>
      </c>
      <c r="D1313" s="110">
        <f si="40" t="shared"/>
        <v>0</v>
      </c>
      <c r="E1313" s="74">
        <v>4</v>
      </c>
      <c r="I1313" s="29">
        <v>45</v>
      </c>
      <c r="J1313" s="96">
        <f si="41" t="shared"/>
        <v>0</v>
      </c>
      <c r="M1313" s="26"/>
    </row>
    <row customHeight="1" ht="12" r="1314" spans="1:13">
      <c r="A1314" s="99">
        <v>6640</v>
      </c>
      <c r="B1314" s="93">
        <v>0</v>
      </c>
      <c r="C1314" s="110">
        <v>0</v>
      </c>
      <c r="D1314" s="110">
        <f si="40" t="shared"/>
        <v>0</v>
      </c>
      <c r="E1314" s="74">
        <v>2</v>
      </c>
      <c r="I1314" s="29">
        <v>61</v>
      </c>
      <c r="J1314" s="96">
        <f si="41" t="shared"/>
        <v>0</v>
      </c>
      <c r="M1314" s="26"/>
    </row>
    <row customHeight="1" ht="12" r="1315" spans="1:13">
      <c r="A1315" s="99">
        <v>6641</v>
      </c>
      <c r="B1315" s="93">
        <v>0</v>
      </c>
      <c r="C1315" s="110">
        <v>0</v>
      </c>
      <c r="D1315" s="110">
        <f si="40" t="shared"/>
        <v>0</v>
      </c>
      <c r="E1315" s="74">
        <v>0</v>
      </c>
      <c r="I1315" s="29">
        <v>63</v>
      </c>
      <c r="J1315" s="96">
        <f si="41" t="shared"/>
        <v>0</v>
      </c>
      <c r="M1315" s="26"/>
    </row>
    <row customHeight="1" ht="12" r="1316" spans="1:13">
      <c r="A1316" s="141">
        <v>6644</v>
      </c>
      <c r="B1316" s="93">
        <v>0</v>
      </c>
      <c r="C1316" s="110">
        <v>0</v>
      </c>
      <c r="D1316" s="110">
        <f si="40" t="shared"/>
        <v>0</v>
      </c>
      <c r="E1316" s="74">
        <v>2</v>
      </c>
      <c r="I1316" s="29">
        <v>34.26</v>
      </c>
      <c r="J1316" s="96">
        <f si="41" t="shared"/>
        <v>0</v>
      </c>
      <c r="M1316" s="26"/>
    </row>
    <row customHeight="1" ht="12" r="1317" spans="1:13">
      <c r="A1317" s="141">
        <v>6645</v>
      </c>
      <c r="B1317" s="93">
        <v>6</v>
      </c>
      <c r="C1317" s="110">
        <v>0</v>
      </c>
      <c r="D1317" s="110">
        <f ref="D1317:D1386" si="42" t="shared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si="41" t="shared"/>
        <v>600</v>
      </c>
      <c r="K1317" s="77">
        <f>(I1317*0.4)+I1317</f>
        <v>140</v>
      </c>
    </row>
    <row customHeight="1" ht="12" r="1318" spans="1:13">
      <c r="A1318" s="141">
        <v>6646</v>
      </c>
      <c r="B1318" s="93">
        <v>0</v>
      </c>
      <c r="C1318" s="110">
        <v>0</v>
      </c>
      <c r="D1318" s="110">
        <f si="42" t="shared"/>
        <v>0</v>
      </c>
      <c r="E1318" s="74">
        <v>2</v>
      </c>
      <c r="I1318" s="29">
        <v>31.66</v>
      </c>
      <c r="J1318" s="96">
        <f si="41" t="shared"/>
        <v>0</v>
      </c>
      <c r="M1318" s="26"/>
    </row>
    <row customHeight="1" ht="12" r="1319" spans="1:13">
      <c r="A1319" s="99">
        <v>6647</v>
      </c>
      <c r="B1319" s="93">
        <v>0</v>
      </c>
      <c r="C1319" s="110">
        <v>0</v>
      </c>
      <c r="D1319" s="110">
        <f si="42" t="shared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si="41" t="shared"/>
        <v>0</v>
      </c>
      <c r="K1319" s="77">
        <f>(I1319*0.4)+I1319</f>
        <v>175</v>
      </c>
    </row>
    <row customFormat="1" customHeight="1" ht="12" r="1320" s="121" spans="1:13">
      <c r="A1320" s="136">
        <v>6648</v>
      </c>
      <c r="B1320" s="119">
        <v>0</v>
      </c>
      <c r="C1320" s="120">
        <v>0</v>
      </c>
      <c r="D1320" s="110">
        <f si="42" t="shared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si="41" t="shared"/>
        <v>0</v>
      </c>
      <c r="K1320" s="123">
        <f>(I1320*0.4)+I1320</f>
        <v>112</v>
      </c>
      <c r="L1320" s="57"/>
      <c r="M1320" s="124"/>
    </row>
    <row customHeight="1" ht="12" r="1321" spans="1:13">
      <c r="A1321" s="10">
        <v>6650</v>
      </c>
      <c r="B1321" s="93">
        <v>2</v>
      </c>
      <c r="C1321" s="110">
        <v>0</v>
      </c>
      <c r="D1321" s="110">
        <f si="42" t="shared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si="41" t="shared"/>
        <v>170</v>
      </c>
      <c r="K1321" s="77">
        <f>(I1321*0.4)+I1321</f>
        <v>119</v>
      </c>
    </row>
    <row customHeight="1" ht="12" r="1322" spans="1:13">
      <c r="A1322" s="10">
        <v>6651</v>
      </c>
      <c r="B1322" s="93">
        <v>0</v>
      </c>
      <c r="C1322" s="110">
        <v>0</v>
      </c>
      <c r="D1322" s="110">
        <f si="42" t="shared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si="41" t="shared"/>
        <v>0</v>
      </c>
      <c r="K1322" s="77">
        <v>43</v>
      </c>
      <c r="M1322" s="46"/>
    </row>
    <row customHeight="1" ht="12" r="1323" spans="1:13">
      <c r="A1323" s="10">
        <v>6652</v>
      </c>
      <c r="B1323" s="93">
        <v>9</v>
      </c>
      <c r="C1323" s="110">
        <v>4</v>
      </c>
      <c r="D1323" s="110">
        <f si="42" t="shared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si="41" t="shared"/>
        <v>206.64000000000001</v>
      </c>
      <c r="K1323" s="77">
        <v>100</v>
      </c>
    </row>
    <row customHeight="1" ht="12" r="1324" spans="1:13">
      <c r="A1324" s="10">
        <v>6653</v>
      </c>
      <c r="B1324" s="93" t="n">
        <v>12.0</v>
      </c>
      <c r="C1324" s="110">
        <v>0</v>
      </c>
      <c r="D1324" s="110">
        <f si="42" t="shared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si="41" t="shared"/>
        <v>937.8599999999999</v>
      </c>
      <c r="K1324" s="77">
        <f>(I1324*0.4)+I1324</f>
        <v>62.524000000000001</v>
      </c>
    </row>
    <row customHeight="1" ht="12" r="1325" spans="1:13">
      <c r="A1325" s="10">
        <v>6654</v>
      </c>
      <c r="B1325" s="93" t="n">
        <v>0.0</v>
      </c>
      <c r="C1325" s="110">
        <v>0</v>
      </c>
      <c r="D1325" s="110">
        <f si="42" t="shared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si="41" t="shared"/>
        <v>357.28</v>
      </c>
      <c r="K1325" s="77">
        <f>(I1325*0.4)+I1325</f>
        <v>62.524000000000001</v>
      </c>
    </row>
    <row customHeight="1" ht="12" r="1326" spans="1:13">
      <c r="A1326" s="10">
        <v>6655</v>
      </c>
      <c r="B1326" s="93" t="n">
        <v>0.0</v>
      </c>
      <c r="C1326" s="110">
        <v>0</v>
      </c>
      <c r="D1326" s="110">
        <f si="42" t="shared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si="41" t="shared"/>
        <v>168</v>
      </c>
      <c r="K1326" s="77">
        <f>(I1326*0.4)+I1326</f>
        <v>14.7</v>
      </c>
    </row>
    <row customHeight="1" ht="12" r="1327" spans="1:13">
      <c r="A1327" s="10">
        <v>6656</v>
      </c>
      <c r="B1327" s="93" t="n">
        <v>0.0</v>
      </c>
      <c r="C1327" s="110">
        <v>0</v>
      </c>
      <c r="D1327" s="110">
        <f si="42" t="shared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si="41" t="shared"/>
        <v>0</v>
      </c>
      <c r="K1327" s="77">
        <v>43</v>
      </c>
    </row>
    <row customHeight="1" ht="12" r="1328" spans="1:13">
      <c r="A1328" s="10">
        <v>6657</v>
      </c>
      <c r="B1328" s="93" t="n">
        <v>5.0</v>
      </c>
      <c r="C1328" s="110">
        <v>0</v>
      </c>
      <c r="D1328" s="110">
        <f si="42" t="shared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si="41" t="shared"/>
        <v>434</v>
      </c>
      <c r="K1328" s="77">
        <f>(I1328*0.4)+I1328</f>
        <v>43.4</v>
      </c>
    </row>
    <row customHeight="1" ht="12" r="1329" spans="1:13">
      <c r="A1329" s="10">
        <v>6658</v>
      </c>
      <c r="B1329" s="93">
        <v>0</v>
      </c>
      <c r="C1329" s="110">
        <v>0</v>
      </c>
      <c r="D1329" s="110">
        <f si="42" t="shared"/>
        <v>0</v>
      </c>
      <c r="E1329" s="74">
        <v>0</v>
      </c>
      <c r="I1329" s="29">
        <v>62.86</v>
      </c>
      <c r="J1329" s="96">
        <f si="41" t="shared"/>
        <v>0</v>
      </c>
      <c r="K1329" s="77">
        <f>(I1329*0.4)+I1329</f>
        <v>88.004000000000005</v>
      </c>
      <c r="M1329" s="26"/>
    </row>
    <row customHeight="1" ht="12" r="1330" spans="1:13">
      <c r="A1330" s="10">
        <v>6659</v>
      </c>
      <c r="B1330" s="93">
        <v>0</v>
      </c>
      <c r="C1330" s="110">
        <v>0</v>
      </c>
      <c r="D1330" s="110">
        <f si="42" t="shared"/>
        <v>0</v>
      </c>
      <c r="H1330" s="26" t="s">
        <v>220</v>
      </c>
      <c r="I1330" s="29">
        <v>20</v>
      </c>
      <c r="J1330" s="96">
        <f si="41" t="shared"/>
        <v>0</v>
      </c>
      <c r="K1330" s="77">
        <f>(I1330*0.4)+I1330</f>
        <v>28</v>
      </c>
      <c r="M1330" s="26"/>
    </row>
    <row customFormat="1" customHeight="1" ht="12" r="1331" s="121" spans="1:13">
      <c r="A1331" s="136">
        <v>6663</v>
      </c>
      <c r="B1331" s="119">
        <v>0</v>
      </c>
      <c r="C1331" s="120">
        <v>0</v>
      </c>
      <c r="D1331" s="110">
        <f si="42" t="shared"/>
        <v>0</v>
      </c>
      <c r="E1331" s="120">
        <v>0</v>
      </c>
      <c r="I1331" s="57">
        <v>29.28</v>
      </c>
      <c r="J1331" s="122">
        <f si="41" t="shared"/>
        <v>0</v>
      </c>
      <c r="K1331" s="123">
        <f>(I1331*0.4)+I1331</f>
        <v>40.992000000000004</v>
      </c>
      <c r="L1331" s="57"/>
    </row>
    <row customFormat="1" customHeight="1" ht="12" r="1332" s="121" spans="1:13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customFormat="1" customHeight="1" ht="12" r="1333" s="121" spans="1:13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customHeight="1" ht="12" r="1334" spans="1:13">
      <c r="A1334" s="10">
        <v>6666</v>
      </c>
      <c r="B1334" s="93">
        <v>0</v>
      </c>
      <c r="C1334" s="110">
        <v>0</v>
      </c>
      <c r="D1334" s="110">
        <f si="42" t="shared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si="41" t="shared"/>
        <v>0</v>
      </c>
      <c r="K1334" s="77">
        <v>380</v>
      </c>
      <c r="M1334" s="26"/>
    </row>
    <row customHeight="1" ht="12" r="1335" spans="1:13">
      <c r="A1335" s="10">
        <v>6667</v>
      </c>
      <c r="B1335" s="93">
        <v>0</v>
      </c>
      <c r="C1335" s="110">
        <v>0</v>
      </c>
      <c r="D1335" s="110">
        <f si="42" t="shared"/>
        <v>0</v>
      </c>
      <c r="E1335" s="74">
        <v>0</v>
      </c>
      <c r="I1335" s="29">
        <v>20</v>
      </c>
      <c r="J1335" s="96">
        <f si="41" t="shared"/>
        <v>0</v>
      </c>
      <c r="M1335" s="26"/>
    </row>
    <row customHeight="1" ht="12" r="1336" spans="1:13">
      <c r="A1336" s="10">
        <v>6669</v>
      </c>
      <c r="B1336" s="93">
        <v>1</v>
      </c>
      <c r="C1336" s="110">
        <v>0</v>
      </c>
      <c r="D1336" s="110">
        <f si="42" t="shared"/>
        <v>0</v>
      </c>
      <c r="E1336" s="74">
        <v>0</v>
      </c>
      <c r="I1336" s="29">
        <v>20</v>
      </c>
      <c r="J1336" s="96">
        <f ref="J1336:J1403" si="43" t="shared">B1336*I1336</f>
        <v>20</v>
      </c>
      <c r="M1336" s="26"/>
    </row>
    <row customHeight="1" ht="12" r="1337" spans="1:13">
      <c r="A1337" s="10">
        <v>6670</v>
      </c>
      <c r="B1337" s="93">
        <v>22</v>
      </c>
      <c r="C1337" s="110">
        <v>0</v>
      </c>
      <c r="D1337" s="110">
        <f si="42" t="shared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si="43" t="shared"/>
        <v>331.1</v>
      </c>
      <c r="K1337" s="77">
        <v>23</v>
      </c>
      <c r="M1337" s="26"/>
    </row>
    <row customHeight="1" ht="12" r="1338" spans="1:13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si="43" t="shared"/>
        <v>360</v>
      </c>
      <c r="K1338" s="77">
        <f>(I1338*0.4)+I1338</f>
        <v>56</v>
      </c>
      <c r="M1338" s="26"/>
    </row>
    <row customHeight="1" ht="12" r="1339" spans="1:13">
      <c r="A1339" s="10">
        <v>6673</v>
      </c>
      <c r="B1339" s="93">
        <v>7</v>
      </c>
      <c r="C1339" s="110">
        <v>20</v>
      </c>
      <c r="D1339" s="110">
        <f si="42" t="shared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si="43" t="shared"/>
        <v>309.33</v>
      </c>
      <c r="K1339" s="77">
        <f>(I1339*0.4)+I1339</f>
        <v>61.866</v>
      </c>
      <c r="M1339" s="26"/>
    </row>
    <row customHeight="1" ht="12" r="1340" spans="1:13">
      <c r="A1340" s="10">
        <v>6674</v>
      </c>
      <c r="B1340" s="93">
        <v>0</v>
      </c>
      <c r="C1340" s="110">
        <v>0</v>
      </c>
      <c r="D1340" s="110">
        <f si="42" t="shared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si="43" t="shared"/>
        <v>0</v>
      </c>
      <c r="K1340" s="77">
        <v>20</v>
      </c>
      <c r="M1340" s="26"/>
    </row>
    <row customHeight="1" ht="12" r="1341" spans="1:13">
      <c r="A1341" s="10">
        <v>6675</v>
      </c>
      <c r="B1341" s="93">
        <v>3</v>
      </c>
      <c r="C1341" s="110">
        <v>0</v>
      </c>
      <c r="D1341" s="110">
        <f si="42" t="shared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si="43" t="shared"/>
        <v>17.25</v>
      </c>
      <c r="K1341" s="77">
        <v>10</v>
      </c>
      <c r="M1341" s="26"/>
    </row>
    <row customHeight="1" ht="12" r="1342" spans="1:13">
      <c r="A1342" s="10">
        <v>6678</v>
      </c>
      <c r="B1342" s="93">
        <v>0</v>
      </c>
      <c r="C1342" s="110">
        <v>0</v>
      </c>
      <c r="D1342" s="110">
        <f si="42" t="shared"/>
        <v>0</v>
      </c>
      <c r="E1342" s="74">
        <v>0</v>
      </c>
      <c r="I1342" s="29">
        <v>140.86000000000001</v>
      </c>
      <c r="J1342" s="96">
        <f si="43" t="shared"/>
        <v>0</v>
      </c>
      <c r="M1342" s="26"/>
    </row>
    <row customHeight="1" ht="12" r="1343" spans="1:13">
      <c r="A1343" s="10">
        <v>6679</v>
      </c>
      <c r="B1343" s="93">
        <v>2</v>
      </c>
      <c r="C1343" s="110">
        <v>0</v>
      </c>
      <c r="D1343" s="110">
        <f si="42" t="shared"/>
        <v>0</v>
      </c>
      <c r="E1343" s="74">
        <v>0</v>
      </c>
      <c r="I1343" s="29">
        <v>192.86</v>
      </c>
      <c r="J1343" s="96">
        <f si="43" t="shared"/>
        <v>385.72</v>
      </c>
      <c r="M1343" s="26"/>
    </row>
    <row customHeight="1" ht="12" r="1344" spans="1:13">
      <c r="A1344" s="10">
        <v>6680</v>
      </c>
      <c r="B1344" s="93">
        <v>35</v>
      </c>
      <c r="C1344" s="110">
        <v>10</v>
      </c>
      <c r="D1344" s="110">
        <f si="42" t="shared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si="43" t="shared"/>
        <v>318.5</v>
      </c>
      <c r="K1344" s="77">
        <v>15</v>
      </c>
      <c r="M1344" s="26"/>
    </row>
    <row customHeight="1" ht="12" r="1345" spans="1:13">
      <c r="A1345" s="10">
        <v>6681</v>
      </c>
      <c r="B1345" s="93">
        <v>34</v>
      </c>
      <c r="C1345" s="110">
        <v>10</v>
      </c>
      <c r="D1345" s="110">
        <f si="42" t="shared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si="43" t="shared"/>
        <v>248.88</v>
      </c>
      <c r="K1345" s="77">
        <v>15</v>
      </c>
      <c r="M1345" s="26"/>
    </row>
    <row customHeight="1" ht="12" r="1346" spans="1:13">
      <c r="A1346" s="10">
        <v>6682</v>
      </c>
      <c r="B1346" s="93">
        <v>1</v>
      </c>
      <c r="C1346" s="110">
        <v>0</v>
      </c>
      <c r="D1346" s="110">
        <f si="42" t="shared"/>
        <v>0</v>
      </c>
      <c r="E1346" s="74">
        <v>0</v>
      </c>
      <c r="I1346" s="29">
        <v>20</v>
      </c>
      <c r="J1346" s="96">
        <f si="43" t="shared"/>
        <v>20</v>
      </c>
      <c r="M1346" s="26"/>
    </row>
    <row customHeight="1" ht="12" r="1347" spans="1:13">
      <c r="A1347" s="10">
        <v>6683</v>
      </c>
      <c r="B1347" s="93">
        <v>1</v>
      </c>
      <c r="C1347" s="110">
        <v>0</v>
      </c>
      <c r="D1347" s="110">
        <f si="42" t="shared"/>
        <v>0</v>
      </c>
      <c r="E1347" s="74">
        <v>0</v>
      </c>
      <c r="I1347" s="29">
        <v>20</v>
      </c>
      <c r="J1347" s="96">
        <f si="43" t="shared"/>
        <v>20</v>
      </c>
      <c r="M1347" s="26"/>
    </row>
    <row customHeight="1" ht="12" r="1348" spans="1:13">
      <c r="A1348" s="10">
        <v>6684</v>
      </c>
      <c r="B1348" s="93">
        <v>1</v>
      </c>
      <c r="C1348" s="110">
        <v>0</v>
      </c>
      <c r="D1348" s="110">
        <f si="42" t="shared"/>
        <v>0</v>
      </c>
      <c r="E1348" s="74">
        <v>0</v>
      </c>
      <c r="I1348" s="29">
        <v>88.86</v>
      </c>
      <c r="J1348" s="96">
        <f si="43" t="shared"/>
        <v>88.86</v>
      </c>
      <c r="M1348" s="26"/>
    </row>
    <row customHeight="1" ht="12" r="1349" spans="1:13">
      <c r="A1349" s="10">
        <v>6685</v>
      </c>
      <c r="B1349" s="93">
        <v>27</v>
      </c>
      <c r="C1349" s="110">
        <v>3</v>
      </c>
      <c r="D1349" s="110">
        <f si="42" t="shared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si="43" t="shared"/>
        <v>2061.7199999999998</v>
      </c>
      <c r="M1349" s="26"/>
    </row>
    <row customHeight="1" ht="12" r="1350" spans="1:13">
      <c r="A1350" s="10">
        <v>6686</v>
      </c>
      <c r="B1350" s="93">
        <v>14</v>
      </c>
      <c r="C1350" s="110">
        <v>0</v>
      </c>
      <c r="D1350" s="110">
        <f si="42" t="shared"/>
        <v>0</v>
      </c>
      <c r="I1350" s="29">
        <v>20</v>
      </c>
      <c r="J1350" s="96">
        <f si="43" t="shared"/>
        <v>280</v>
      </c>
      <c r="M1350" s="26"/>
    </row>
    <row customHeight="1" ht="12" r="1351" spans="1:13">
      <c r="A1351" s="10">
        <v>6687</v>
      </c>
      <c r="B1351" s="93">
        <v>14</v>
      </c>
      <c r="C1351" s="74">
        <v>0</v>
      </c>
      <c r="D1351" s="74">
        <f si="42" t="shared"/>
        <v>0</v>
      </c>
      <c r="I1351" s="29">
        <v>20</v>
      </c>
      <c r="J1351" s="96">
        <f si="43" t="shared"/>
        <v>280</v>
      </c>
      <c r="M1351" s="26"/>
    </row>
    <row customHeight="1" ht="12" r="1352" spans="1:13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customHeight="1" ht="12" r="1353" spans="1:13">
      <c r="A1353" s="10">
        <v>6692</v>
      </c>
      <c r="B1353" s="93">
        <v>11</v>
      </c>
      <c r="C1353" s="110">
        <v>0</v>
      </c>
      <c r="D1353" s="110">
        <f si="42" t="shared"/>
        <v>0</v>
      </c>
      <c r="E1353" s="74">
        <v>0</v>
      </c>
      <c r="I1353" s="29">
        <v>33.61</v>
      </c>
      <c r="J1353" s="96">
        <f si="43" t="shared"/>
        <v>369.71</v>
      </c>
      <c r="M1353" s="26"/>
    </row>
    <row customFormat="1" customHeight="1" ht="12" r="1354" s="71" spans="1:13">
      <c r="A1354" s="70">
        <v>6693</v>
      </c>
      <c r="B1354" s="151">
        <v>16</v>
      </c>
      <c r="C1354" s="115">
        <v>0</v>
      </c>
      <c r="D1354" s="115">
        <f si="42" t="shared"/>
        <v>0</v>
      </c>
      <c r="E1354" s="72">
        <v>0</v>
      </c>
      <c r="I1354" s="101">
        <v>27.92</v>
      </c>
      <c r="J1354" s="96">
        <f si="43" t="shared"/>
        <v>446.72</v>
      </c>
      <c r="K1354" s="82"/>
      <c r="L1354" s="101"/>
    </row>
    <row customHeight="1" ht="12" r="1355" spans="1:13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si="43" t="shared"/>
        <v>20</v>
      </c>
      <c r="M1355" s="26"/>
    </row>
    <row customHeight="1" ht="12" r="1356" spans="1:13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si="43" t="shared"/>
        <v>0</v>
      </c>
      <c r="M1356" s="26"/>
    </row>
    <row customFormat="1" customHeight="1" ht="12" r="1357" s="38" spans="1:13">
      <c r="A1357" s="14">
        <v>6710</v>
      </c>
      <c r="B1357" s="133">
        <v>7</v>
      </c>
      <c r="C1357" s="112">
        <v>0</v>
      </c>
      <c r="D1357" s="112">
        <f si="42" t="shared"/>
        <v>0</v>
      </c>
      <c r="E1357" s="15">
        <v>0</v>
      </c>
      <c r="F1357" s="38" t="s">
        <v>1392</v>
      </c>
      <c r="I1357" s="39">
        <v>58.86</v>
      </c>
      <c r="J1357" s="96">
        <f si="43" t="shared"/>
        <v>412.02</v>
      </c>
      <c r="K1357" s="152">
        <f>(I1357*0.4)+I1357</f>
        <v>82.403999999999996</v>
      </c>
      <c r="L1357" s="153"/>
      <c r="M1357" s="154"/>
    </row>
    <row customHeight="1" ht="12" r="1358" spans="1:13">
      <c r="A1358" s="10">
        <v>6711</v>
      </c>
      <c r="B1358" s="93">
        <v>0</v>
      </c>
      <c r="C1358" s="110">
        <v>0</v>
      </c>
      <c r="D1358" s="110">
        <f si="42" t="shared"/>
        <v>0</v>
      </c>
      <c r="E1358" s="74">
        <v>0</v>
      </c>
      <c r="I1358" s="29">
        <v>20</v>
      </c>
      <c r="J1358" s="96">
        <f si="43" t="shared"/>
        <v>0</v>
      </c>
      <c r="K1358" s="77">
        <f>(I1358*0.4)+I1358</f>
        <v>28</v>
      </c>
      <c r="M1358" s="26"/>
    </row>
    <row customHeight="1" ht="12" r="1359" spans="1:13">
      <c r="A1359" s="10">
        <v>6714</v>
      </c>
      <c r="B1359" s="93">
        <v>3</v>
      </c>
      <c r="C1359" s="110">
        <v>0</v>
      </c>
      <c r="D1359" s="110">
        <f si="42" t="shared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si="43" t="shared"/>
        <v>304.08</v>
      </c>
      <c r="M1359" s="26"/>
    </row>
    <row customHeight="1" ht="12" r="1360" spans="1:13">
      <c r="A1360" s="10">
        <v>6716</v>
      </c>
      <c r="B1360" s="93">
        <v>11</v>
      </c>
      <c r="C1360" s="110">
        <v>0</v>
      </c>
      <c r="D1360" s="110">
        <f si="42" t="shared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si="43" t="shared"/>
        <v>201.95999999999998</v>
      </c>
      <c r="M1360" s="26"/>
    </row>
    <row customHeight="1" ht="12" r="1361" spans="1:13">
      <c r="A1361" s="10">
        <v>6717</v>
      </c>
      <c r="B1361" s="93">
        <v>1</v>
      </c>
      <c r="C1361" s="110">
        <v>0</v>
      </c>
      <c r="D1361" s="110">
        <f si="42" t="shared"/>
        <v>0</v>
      </c>
      <c r="E1361" s="74">
        <v>0</v>
      </c>
      <c r="I1361" s="29">
        <v>325</v>
      </c>
      <c r="J1361" s="96">
        <f si="43" t="shared"/>
        <v>325</v>
      </c>
      <c r="K1361" s="77">
        <f>(I1361*0.4)+I1361</f>
        <v>455</v>
      </c>
      <c r="M1361" s="26"/>
    </row>
    <row customHeight="1" ht="12" r="1362" spans="1:13">
      <c r="A1362" s="10">
        <v>6718</v>
      </c>
      <c r="B1362" s="93">
        <v>35</v>
      </c>
      <c r="C1362" s="110">
        <v>5</v>
      </c>
      <c r="D1362" s="110">
        <f si="42" t="shared"/>
        <v>10</v>
      </c>
      <c r="E1362" s="74">
        <v>0</v>
      </c>
      <c r="I1362" s="29">
        <v>33.44</v>
      </c>
      <c r="J1362" s="96">
        <f si="43" t="shared"/>
        <v>1170.3999999999999</v>
      </c>
      <c r="M1362" s="26"/>
    </row>
    <row customHeight="1" ht="12" r="1363" spans="1:13">
      <c r="A1363" s="10">
        <v>6719</v>
      </c>
      <c r="B1363" s="93">
        <v>35</v>
      </c>
      <c r="C1363" s="110">
        <v>5</v>
      </c>
      <c r="D1363" s="110">
        <f si="42" t="shared"/>
        <v>10</v>
      </c>
      <c r="E1363" s="74">
        <v>0</v>
      </c>
      <c r="I1363" s="29">
        <v>33.44</v>
      </c>
      <c r="J1363" s="96">
        <f si="43" t="shared"/>
        <v>1170.3999999999999</v>
      </c>
      <c r="M1363" s="26"/>
    </row>
    <row customHeight="1" ht="12" r="1364" spans="1:13">
      <c r="A1364" s="10">
        <v>6720</v>
      </c>
      <c r="B1364" s="93">
        <v>36</v>
      </c>
      <c r="C1364" s="110">
        <v>0</v>
      </c>
      <c r="D1364" s="110">
        <f si="42" t="shared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si="43" t="shared"/>
        <v>1171.08</v>
      </c>
      <c r="M1364" s="26"/>
    </row>
    <row customFormat="1" customHeight="1" ht="12" r="1365" s="121" spans="1:13">
      <c r="A1365" s="136">
        <v>6722</v>
      </c>
      <c r="B1365" s="119">
        <v>0</v>
      </c>
      <c r="C1365" s="120">
        <v>0</v>
      </c>
      <c r="D1365" s="110">
        <f si="42" t="shared"/>
        <v>0</v>
      </c>
      <c r="E1365" s="120">
        <v>0</v>
      </c>
      <c r="I1365" s="57">
        <v>143.25</v>
      </c>
      <c r="J1365" s="122">
        <f si="43" t="shared"/>
        <v>0</v>
      </c>
      <c r="K1365" s="123"/>
      <c r="L1365" s="57"/>
    </row>
    <row customFormat="1" customHeight="1" ht="12" r="1366" s="121" spans="1:13">
      <c r="A1366" s="136">
        <v>6723</v>
      </c>
      <c r="B1366" s="119">
        <v>0</v>
      </c>
      <c r="C1366" s="120">
        <v>0</v>
      </c>
      <c r="D1366" s="110">
        <f si="42" t="shared"/>
        <v>0</v>
      </c>
      <c r="E1366" s="120">
        <v>0</v>
      </c>
      <c r="I1366" s="57">
        <v>127.61</v>
      </c>
      <c r="J1366" s="122">
        <f si="43" t="shared"/>
        <v>0</v>
      </c>
      <c r="K1366" s="123"/>
      <c r="L1366" s="57"/>
    </row>
    <row customFormat="1" customHeight="1" ht="12" r="1367" s="121" spans="1:13">
      <c r="A1367" s="136">
        <v>6724</v>
      </c>
      <c r="B1367" s="119">
        <v>0</v>
      </c>
      <c r="C1367" s="120">
        <v>0</v>
      </c>
      <c r="D1367" s="110">
        <f si="42" t="shared"/>
        <v>0</v>
      </c>
      <c r="E1367" s="120">
        <v>0</v>
      </c>
      <c r="I1367" s="57">
        <v>39.46</v>
      </c>
      <c r="J1367" s="122">
        <f si="43" t="shared"/>
        <v>0</v>
      </c>
      <c r="K1367" s="123"/>
      <c r="L1367" s="57"/>
    </row>
    <row customFormat="1" customHeight="1" ht="12" r="1368" s="440" spans="1:13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customHeight="1" ht="12" r="1369" spans="1:13">
      <c r="A1369" s="10">
        <v>6726</v>
      </c>
      <c r="B1369" s="93">
        <v>3</v>
      </c>
      <c r="C1369" s="110">
        <v>0</v>
      </c>
      <c r="D1369" s="110">
        <f si="42" t="shared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si="43" t="shared"/>
        <v>251.57999999999998</v>
      </c>
      <c r="M1369" s="26"/>
    </row>
    <row customHeight="1" ht="12" r="1370" spans="1:13">
      <c r="A1370" s="10">
        <v>6727</v>
      </c>
      <c r="B1370" s="93">
        <v>0</v>
      </c>
      <c r="I1370" s="29"/>
      <c r="J1370" s="96"/>
      <c r="M1370" s="26"/>
    </row>
    <row customFormat="1" customHeight="1" ht="12" r="1371" s="121" spans="1:13">
      <c r="A1371" s="136">
        <v>6729</v>
      </c>
      <c r="B1371" s="119">
        <v>0</v>
      </c>
      <c r="C1371" s="120">
        <v>0</v>
      </c>
      <c r="D1371" s="110">
        <f si="42" t="shared"/>
        <v>0</v>
      </c>
      <c r="E1371" s="120">
        <v>0</v>
      </c>
      <c r="I1371" s="57">
        <v>36.86</v>
      </c>
      <c r="J1371" s="122">
        <f si="43" t="shared"/>
        <v>0</v>
      </c>
      <c r="K1371" s="123"/>
      <c r="L1371" s="57"/>
    </row>
    <row customHeight="1" ht="12" r="1372" spans="1:13">
      <c r="A1372" s="10">
        <v>6734</v>
      </c>
      <c r="B1372" s="93">
        <v>9</v>
      </c>
      <c r="C1372" s="110">
        <v>2</v>
      </c>
      <c r="D1372" s="110">
        <f si="42" t="shared"/>
        <v>4</v>
      </c>
      <c r="E1372" s="74">
        <v>5</v>
      </c>
      <c r="F1372" s="26" t="s">
        <v>1398</v>
      </c>
      <c r="I1372" s="29">
        <v>163.86</v>
      </c>
      <c r="J1372" s="96">
        <f si="43" t="shared"/>
        <v>1474.7400000000002</v>
      </c>
      <c r="M1372" s="26"/>
    </row>
    <row customFormat="1" customHeight="1" ht="12" r="1373" s="121" spans="1:13">
      <c r="A1373" s="136">
        <v>6737</v>
      </c>
      <c r="B1373" s="119">
        <v>0</v>
      </c>
      <c r="C1373" s="120">
        <v>0</v>
      </c>
      <c r="D1373" s="110">
        <f si="42" t="shared"/>
        <v>0</v>
      </c>
      <c r="E1373" s="120">
        <v>0</v>
      </c>
      <c r="I1373" s="57">
        <v>21.86</v>
      </c>
      <c r="J1373" s="122">
        <f si="43" t="shared"/>
        <v>0</v>
      </c>
      <c r="K1373" s="123"/>
      <c r="L1373" s="57"/>
    </row>
    <row customFormat="1" customHeight="1" ht="12" r="1374" s="121" spans="1:13">
      <c r="A1374" s="136">
        <v>6738</v>
      </c>
      <c r="B1374" s="119">
        <v>0</v>
      </c>
      <c r="C1374" s="120">
        <v>0</v>
      </c>
      <c r="D1374" s="110">
        <f si="42" t="shared"/>
        <v>0</v>
      </c>
      <c r="E1374" s="120">
        <v>0</v>
      </c>
      <c r="I1374" s="57">
        <v>74.69</v>
      </c>
      <c r="J1374" s="122">
        <f si="43" t="shared"/>
        <v>0</v>
      </c>
      <c r="K1374" s="123"/>
      <c r="L1374" s="57"/>
    </row>
    <row customFormat="1" customHeight="1" ht="12" r="1375" s="121" spans="1:13">
      <c r="A1375" s="136">
        <v>6739</v>
      </c>
      <c r="B1375" s="119">
        <v>0</v>
      </c>
      <c r="C1375" s="120">
        <v>0</v>
      </c>
      <c r="D1375" s="110">
        <f si="42" t="shared"/>
        <v>0</v>
      </c>
      <c r="E1375" s="120">
        <v>0</v>
      </c>
      <c r="I1375" s="57">
        <v>49.86</v>
      </c>
      <c r="J1375" s="122">
        <f si="43" t="shared"/>
        <v>0</v>
      </c>
      <c r="K1375" s="123"/>
      <c r="L1375" s="57"/>
    </row>
    <row customFormat="1" customHeight="1" ht="12" r="1376" s="121" spans="1:13">
      <c r="A1376" s="136">
        <v>6741</v>
      </c>
      <c r="B1376" s="119">
        <v>0</v>
      </c>
      <c r="C1376" s="120">
        <v>0</v>
      </c>
      <c r="D1376" s="110">
        <f si="42" t="shared"/>
        <v>0</v>
      </c>
      <c r="E1376" s="120">
        <v>0</v>
      </c>
      <c r="I1376" s="57">
        <v>49.86</v>
      </c>
      <c r="J1376" s="122">
        <f si="43" t="shared"/>
        <v>0</v>
      </c>
      <c r="K1376" s="123">
        <f>(I1376*0.4)+I1376</f>
        <v>69.804000000000002</v>
      </c>
      <c r="L1376" s="57"/>
    </row>
    <row customHeight="1" ht="12" r="1377" spans="1:13">
      <c r="A1377" s="10">
        <v>6742</v>
      </c>
      <c r="B1377" s="93">
        <v>2</v>
      </c>
      <c r="C1377" s="74">
        <v>0</v>
      </c>
      <c r="D1377" s="74">
        <f si="42" t="shared"/>
        <v>0</v>
      </c>
      <c r="E1377" s="74">
        <v>0</v>
      </c>
      <c r="I1377" s="29">
        <v>30.36</v>
      </c>
      <c r="J1377" s="96">
        <f si="43" t="shared"/>
        <v>60.72</v>
      </c>
      <c r="M1377" s="26"/>
    </row>
    <row customHeight="1" ht="12" r="1378" spans="1:13">
      <c r="A1378" s="10">
        <v>6747</v>
      </c>
      <c r="B1378" s="93">
        <v>0</v>
      </c>
      <c r="C1378" s="110">
        <v>0</v>
      </c>
      <c r="D1378" s="110">
        <f si="42" t="shared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si="43" t="shared"/>
        <v>0</v>
      </c>
      <c r="K1378" s="77">
        <v>30</v>
      </c>
      <c r="M1378" s="26"/>
    </row>
    <row customFormat="1" customHeight="1" ht="12" r="1379" s="121" spans="1:13">
      <c r="A1379" s="136">
        <v>6748</v>
      </c>
      <c r="B1379" s="119">
        <v>0</v>
      </c>
      <c r="C1379" s="120">
        <v>0</v>
      </c>
      <c r="D1379" s="110">
        <f si="42" t="shared"/>
        <v>0</v>
      </c>
      <c r="E1379" s="120">
        <v>0</v>
      </c>
      <c r="I1379" s="57">
        <v>20</v>
      </c>
      <c r="J1379" s="122">
        <f si="43" t="shared"/>
        <v>0</v>
      </c>
      <c r="K1379" s="123">
        <f>(I1379*0.4)+I1379</f>
        <v>28</v>
      </c>
      <c r="L1379" s="57"/>
    </row>
    <row customFormat="1" customHeight="1" ht="12" r="1380" s="121" spans="1:13">
      <c r="A1380" s="136">
        <v>6749</v>
      </c>
      <c r="B1380" s="119">
        <v>0</v>
      </c>
      <c r="C1380" s="120">
        <v>0</v>
      </c>
      <c r="D1380" s="110">
        <f si="42" t="shared"/>
        <v>0</v>
      </c>
      <c r="E1380" s="120">
        <v>0</v>
      </c>
      <c r="I1380" s="57">
        <v>22.76</v>
      </c>
      <c r="J1380" s="122">
        <f si="43" t="shared"/>
        <v>0</v>
      </c>
      <c r="K1380" s="123">
        <f>(I1380*0.4)+I1380</f>
        <v>31.864000000000004</v>
      </c>
      <c r="L1380" s="57"/>
    </row>
    <row customHeight="1" ht="12" r="1381" spans="1:13">
      <c r="A1381" s="10">
        <v>6750</v>
      </c>
      <c r="B1381" s="93">
        <v>2</v>
      </c>
      <c r="C1381" s="110">
        <v>0</v>
      </c>
      <c r="D1381" s="110">
        <f si="42" t="shared"/>
        <v>0</v>
      </c>
      <c r="E1381" s="74">
        <v>0</v>
      </c>
      <c r="F1381" s="26" t="s">
        <v>1381</v>
      </c>
      <c r="I1381" s="29">
        <v>83.86</v>
      </c>
      <c r="J1381" s="96">
        <f si="43" t="shared"/>
        <v>167.72</v>
      </c>
      <c r="M1381" s="26"/>
    </row>
    <row customFormat="1" customHeight="1" ht="12" r="1382" s="121" spans="1:13">
      <c r="A1382" s="136">
        <v>6751</v>
      </c>
      <c r="B1382" s="119">
        <v>0</v>
      </c>
      <c r="C1382" s="120">
        <v>0</v>
      </c>
      <c r="D1382" s="110">
        <f si="42" t="shared"/>
        <v>0</v>
      </c>
      <c r="E1382" s="120">
        <v>0</v>
      </c>
      <c r="I1382" s="57">
        <v>20</v>
      </c>
      <c r="J1382" s="122">
        <f si="43" t="shared"/>
        <v>0</v>
      </c>
      <c r="K1382" s="123">
        <f ref="K1382:K1387" si="44" t="shared">(I1382*0.4)+I1382</f>
        <v>28</v>
      </c>
      <c r="L1382" s="57"/>
    </row>
    <row customFormat="1" customHeight="1" ht="12" r="1383" s="121" spans="1:13">
      <c r="A1383" s="136">
        <v>6752</v>
      </c>
      <c r="B1383" s="119">
        <v>0</v>
      </c>
      <c r="C1383" s="120">
        <v>0</v>
      </c>
      <c r="D1383" s="110">
        <f si="42" t="shared"/>
        <v>0</v>
      </c>
      <c r="E1383" s="120">
        <v>0</v>
      </c>
      <c r="I1383" s="57">
        <v>20</v>
      </c>
      <c r="J1383" s="122">
        <f si="43" t="shared"/>
        <v>0</v>
      </c>
      <c r="K1383" s="123">
        <f si="44" t="shared"/>
        <v>28</v>
      </c>
      <c r="L1383" s="57"/>
    </row>
    <row customFormat="1" customHeight="1" ht="12" r="1384" s="121" spans="1:13">
      <c r="A1384" s="136">
        <v>6753</v>
      </c>
      <c r="B1384" s="119">
        <v>0</v>
      </c>
      <c r="C1384" s="120">
        <v>0</v>
      </c>
      <c r="D1384" s="110">
        <f si="42" t="shared"/>
        <v>0</v>
      </c>
      <c r="E1384" s="120">
        <v>0</v>
      </c>
      <c r="I1384" s="57">
        <v>20</v>
      </c>
      <c r="J1384" s="122">
        <f si="43" t="shared"/>
        <v>0</v>
      </c>
      <c r="K1384" s="123">
        <f si="44" t="shared"/>
        <v>28</v>
      </c>
      <c r="L1384" s="57"/>
    </row>
    <row customFormat="1" customHeight="1" ht="12" r="1385" s="121" spans="1:13">
      <c r="A1385" s="136">
        <v>6754</v>
      </c>
      <c r="B1385" s="119">
        <v>0</v>
      </c>
      <c r="C1385" s="120">
        <v>0</v>
      </c>
      <c r="D1385" s="110">
        <f si="42" t="shared"/>
        <v>0</v>
      </c>
      <c r="E1385" s="120">
        <v>0</v>
      </c>
      <c r="I1385" s="57">
        <v>20</v>
      </c>
      <c r="J1385" s="122">
        <f si="43" t="shared"/>
        <v>0</v>
      </c>
      <c r="K1385" s="123">
        <f si="44" t="shared"/>
        <v>28</v>
      </c>
      <c r="L1385" s="57"/>
    </row>
    <row customFormat="1" customHeight="1" ht="12" r="1386" s="121" spans="1:13">
      <c r="A1386" s="136">
        <v>6755</v>
      </c>
      <c r="B1386" s="119">
        <v>0</v>
      </c>
      <c r="C1386" s="120">
        <v>0</v>
      </c>
      <c r="D1386" s="110">
        <f si="42" t="shared"/>
        <v>0</v>
      </c>
      <c r="E1386" s="120">
        <v>0</v>
      </c>
      <c r="I1386" s="57">
        <v>20</v>
      </c>
      <c r="J1386" s="122">
        <f si="43" t="shared"/>
        <v>0</v>
      </c>
      <c r="K1386" s="123">
        <f si="44" t="shared"/>
        <v>28</v>
      </c>
      <c r="L1386" s="57"/>
    </row>
    <row customFormat="1" customHeight="1" ht="12" r="1387" s="121" spans="1:13">
      <c r="A1387" s="136">
        <v>6756</v>
      </c>
      <c r="B1387" s="119">
        <v>0</v>
      </c>
      <c r="C1387" s="120">
        <v>0</v>
      </c>
      <c r="D1387" s="110">
        <f ref="D1387:D1450" si="45" t="shared">C1387*2</f>
        <v>0</v>
      </c>
      <c r="E1387" s="120">
        <v>0</v>
      </c>
      <c r="I1387" s="57">
        <v>20</v>
      </c>
      <c r="J1387" s="122">
        <f si="43" t="shared"/>
        <v>0</v>
      </c>
      <c r="K1387" s="123">
        <f si="44" t="shared"/>
        <v>28</v>
      </c>
      <c r="L1387" s="57"/>
    </row>
    <row customHeight="1" ht="12" r="1388" spans="1:13">
      <c r="A1388" s="10">
        <v>6757</v>
      </c>
      <c r="B1388" s="93">
        <v>3</v>
      </c>
      <c r="C1388" s="110">
        <v>0</v>
      </c>
      <c r="D1388" s="110">
        <f si="45" t="shared"/>
        <v>0</v>
      </c>
      <c r="E1388" s="74">
        <v>3</v>
      </c>
      <c r="H1388" s="26" t="s">
        <v>220</v>
      </c>
      <c r="I1388" s="29">
        <v>66.36</v>
      </c>
      <c r="J1388" s="96">
        <f si="43" t="shared"/>
        <v>199.07999999999998</v>
      </c>
      <c r="K1388" s="77">
        <v>80</v>
      </c>
      <c r="M1388" s="26"/>
    </row>
    <row customHeight="1" ht="12" r="1389" spans="1:13">
      <c r="A1389" s="10">
        <v>6758</v>
      </c>
      <c r="B1389" s="93">
        <v>3</v>
      </c>
      <c r="C1389" s="110">
        <v>0</v>
      </c>
      <c r="D1389" s="110">
        <f si="45" t="shared"/>
        <v>0</v>
      </c>
      <c r="E1389" s="74">
        <v>0</v>
      </c>
      <c r="F1389" s="26" t="s">
        <v>1381</v>
      </c>
      <c r="I1389" s="29">
        <v>35.11</v>
      </c>
      <c r="J1389" s="96">
        <f si="43" t="shared"/>
        <v>105.33</v>
      </c>
      <c r="K1389" s="77">
        <f>(I1389*0.4)+I1389</f>
        <v>49.153999999999996</v>
      </c>
      <c r="M1389" s="26"/>
    </row>
    <row customHeight="1" ht="12" r="1390" spans="1:13">
      <c r="A1390" s="10">
        <v>6759</v>
      </c>
      <c r="B1390" s="93">
        <v>1</v>
      </c>
      <c r="C1390" s="110">
        <v>2</v>
      </c>
      <c r="D1390" s="110">
        <f si="45" t="shared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si="43" t="shared"/>
        <v>33</v>
      </c>
      <c r="K1390" s="77">
        <v>50</v>
      </c>
      <c r="M1390" s="26"/>
    </row>
    <row customFormat="1" customHeight="1" ht="12" r="1391" s="121" spans="1:13">
      <c r="A1391" s="136">
        <v>6761</v>
      </c>
      <c r="B1391" s="119">
        <v>0</v>
      </c>
      <c r="C1391" s="120">
        <v>0</v>
      </c>
      <c r="D1391" s="110">
        <f si="45" t="shared"/>
        <v>0</v>
      </c>
      <c r="E1391" s="120">
        <v>0</v>
      </c>
      <c r="I1391" s="57">
        <v>20</v>
      </c>
      <c r="J1391" s="122">
        <f si="43" t="shared"/>
        <v>0</v>
      </c>
      <c r="K1391" s="123">
        <f ref="K1391:K1410" si="46" t="shared">(I1391*0.4)+I1391</f>
        <v>28</v>
      </c>
      <c r="L1391" s="57"/>
    </row>
    <row customHeight="1" ht="12" r="1392" spans="1:13">
      <c r="A1392" s="10">
        <v>6762</v>
      </c>
      <c r="B1392" s="93">
        <v>2</v>
      </c>
      <c r="C1392" s="110">
        <v>0</v>
      </c>
      <c r="D1392" s="110">
        <f si="45" t="shared"/>
        <v>0</v>
      </c>
      <c r="E1392" s="74">
        <v>1</v>
      </c>
      <c r="I1392" s="29">
        <v>32.36</v>
      </c>
      <c r="J1392" s="96">
        <f si="43" t="shared"/>
        <v>64.72</v>
      </c>
      <c r="K1392" s="77">
        <f si="46" t="shared"/>
        <v>45.304000000000002</v>
      </c>
      <c r="M1392" s="26"/>
    </row>
    <row customHeight="1" ht="12" r="1393" spans="1:13">
      <c r="A1393" s="10">
        <v>6763</v>
      </c>
      <c r="B1393" s="93">
        <v>0</v>
      </c>
      <c r="C1393" s="110">
        <v>0</v>
      </c>
      <c r="D1393" s="110">
        <f si="45" t="shared"/>
        <v>0</v>
      </c>
      <c r="E1393" s="74">
        <v>0</v>
      </c>
      <c r="I1393" s="29">
        <v>20</v>
      </c>
      <c r="J1393" s="96">
        <f si="43" t="shared"/>
        <v>0</v>
      </c>
      <c r="K1393" s="77">
        <f si="46" t="shared"/>
        <v>28</v>
      </c>
      <c r="M1393" s="26"/>
    </row>
    <row customFormat="1" customHeight="1" ht="12" r="1394" s="121" spans="1:13">
      <c r="A1394" s="136">
        <v>6765</v>
      </c>
      <c r="B1394" s="119">
        <v>0</v>
      </c>
      <c r="C1394" s="120">
        <v>0</v>
      </c>
      <c r="D1394" s="110">
        <f si="45" t="shared"/>
        <v>0</v>
      </c>
      <c r="E1394" s="120">
        <v>0</v>
      </c>
      <c r="I1394" s="57">
        <v>20</v>
      </c>
      <c r="J1394" s="122">
        <f si="43" t="shared"/>
        <v>0</v>
      </c>
      <c r="K1394" s="123">
        <f si="46" t="shared"/>
        <v>28</v>
      </c>
      <c r="L1394" s="57"/>
    </row>
    <row customHeight="1" ht="12" r="1395" spans="1:13">
      <c r="A1395" s="10">
        <v>6766</v>
      </c>
      <c r="B1395" s="93">
        <v>50</v>
      </c>
      <c r="C1395" s="110">
        <v>2</v>
      </c>
      <c r="D1395" s="110">
        <f si="45" t="shared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si="43" t="shared"/>
        <v>6443.0000000000009</v>
      </c>
      <c r="K1395" s="77">
        <f si="46" t="shared"/>
        <v>180.40400000000002</v>
      </c>
      <c r="M1395" s="26"/>
    </row>
    <row customHeight="1" ht="12" r="1396" spans="1:13">
      <c r="A1396" s="10">
        <v>6767</v>
      </c>
      <c r="B1396" s="93">
        <v>0</v>
      </c>
      <c r="C1396" s="110">
        <v>0</v>
      </c>
      <c r="D1396" s="110">
        <f si="45" t="shared"/>
        <v>0</v>
      </c>
      <c r="E1396" s="74">
        <v>0</v>
      </c>
      <c r="I1396" s="29">
        <v>20</v>
      </c>
      <c r="J1396" s="96">
        <f si="43" t="shared"/>
        <v>0</v>
      </c>
      <c r="K1396" s="77">
        <f si="46" t="shared"/>
        <v>28</v>
      </c>
      <c r="M1396" s="26"/>
    </row>
    <row customHeight="1" ht="12" r="1397" spans="1:13">
      <c r="A1397" s="10">
        <v>6768</v>
      </c>
      <c r="B1397" s="93">
        <v>0</v>
      </c>
      <c r="C1397" s="110">
        <v>0</v>
      </c>
      <c r="D1397" s="110">
        <f si="45" t="shared"/>
        <v>0</v>
      </c>
      <c r="E1397" s="74">
        <v>0</v>
      </c>
      <c r="I1397" s="29">
        <v>20</v>
      </c>
      <c r="J1397" s="96">
        <f si="43" t="shared"/>
        <v>0</v>
      </c>
      <c r="K1397" s="77">
        <f si="46" t="shared"/>
        <v>28</v>
      </c>
      <c r="M1397" s="26"/>
    </row>
    <row customHeight="1" ht="12" r="1398" spans="1:13">
      <c r="A1398" s="10">
        <v>6769</v>
      </c>
      <c r="B1398" s="93">
        <v>0</v>
      </c>
      <c r="C1398" s="110">
        <v>0</v>
      </c>
      <c r="D1398" s="110">
        <f si="45" t="shared"/>
        <v>0</v>
      </c>
      <c r="E1398" s="74">
        <v>0</v>
      </c>
      <c r="G1398" s="26" t="s">
        <v>652</v>
      </c>
      <c r="I1398" s="29">
        <v>20</v>
      </c>
      <c r="J1398" s="96">
        <f si="43" t="shared"/>
        <v>0</v>
      </c>
      <c r="K1398" s="77">
        <f si="46" t="shared"/>
        <v>28</v>
      </c>
      <c r="M1398" s="26"/>
    </row>
    <row customHeight="1" ht="12" r="1399" spans="1:13">
      <c r="A1399" s="10">
        <v>6770</v>
      </c>
      <c r="B1399" s="93">
        <v>2</v>
      </c>
      <c r="C1399" s="110">
        <v>0</v>
      </c>
      <c r="D1399" s="110">
        <f si="45" t="shared"/>
        <v>0</v>
      </c>
      <c r="E1399" s="74">
        <v>0</v>
      </c>
      <c r="G1399" s="26" t="s">
        <v>653</v>
      </c>
      <c r="I1399" s="29">
        <v>20</v>
      </c>
      <c r="J1399" s="96">
        <f si="43" t="shared"/>
        <v>40</v>
      </c>
      <c r="K1399" s="77">
        <f si="46" t="shared"/>
        <v>28</v>
      </c>
      <c r="M1399" s="26"/>
    </row>
    <row customHeight="1" ht="12" r="1400" spans="1:13">
      <c r="A1400" s="10">
        <v>6771</v>
      </c>
      <c r="B1400" s="93">
        <v>1</v>
      </c>
      <c r="C1400" s="110">
        <v>0</v>
      </c>
      <c r="D1400" s="110">
        <f si="45" t="shared"/>
        <v>0</v>
      </c>
      <c r="E1400" s="74">
        <v>0</v>
      </c>
      <c r="I1400" s="29">
        <v>20</v>
      </c>
      <c r="J1400" s="96">
        <f si="43" t="shared"/>
        <v>20</v>
      </c>
      <c r="K1400" s="77">
        <f si="46" t="shared"/>
        <v>28</v>
      </c>
      <c r="M1400" s="26"/>
    </row>
    <row customHeight="1" ht="12" r="1401" spans="1:13">
      <c r="A1401" s="10">
        <v>6772</v>
      </c>
      <c r="B1401" s="93">
        <v>4</v>
      </c>
      <c r="C1401" s="110">
        <v>0</v>
      </c>
      <c r="D1401" s="110">
        <f si="45" t="shared"/>
        <v>0</v>
      </c>
      <c r="E1401" s="74">
        <v>0</v>
      </c>
      <c r="I1401" s="29">
        <v>20</v>
      </c>
      <c r="J1401" s="96">
        <f si="43" t="shared"/>
        <v>80</v>
      </c>
      <c r="K1401" s="77">
        <f si="46" t="shared"/>
        <v>28</v>
      </c>
      <c r="M1401" s="26"/>
    </row>
    <row customHeight="1" ht="12" r="1402" spans="1:13">
      <c r="A1402" s="10">
        <v>6773</v>
      </c>
      <c r="B1402" s="93">
        <v>3</v>
      </c>
      <c r="C1402" s="110">
        <v>0</v>
      </c>
      <c r="D1402" s="110">
        <f si="45" t="shared"/>
        <v>0</v>
      </c>
      <c r="E1402" s="74">
        <v>0</v>
      </c>
      <c r="I1402" s="29">
        <v>20</v>
      </c>
      <c r="J1402" s="96">
        <f si="43" t="shared"/>
        <v>60</v>
      </c>
      <c r="K1402" s="77">
        <f si="46" t="shared"/>
        <v>28</v>
      </c>
      <c r="M1402" s="26"/>
    </row>
    <row customHeight="1" ht="12" r="1403" spans="1:13">
      <c r="A1403" s="10">
        <v>6774</v>
      </c>
      <c r="B1403" s="93">
        <v>4</v>
      </c>
      <c r="C1403" s="110">
        <v>0</v>
      </c>
      <c r="D1403" s="110">
        <f si="45" t="shared"/>
        <v>0</v>
      </c>
      <c r="E1403" s="74">
        <v>0</v>
      </c>
      <c r="G1403" s="26" t="s">
        <v>651</v>
      </c>
      <c r="I1403" s="29">
        <v>20</v>
      </c>
      <c r="J1403" s="96">
        <f si="43" t="shared"/>
        <v>80</v>
      </c>
      <c r="K1403" s="77">
        <f si="46" t="shared"/>
        <v>28</v>
      </c>
      <c r="M1403" s="26"/>
    </row>
    <row customHeight="1" ht="12" r="1404" spans="1:13">
      <c r="A1404" s="10">
        <v>6775</v>
      </c>
      <c r="B1404" s="93">
        <v>3</v>
      </c>
      <c r="C1404" s="110">
        <v>0</v>
      </c>
      <c r="D1404" s="110">
        <f si="45" t="shared"/>
        <v>0</v>
      </c>
      <c r="E1404" s="74">
        <v>0</v>
      </c>
      <c r="I1404" s="29">
        <v>20</v>
      </c>
      <c r="J1404" s="96">
        <f ref="J1404:J1471" si="47" t="shared">B1404*I1404</f>
        <v>60</v>
      </c>
      <c r="K1404" s="77">
        <f si="46" t="shared"/>
        <v>28</v>
      </c>
      <c r="M1404" s="26"/>
    </row>
    <row customHeight="1" ht="12" r="1405" spans="1:13">
      <c r="A1405" s="10">
        <v>6776</v>
      </c>
      <c r="B1405" s="93">
        <v>0</v>
      </c>
      <c r="C1405" s="110">
        <v>0</v>
      </c>
      <c r="D1405" s="110">
        <f si="45" t="shared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si="47" t="shared"/>
        <v>0</v>
      </c>
      <c r="K1405" s="77">
        <f si="46" t="shared"/>
        <v>28</v>
      </c>
      <c r="M1405" s="26"/>
    </row>
    <row customHeight="1" ht="12" r="1406" spans="1:13">
      <c r="A1406" s="10">
        <v>6777</v>
      </c>
      <c r="B1406" s="93">
        <v>0</v>
      </c>
      <c r="C1406" s="110">
        <v>0</v>
      </c>
      <c r="D1406" s="110">
        <f si="45" t="shared"/>
        <v>0</v>
      </c>
      <c r="E1406" s="74">
        <v>1</v>
      </c>
      <c r="I1406" s="29">
        <v>163.86</v>
      </c>
      <c r="J1406" s="96">
        <f si="47" t="shared"/>
        <v>0</v>
      </c>
      <c r="K1406" s="77">
        <f si="46" t="shared"/>
        <v>229.40400000000002</v>
      </c>
      <c r="M1406" s="26"/>
    </row>
    <row customHeight="1" ht="12" r="1407" spans="1:13">
      <c r="A1407" s="10">
        <v>6778</v>
      </c>
      <c r="B1407" s="93">
        <v>1</v>
      </c>
      <c r="C1407" s="110">
        <v>0</v>
      </c>
      <c r="D1407" s="110">
        <f si="45" t="shared"/>
        <v>0</v>
      </c>
      <c r="E1407" s="74">
        <v>0</v>
      </c>
      <c r="I1407" s="29">
        <v>35.86</v>
      </c>
      <c r="J1407" s="96">
        <f si="47" t="shared"/>
        <v>35.86</v>
      </c>
      <c r="K1407" s="77">
        <f si="46" t="shared"/>
        <v>50.204000000000001</v>
      </c>
      <c r="M1407" s="26"/>
    </row>
    <row customHeight="1" ht="12" r="1408" spans="1:13">
      <c r="A1408" s="10">
        <v>6784</v>
      </c>
      <c r="B1408" s="93">
        <v>3</v>
      </c>
      <c r="C1408" s="110">
        <v>0</v>
      </c>
      <c r="D1408" s="110">
        <f si="45" t="shared"/>
        <v>0</v>
      </c>
      <c r="E1408" s="74">
        <v>0</v>
      </c>
      <c r="I1408" s="29">
        <v>20</v>
      </c>
      <c r="J1408" s="96">
        <f si="47" t="shared"/>
        <v>60</v>
      </c>
      <c r="K1408" s="77">
        <f si="46" t="shared"/>
        <v>28</v>
      </c>
      <c r="M1408" s="26"/>
    </row>
    <row customHeight="1" ht="12" r="1409" spans="1:13">
      <c r="A1409" s="10">
        <v>6787</v>
      </c>
      <c r="B1409" s="93">
        <v>4</v>
      </c>
      <c r="C1409" s="110">
        <v>0</v>
      </c>
      <c r="D1409" s="110">
        <f si="45" t="shared"/>
        <v>0</v>
      </c>
      <c r="E1409" s="74">
        <v>0</v>
      </c>
      <c r="G1409" s="26" t="s">
        <v>624</v>
      </c>
      <c r="I1409" s="29">
        <v>20</v>
      </c>
      <c r="J1409" s="96">
        <f si="47" t="shared"/>
        <v>80</v>
      </c>
      <c r="K1409" s="77">
        <f si="46" t="shared"/>
        <v>28</v>
      </c>
      <c r="M1409" s="26"/>
    </row>
    <row customHeight="1" ht="12" r="1410" spans="1:13">
      <c r="A1410" s="10">
        <v>6790</v>
      </c>
      <c r="B1410" s="93">
        <v>0</v>
      </c>
      <c r="C1410" s="110">
        <v>0</v>
      </c>
      <c r="D1410" s="110">
        <f si="45" t="shared"/>
        <v>0</v>
      </c>
      <c r="E1410" s="74">
        <v>0</v>
      </c>
      <c r="I1410" s="29">
        <v>75.86</v>
      </c>
      <c r="J1410" s="96">
        <f si="47" t="shared"/>
        <v>0</v>
      </c>
      <c r="K1410" s="77">
        <f si="46" t="shared"/>
        <v>106.20400000000001</v>
      </c>
      <c r="M1410" s="26"/>
    </row>
    <row customHeight="1" ht="12" r="1411" spans="1:13">
      <c r="A1411" s="10">
        <v>6791</v>
      </c>
      <c r="B1411" s="93">
        <v>0</v>
      </c>
      <c r="C1411" s="110">
        <v>0</v>
      </c>
      <c r="D1411" s="110">
        <f si="45" t="shared"/>
        <v>0</v>
      </c>
      <c r="E1411" s="74">
        <v>0</v>
      </c>
      <c r="I1411" s="29">
        <v>37.65</v>
      </c>
      <c r="J1411" s="96">
        <f si="47" t="shared"/>
        <v>0</v>
      </c>
      <c r="K1411" s="77">
        <v>53</v>
      </c>
      <c r="M1411" s="26"/>
    </row>
    <row customHeight="1" ht="12" r="1412" spans="1:13">
      <c r="A1412" s="10">
        <v>6792</v>
      </c>
      <c r="B1412" s="93">
        <v>0</v>
      </c>
      <c r="C1412" s="110">
        <v>0</v>
      </c>
      <c r="D1412" s="110">
        <f si="45" t="shared"/>
        <v>0</v>
      </c>
      <c r="E1412" s="74">
        <v>0</v>
      </c>
      <c r="G1412" s="26" t="s">
        <v>668</v>
      </c>
      <c r="I1412" s="29">
        <v>23.35</v>
      </c>
      <c r="J1412" s="96">
        <f si="47" t="shared"/>
        <v>0</v>
      </c>
      <c r="K1412" s="77">
        <f>(I1412*0.4)+I1412</f>
        <v>32.690000000000005</v>
      </c>
      <c r="M1412" s="26"/>
    </row>
    <row customHeight="1" ht="12" r="1413" spans="1:13">
      <c r="A1413" s="10">
        <v>6793</v>
      </c>
      <c r="B1413" s="93">
        <v>1</v>
      </c>
      <c r="C1413" s="110">
        <v>0</v>
      </c>
      <c r="D1413" s="110">
        <f si="45" t="shared"/>
        <v>0</v>
      </c>
      <c r="E1413" s="74">
        <v>0</v>
      </c>
      <c r="I1413" s="29">
        <v>20</v>
      </c>
      <c r="J1413" s="96">
        <f si="47" t="shared"/>
        <v>20</v>
      </c>
      <c r="K1413" s="77">
        <f>(I1413*0.4)+I1413</f>
        <v>28</v>
      </c>
      <c r="M1413" s="26"/>
    </row>
    <row customHeight="1" ht="12" r="1414" spans="1:13">
      <c r="A1414" s="10">
        <v>6794</v>
      </c>
      <c r="B1414" s="93">
        <v>1</v>
      </c>
      <c r="C1414" s="110">
        <v>0</v>
      </c>
      <c r="D1414" s="110">
        <f si="45" t="shared"/>
        <v>0</v>
      </c>
      <c r="E1414" s="74">
        <v>0</v>
      </c>
      <c r="I1414" s="29">
        <v>20</v>
      </c>
      <c r="J1414" s="96">
        <f si="47" t="shared"/>
        <v>20</v>
      </c>
      <c r="K1414" s="77">
        <f>(I1414*0.4)+I1414</f>
        <v>28</v>
      </c>
      <c r="M1414" s="26"/>
    </row>
    <row customHeight="1" ht="12" r="1415" spans="1:13">
      <c r="A1415" s="10">
        <v>6795</v>
      </c>
      <c r="B1415" s="93">
        <v>4</v>
      </c>
      <c r="C1415" s="110">
        <v>0</v>
      </c>
      <c r="D1415" s="110">
        <f si="45" t="shared"/>
        <v>0</v>
      </c>
      <c r="E1415" s="74">
        <v>0</v>
      </c>
      <c r="I1415" s="29">
        <v>20</v>
      </c>
      <c r="J1415" s="96">
        <f si="47" t="shared"/>
        <v>80</v>
      </c>
      <c r="K1415" s="77">
        <f>(I1415*0.4)+I1415</f>
        <v>28</v>
      </c>
      <c r="M1415" s="26"/>
    </row>
    <row customHeight="1" ht="12" r="1416" spans="1:13">
      <c r="A1416" s="10">
        <v>6796</v>
      </c>
      <c r="B1416" s="93">
        <v>1</v>
      </c>
      <c r="C1416" s="110">
        <v>1</v>
      </c>
      <c r="D1416" s="110">
        <f si="45" t="shared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si="47" t="shared"/>
        <v>57.61</v>
      </c>
      <c r="K1416" s="77">
        <v>43</v>
      </c>
      <c r="M1416" s="26"/>
    </row>
    <row customHeight="1" ht="12" r="1417" spans="1:13">
      <c r="A1417" s="10">
        <v>6797</v>
      </c>
      <c r="B1417" s="93">
        <v>11</v>
      </c>
      <c r="C1417" s="110">
        <v>0</v>
      </c>
      <c r="D1417" s="110">
        <f si="45" t="shared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si="47" t="shared"/>
        <v>1609.96</v>
      </c>
      <c r="K1417" s="77">
        <v>43</v>
      </c>
      <c r="M1417" s="26"/>
    </row>
    <row customHeight="1" ht="12" r="1418" spans="1:13">
      <c r="A1418" s="10">
        <v>6798</v>
      </c>
      <c r="B1418" s="93">
        <v>0</v>
      </c>
      <c r="C1418" s="110">
        <v>0</v>
      </c>
      <c r="D1418" s="110">
        <f si="45" t="shared"/>
        <v>0</v>
      </c>
      <c r="E1418" s="74">
        <v>0</v>
      </c>
      <c r="I1418" s="29">
        <v>128.86000000000001</v>
      </c>
      <c r="J1418" s="96">
        <f si="47" t="shared"/>
        <v>0</v>
      </c>
      <c r="M1418" s="26"/>
    </row>
    <row customHeight="1" ht="12" r="1419" spans="1:13">
      <c r="A1419" s="10">
        <v>6800</v>
      </c>
      <c r="B1419" s="93">
        <v>10</v>
      </c>
      <c r="C1419" s="110">
        <v>0</v>
      </c>
      <c r="D1419" s="110">
        <f si="45" t="shared"/>
        <v>0</v>
      </c>
      <c r="E1419" s="74">
        <v>0</v>
      </c>
      <c r="F1419" s="26" t="s">
        <v>1381</v>
      </c>
      <c r="I1419" s="29">
        <v>111.36</v>
      </c>
      <c r="J1419" s="96">
        <f si="47" t="shared"/>
        <v>1113.5999999999999</v>
      </c>
      <c r="K1419" s="77">
        <f ref="K1419:K1433" si="48" t="shared">(I1419*0.4)+I1419</f>
        <v>155.904</v>
      </c>
      <c r="M1419" s="26"/>
    </row>
    <row customHeight="1" ht="12" r="1420" spans="1:13">
      <c r="A1420" s="10">
        <v>6805</v>
      </c>
      <c r="B1420" s="93">
        <v>8</v>
      </c>
      <c r="C1420" s="110">
        <v>1</v>
      </c>
      <c r="D1420" s="110">
        <f si="45" t="shared"/>
        <v>2</v>
      </c>
      <c r="E1420" s="74">
        <v>1</v>
      </c>
      <c r="F1420" s="26" t="s">
        <v>1391</v>
      </c>
      <c r="I1420" s="29">
        <v>35.11</v>
      </c>
      <c r="J1420" s="96">
        <f si="47" t="shared"/>
        <v>280.88</v>
      </c>
      <c r="K1420" s="77">
        <f si="48" t="shared"/>
        <v>49.153999999999996</v>
      </c>
      <c r="M1420" s="26"/>
    </row>
    <row customHeight="1" ht="12" r="1421" spans="1:13">
      <c r="A1421" s="10">
        <v>6808</v>
      </c>
      <c r="B1421" s="93">
        <v>8</v>
      </c>
      <c r="C1421" s="110">
        <v>2</v>
      </c>
      <c r="D1421" s="110">
        <f si="45" t="shared"/>
        <v>4</v>
      </c>
      <c r="E1421" s="74">
        <v>1</v>
      </c>
      <c r="F1421" s="26" t="s">
        <v>1387</v>
      </c>
      <c r="I1421" s="29">
        <v>30.74</v>
      </c>
      <c r="J1421" s="96">
        <f si="47" t="shared"/>
        <v>245.92</v>
      </c>
      <c r="K1421" s="77">
        <f si="48" t="shared"/>
        <v>43.036000000000001</v>
      </c>
      <c r="M1421" s="26"/>
    </row>
    <row customHeight="1" ht="12" r="1422" spans="1:13">
      <c r="A1422" s="10">
        <v>6809</v>
      </c>
      <c r="B1422" s="93">
        <v>8</v>
      </c>
      <c r="C1422" s="110">
        <v>1</v>
      </c>
      <c r="D1422" s="110">
        <f si="45" t="shared"/>
        <v>2</v>
      </c>
      <c r="E1422" s="74">
        <v>1</v>
      </c>
      <c r="F1422" s="26" t="s">
        <v>1391</v>
      </c>
      <c r="I1422" s="29">
        <v>74</v>
      </c>
      <c r="J1422" s="96">
        <f si="47" t="shared"/>
        <v>592</v>
      </c>
      <c r="K1422" s="77">
        <f si="48" t="shared"/>
        <v>103.6</v>
      </c>
      <c r="M1422" s="26"/>
    </row>
    <row customHeight="1" ht="12" r="1423" spans="1:13">
      <c r="A1423" s="10">
        <v>6810</v>
      </c>
      <c r="B1423" s="93">
        <v>0</v>
      </c>
      <c r="C1423" s="110">
        <v>1</v>
      </c>
      <c r="D1423" s="110">
        <f si="45" t="shared"/>
        <v>2</v>
      </c>
      <c r="E1423" s="74">
        <v>1</v>
      </c>
      <c r="F1423" s="26" t="s">
        <v>1391</v>
      </c>
      <c r="I1423" s="29">
        <v>48.24</v>
      </c>
      <c r="J1423" s="96">
        <f si="47" t="shared"/>
        <v>0</v>
      </c>
      <c r="K1423" s="77">
        <f si="48" t="shared"/>
        <v>67.536000000000001</v>
      </c>
      <c r="M1423" s="26"/>
    </row>
    <row customHeight="1" ht="12" r="1424" spans="1:13">
      <c r="A1424" s="10">
        <v>6811</v>
      </c>
      <c r="B1424" s="93">
        <v>1</v>
      </c>
      <c r="C1424" s="110">
        <v>0</v>
      </c>
      <c r="D1424" s="110">
        <f si="45" t="shared"/>
        <v>0</v>
      </c>
      <c r="E1424" s="74">
        <v>0</v>
      </c>
      <c r="I1424" s="29">
        <v>20</v>
      </c>
      <c r="J1424" s="96">
        <f si="47" t="shared"/>
        <v>20</v>
      </c>
      <c r="K1424" s="77">
        <f si="48" t="shared"/>
        <v>28</v>
      </c>
      <c r="M1424" s="26"/>
    </row>
    <row customHeight="1" ht="12" r="1425" spans="1:13">
      <c r="A1425" s="10">
        <v>6813</v>
      </c>
      <c r="B1425" s="93">
        <v>11</v>
      </c>
      <c r="C1425" s="110">
        <v>1</v>
      </c>
      <c r="D1425" s="110">
        <f si="45" t="shared"/>
        <v>2</v>
      </c>
      <c r="E1425" s="74">
        <v>0</v>
      </c>
      <c r="F1425" s="26" t="s">
        <v>1391</v>
      </c>
      <c r="I1425" s="29">
        <v>33.86</v>
      </c>
      <c r="J1425" s="96">
        <f si="47" t="shared"/>
        <v>372.46</v>
      </c>
      <c r="K1425" s="77">
        <f si="48" t="shared"/>
        <v>47.403999999999996</v>
      </c>
      <c r="M1425" s="26"/>
    </row>
    <row customHeight="1" ht="12" r="1426" spans="1:13">
      <c r="A1426" s="10">
        <v>6814</v>
      </c>
      <c r="B1426" s="93">
        <v>2</v>
      </c>
      <c r="C1426" s="110">
        <v>1</v>
      </c>
      <c r="D1426" s="110">
        <f si="45" t="shared"/>
        <v>2</v>
      </c>
      <c r="E1426" s="74">
        <v>0</v>
      </c>
      <c r="F1426" s="26" t="s">
        <v>1391</v>
      </c>
      <c r="I1426" s="29">
        <v>32.53</v>
      </c>
      <c r="J1426" s="96">
        <f si="47" t="shared"/>
        <v>65.06</v>
      </c>
      <c r="K1426" s="77">
        <f si="48" t="shared"/>
        <v>45.542000000000002</v>
      </c>
      <c r="M1426" s="26"/>
    </row>
    <row customHeight="1" ht="12" r="1427" spans="1:13">
      <c r="A1427" s="10">
        <v>6818</v>
      </c>
      <c r="B1427" s="93">
        <v>0</v>
      </c>
      <c r="C1427" s="110">
        <v>0</v>
      </c>
      <c r="D1427" s="110">
        <f si="45" t="shared"/>
        <v>0</v>
      </c>
      <c r="I1427" s="29">
        <v>20</v>
      </c>
      <c r="J1427" s="96">
        <f si="47" t="shared"/>
        <v>0</v>
      </c>
      <c r="K1427" s="77">
        <f si="48" t="shared"/>
        <v>28</v>
      </c>
      <c r="M1427" s="26"/>
    </row>
    <row customHeight="1" ht="12" r="1428" spans="1:13">
      <c r="A1428" s="10">
        <v>6819</v>
      </c>
      <c r="B1428" s="93">
        <v>0</v>
      </c>
      <c r="C1428" s="110">
        <v>1</v>
      </c>
      <c r="D1428" s="110">
        <f si="45" t="shared"/>
        <v>2</v>
      </c>
      <c r="E1428" s="74">
        <v>0</v>
      </c>
      <c r="F1428" s="26" t="s">
        <v>1391</v>
      </c>
      <c r="I1428" s="29">
        <v>44.19</v>
      </c>
      <c r="J1428" s="96">
        <f si="47" t="shared"/>
        <v>0</v>
      </c>
      <c r="K1428" s="77">
        <f si="48" t="shared"/>
        <v>61.866</v>
      </c>
      <c r="M1428" s="26"/>
    </row>
    <row customHeight="1" ht="12" r="1429" spans="1:13">
      <c r="A1429" s="10">
        <v>6820</v>
      </c>
      <c r="B1429" s="93">
        <v>1</v>
      </c>
      <c r="C1429" s="110">
        <v>0</v>
      </c>
      <c r="D1429" s="110">
        <f si="45" t="shared"/>
        <v>0</v>
      </c>
      <c r="E1429" s="74">
        <v>0</v>
      </c>
      <c r="I1429" s="29">
        <v>30.77</v>
      </c>
      <c r="J1429" s="96">
        <f si="47" t="shared"/>
        <v>30.77</v>
      </c>
      <c r="K1429" s="77">
        <f si="48" t="shared"/>
        <v>43.078000000000003</v>
      </c>
      <c r="M1429" s="26"/>
    </row>
    <row customHeight="1" ht="12" r="1430" spans="1:13">
      <c r="A1430" s="10">
        <v>6821</v>
      </c>
      <c r="B1430" s="93">
        <v>1</v>
      </c>
      <c r="C1430" s="110">
        <v>0</v>
      </c>
      <c r="D1430" s="110">
        <f si="45" t="shared"/>
        <v>0</v>
      </c>
      <c r="E1430" s="74">
        <v>0</v>
      </c>
      <c r="I1430" s="29">
        <v>93.86</v>
      </c>
      <c r="J1430" s="96">
        <f si="47" t="shared"/>
        <v>93.86</v>
      </c>
      <c r="K1430" s="77">
        <f si="48" t="shared"/>
        <v>131.404</v>
      </c>
      <c r="M1430" s="26"/>
    </row>
    <row customHeight="1" ht="12" r="1431" spans="1:13">
      <c r="A1431" s="10">
        <v>6822</v>
      </c>
      <c r="B1431" s="93">
        <v>0</v>
      </c>
      <c r="C1431" s="110">
        <v>0</v>
      </c>
      <c r="D1431" s="110">
        <f si="45" t="shared"/>
        <v>0</v>
      </c>
      <c r="E1431" s="74">
        <v>0</v>
      </c>
      <c r="I1431" s="29">
        <v>20</v>
      </c>
      <c r="J1431" s="96">
        <f si="47" t="shared"/>
        <v>0</v>
      </c>
      <c r="K1431" s="77">
        <f si="48" t="shared"/>
        <v>28</v>
      </c>
      <c r="M1431" s="26"/>
    </row>
    <row customHeight="1" ht="12" r="1432" spans="1:13">
      <c r="A1432" s="10">
        <v>6823</v>
      </c>
      <c r="B1432" s="93">
        <v>13</v>
      </c>
      <c r="C1432" s="110">
        <v>0</v>
      </c>
      <c r="D1432" s="110">
        <f si="45" t="shared"/>
        <v>0</v>
      </c>
      <c r="E1432" s="74">
        <v>0</v>
      </c>
      <c r="F1432" s="26" t="s">
        <v>1392</v>
      </c>
      <c r="I1432" s="29">
        <v>34.21</v>
      </c>
      <c r="J1432" s="96">
        <f si="47" t="shared"/>
        <v>444.73</v>
      </c>
      <c r="K1432" s="77">
        <f si="48" t="shared"/>
        <v>47.894000000000005</v>
      </c>
      <c r="M1432" s="26"/>
    </row>
    <row customHeight="1" ht="12" r="1433" spans="1:13">
      <c r="A1433" s="10">
        <v>6824</v>
      </c>
      <c r="B1433" s="93">
        <v>4</v>
      </c>
      <c r="C1433" s="110">
        <v>4</v>
      </c>
      <c r="D1433" s="110">
        <f si="45" t="shared"/>
        <v>8</v>
      </c>
      <c r="E1433" s="74">
        <v>0</v>
      </c>
      <c r="F1433" s="26" t="s">
        <v>1373</v>
      </c>
      <c r="I1433" s="29">
        <v>56</v>
      </c>
      <c r="J1433" s="96">
        <f si="47" t="shared"/>
        <v>224</v>
      </c>
      <c r="K1433" s="77">
        <f si="48" t="shared"/>
        <v>78.400000000000006</v>
      </c>
      <c r="M1433" s="26"/>
    </row>
    <row customHeight="1" ht="12" r="1434" spans="1:13">
      <c r="A1434" s="10">
        <v>6825</v>
      </c>
      <c r="B1434" s="93">
        <v>7</v>
      </c>
      <c r="C1434" s="110">
        <v>0</v>
      </c>
      <c r="D1434" s="110">
        <f si="45" t="shared"/>
        <v>0</v>
      </c>
      <c r="E1434" s="74">
        <v>0</v>
      </c>
      <c r="H1434" s="26" t="s">
        <v>220</v>
      </c>
      <c r="I1434" s="29">
        <v>13.26</v>
      </c>
      <c r="J1434" s="96">
        <f si="47" t="shared"/>
        <v>92.82</v>
      </c>
      <c r="K1434" s="77">
        <v>72</v>
      </c>
      <c r="M1434" s="26"/>
    </row>
    <row customHeight="1" ht="12" r="1435" spans="1:13">
      <c r="A1435" s="10">
        <v>6826</v>
      </c>
      <c r="B1435" s="93">
        <v>8</v>
      </c>
      <c r="C1435" s="110">
        <v>0</v>
      </c>
      <c r="D1435" s="110">
        <f si="45" t="shared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si="47" t="shared"/>
        <v>76.400000000000006</v>
      </c>
      <c r="K1435" s="77">
        <v>160</v>
      </c>
      <c r="M1435" s="26"/>
    </row>
    <row customHeight="1" ht="12" r="1436" spans="1:13">
      <c r="A1436" s="10">
        <v>6827</v>
      </c>
      <c r="B1436" s="93">
        <v>19</v>
      </c>
      <c r="C1436" s="110">
        <v>4</v>
      </c>
      <c r="D1436" s="110">
        <f si="45" t="shared"/>
        <v>8</v>
      </c>
      <c r="E1436" s="74">
        <v>0</v>
      </c>
      <c r="F1436" s="26" t="s">
        <v>1373</v>
      </c>
      <c r="I1436" s="29">
        <v>9</v>
      </c>
      <c r="J1436" s="96">
        <f si="47" t="shared"/>
        <v>171</v>
      </c>
      <c r="K1436" s="77">
        <f>(I1436*0.4)+I1436</f>
        <v>12.6</v>
      </c>
      <c r="M1436" s="26"/>
    </row>
    <row customHeight="1" ht="12" r="1437" spans="1:13">
      <c r="A1437" s="10">
        <v>6828</v>
      </c>
      <c r="B1437" s="93">
        <v>5</v>
      </c>
      <c r="C1437" s="110">
        <v>0</v>
      </c>
      <c r="D1437" s="110">
        <f si="45" t="shared"/>
        <v>0</v>
      </c>
      <c r="E1437" s="74">
        <v>1</v>
      </c>
      <c r="F1437" s="26" t="s">
        <v>1400</v>
      </c>
      <c r="I1437" s="29">
        <v>27.92</v>
      </c>
      <c r="J1437" s="96">
        <f si="47" t="shared"/>
        <v>139.60000000000002</v>
      </c>
      <c r="M1437" s="26"/>
    </row>
    <row customHeight="1" ht="12" r="1438" spans="1:13">
      <c r="A1438" s="10">
        <v>6829</v>
      </c>
      <c r="B1438" s="93">
        <v>0</v>
      </c>
      <c r="C1438" s="110">
        <v>0</v>
      </c>
      <c r="D1438" s="110">
        <f si="45" t="shared"/>
        <v>0</v>
      </c>
      <c r="E1438" s="74">
        <v>0</v>
      </c>
      <c r="I1438" s="29">
        <v>47.58</v>
      </c>
      <c r="J1438" s="96">
        <f si="47" t="shared"/>
        <v>0</v>
      </c>
      <c r="M1438" s="26"/>
    </row>
    <row customHeight="1" ht="12" r="1439" spans="1:13">
      <c r="A1439" s="10">
        <v>6830</v>
      </c>
      <c r="B1439" s="93">
        <v>7</v>
      </c>
      <c r="C1439" s="110">
        <v>0</v>
      </c>
      <c r="D1439" s="110">
        <f si="45" t="shared"/>
        <v>0</v>
      </c>
      <c r="E1439" s="74">
        <v>0</v>
      </c>
      <c r="I1439" s="29">
        <v>27.11</v>
      </c>
      <c r="J1439" s="96">
        <f si="47" t="shared"/>
        <v>189.76999999999998</v>
      </c>
      <c r="M1439" s="26"/>
    </row>
    <row customHeight="1" ht="12" r="1440" spans="1:13">
      <c r="A1440" s="10">
        <v>6832</v>
      </c>
      <c r="B1440" s="93">
        <v>3</v>
      </c>
      <c r="C1440" s="110">
        <v>0</v>
      </c>
      <c r="D1440" s="110">
        <f si="45" t="shared"/>
        <v>0</v>
      </c>
      <c r="E1440" s="74">
        <v>0</v>
      </c>
      <c r="I1440" s="29">
        <v>38.49</v>
      </c>
      <c r="J1440" s="96">
        <f si="47" t="shared"/>
        <v>115.47</v>
      </c>
      <c r="M1440" s="26"/>
    </row>
    <row customHeight="1" ht="12" r="1441" spans="1:13">
      <c r="A1441" s="10">
        <v>6833</v>
      </c>
      <c r="B1441" s="93">
        <v>12</v>
      </c>
      <c r="C1441" s="110">
        <v>4</v>
      </c>
      <c r="D1441" s="110">
        <f si="45" t="shared"/>
        <v>8</v>
      </c>
      <c r="E1441" s="74">
        <v>0</v>
      </c>
      <c r="F1441" s="26" t="s">
        <v>1387</v>
      </c>
      <c r="I1441" s="29">
        <v>75.11</v>
      </c>
      <c r="J1441" s="96">
        <f si="47" t="shared"/>
        <v>901.31999999999994</v>
      </c>
      <c r="K1441" s="77">
        <f>(I1441*0.4)+I1441</f>
        <v>105.154</v>
      </c>
      <c r="M1441" s="26"/>
    </row>
    <row customHeight="1" ht="12" r="1442" spans="1:13">
      <c r="A1442" s="10">
        <v>6834</v>
      </c>
      <c r="B1442" s="93">
        <v>10</v>
      </c>
      <c r="C1442" s="110">
        <v>2</v>
      </c>
      <c r="D1442" s="110">
        <f si="45" t="shared"/>
        <v>4</v>
      </c>
      <c r="E1442" s="74">
        <v>1</v>
      </c>
      <c r="F1442" s="26" t="s">
        <v>1391</v>
      </c>
      <c r="I1442" s="29">
        <v>83.86</v>
      </c>
      <c r="J1442" s="96">
        <f si="47" t="shared"/>
        <v>838.6</v>
      </c>
      <c r="K1442" s="77">
        <f>(I1442*0.4)+I1442</f>
        <v>117.404</v>
      </c>
      <c r="M1442" s="26"/>
    </row>
    <row customHeight="1" ht="12" r="1443" spans="1:13">
      <c r="A1443" s="10">
        <v>6835</v>
      </c>
      <c r="B1443" s="93">
        <v>0</v>
      </c>
      <c r="C1443" s="110">
        <v>0</v>
      </c>
      <c r="D1443" s="110">
        <f si="45" t="shared"/>
        <v>0</v>
      </c>
      <c r="E1443" s="74">
        <v>0</v>
      </c>
      <c r="H1443" s="26" t="s">
        <v>220</v>
      </c>
      <c r="I1443" s="29">
        <v>43.36</v>
      </c>
      <c r="J1443" s="96">
        <f si="47" t="shared"/>
        <v>0</v>
      </c>
      <c r="K1443" s="77">
        <v>62</v>
      </c>
      <c r="M1443" s="26"/>
    </row>
    <row customHeight="1" ht="12" r="1444" spans="1:13">
      <c r="A1444" s="10">
        <v>6836</v>
      </c>
      <c r="B1444" s="93">
        <v>1</v>
      </c>
      <c r="C1444" s="110">
        <v>0</v>
      </c>
      <c r="D1444" s="110">
        <f si="45" t="shared"/>
        <v>0</v>
      </c>
      <c r="E1444" s="74">
        <v>0</v>
      </c>
      <c r="H1444" s="26" t="s">
        <v>220</v>
      </c>
      <c r="I1444" s="29">
        <v>43.36</v>
      </c>
      <c r="J1444" s="96">
        <f si="47" t="shared"/>
        <v>43.36</v>
      </c>
      <c r="K1444" s="77">
        <v>62</v>
      </c>
      <c r="M1444" s="26"/>
    </row>
    <row customHeight="1" ht="12" r="1445" spans="1:13">
      <c r="A1445" s="10">
        <v>6838</v>
      </c>
      <c r="B1445" s="93">
        <v>1</v>
      </c>
      <c r="C1445" s="110">
        <v>0</v>
      </c>
      <c r="D1445" s="110">
        <f si="45" t="shared"/>
        <v>0</v>
      </c>
      <c r="E1445" s="74">
        <v>0</v>
      </c>
      <c r="I1445" s="29">
        <v>257.86</v>
      </c>
      <c r="J1445" s="96">
        <f si="47" t="shared"/>
        <v>257.86</v>
      </c>
      <c r="M1445" s="26"/>
    </row>
    <row customHeight="1" ht="12" r="1446" spans="1:13">
      <c r="A1446" s="10">
        <v>6839</v>
      </c>
      <c r="B1446" s="93">
        <v>2</v>
      </c>
      <c r="C1446" s="110">
        <v>0</v>
      </c>
      <c r="D1446" s="110">
        <f si="45" t="shared"/>
        <v>0</v>
      </c>
      <c r="E1446" s="74">
        <v>0</v>
      </c>
      <c r="I1446" s="29">
        <v>257.86</v>
      </c>
      <c r="J1446" s="96">
        <f si="47" t="shared"/>
        <v>515.72</v>
      </c>
      <c r="M1446" s="26"/>
    </row>
    <row customHeight="1" ht="12" r="1447" spans="1:13">
      <c r="A1447" s="10">
        <v>6840</v>
      </c>
      <c r="B1447" s="93">
        <v>2</v>
      </c>
      <c r="C1447" s="110">
        <v>0</v>
      </c>
      <c r="D1447" s="110">
        <f si="45" t="shared"/>
        <v>0</v>
      </c>
      <c r="E1447" s="74">
        <v>0</v>
      </c>
      <c r="I1447" s="29">
        <v>39.03</v>
      </c>
      <c r="J1447" s="96">
        <f si="47" t="shared"/>
        <v>78.06</v>
      </c>
      <c r="M1447" s="26"/>
    </row>
    <row customHeight="1" ht="12" r="1448" spans="1:13">
      <c r="A1448" s="10">
        <v>6843</v>
      </c>
      <c r="B1448" s="93">
        <v>0</v>
      </c>
      <c r="C1448" s="110">
        <v>0</v>
      </c>
      <c r="D1448" s="110">
        <f si="45" t="shared"/>
        <v>0</v>
      </c>
      <c r="E1448" s="74">
        <v>0</v>
      </c>
      <c r="I1448" s="29">
        <v>20</v>
      </c>
      <c r="J1448" s="96">
        <f si="47" t="shared"/>
        <v>0</v>
      </c>
      <c r="M1448" s="26"/>
    </row>
    <row customHeight="1" ht="12" r="1449" spans="1:13">
      <c r="A1449" s="10">
        <v>6845</v>
      </c>
      <c r="B1449" s="93">
        <v>0</v>
      </c>
      <c r="C1449" s="110">
        <v>0</v>
      </c>
      <c r="D1449" s="110">
        <f si="45" t="shared"/>
        <v>0</v>
      </c>
      <c r="E1449" s="74">
        <v>0</v>
      </c>
      <c r="I1449" s="29">
        <v>20</v>
      </c>
      <c r="J1449" s="96">
        <f si="47" t="shared"/>
        <v>0</v>
      </c>
      <c r="M1449" s="26"/>
    </row>
    <row customHeight="1" ht="12" r="1450" spans="1:13">
      <c r="A1450" s="10">
        <v>6846</v>
      </c>
      <c r="B1450" s="93">
        <v>0</v>
      </c>
      <c r="C1450" s="110">
        <v>0</v>
      </c>
      <c r="D1450" s="110">
        <f si="45" t="shared"/>
        <v>0</v>
      </c>
      <c r="E1450" s="74">
        <v>0</v>
      </c>
      <c r="I1450" s="29">
        <v>111.36</v>
      </c>
      <c r="J1450" s="96">
        <f si="47" t="shared"/>
        <v>0</v>
      </c>
      <c r="M1450" s="26"/>
    </row>
    <row customHeight="1" ht="12" r="1451" spans="1:13">
      <c r="A1451" s="10">
        <v>6847</v>
      </c>
      <c r="B1451" s="93">
        <v>0</v>
      </c>
      <c r="C1451" s="110">
        <v>0</v>
      </c>
      <c r="D1451" s="110">
        <f ref="D1451:D1518" si="49" t="shared">C1451*2</f>
        <v>0</v>
      </c>
      <c r="I1451" s="29">
        <v>20</v>
      </c>
      <c r="J1451" s="96">
        <f si="47" t="shared"/>
        <v>0</v>
      </c>
      <c r="M1451" s="26"/>
    </row>
    <row customHeight="1" ht="12" r="1452" spans="1:13">
      <c r="A1452" s="10">
        <v>6848</v>
      </c>
      <c r="B1452" s="93">
        <v>0</v>
      </c>
      <c r="C1452" s="110">
        <v>0</v>
      </c>
      <c r="D1452" s="110">
        <f si="49" t="shared"/>
        <v>0</v>
      </c>
      <c r="I1452" s="29">
        <v>20</v>
      </c>
      <c r="J1452" s="96">
        <f si="47" t="shared"/>
        <v>0</v>
      </c>
      <c r="M1452" s="26"/>
    </row>
    <row customHeight="1" ht="12" r="1453" spans="1:13">
      <c r="A1453" s="10">
        <v>6849</v>
      </c>
      <c r="B1453" s="93">
        <v>0</v>
      </c>
      <c r="C1453" s="110">
        <v>0</v>
      </c>
      <c r="D1453" s="110">
        <f si="49" t="shared"/>
        <v>0</v>
      </c>
      <c r="I1453" s="29">
        <v>20</v>
      </c>
      <c r="J1453" s="96">
        <f si="47" t="shared"/>
        <v>0</v>
      </c>
      <c r="M1453" s="26"/>
    </row>
    <row customHeight="1" ht="12" r="1454" spans="1:13">
      <c r="A1454" s="10">
        <v>6850</v>
      </c>
      <c r="B1454" s="93">
        <v>2</v>
      </c>
      <c r="C1454" s="110">
        <v>0</v>
      </c>
      <c r="D1454" s="110">
        <f si="49" t="shared"/>
        <v>0</v>
      </c>
      <c r="I1454" s="29">
        <v>20</v>
      </c>
      <c r="J1454" s="96">
        <f si="47" t="shared"/>
        <v>40</v>
      </c>
      <c r="M1454" s="26"/>
    </row>
    <row customHeight="1" ht="12" r="1455" spans="1:13">
      <c r="A1455" s="10">
        <v>6851</v>
      </c>
      <c r="B1455" s="93">
        <v>0</v>
      </c>
      <c r="C1455" s="110">
        <v>0</v>
      </c>
      <c r="D1455" s="110">
        <f si="49" t="shared"/>
        <v>0</v>
      </c>
      <c r="I1455" s="29">
        <v>20</v>
      </c>
      <c r="J1455" s="96">
        <f si="47" t="shared"/>
        <v>0</v>
      </c>
      <c r="M1455" s="26"/>
    </row>
    <row customHeight="1" ht="12" r="1456" spans="1:13">
      <c r="A1456" s="10">
        <v>6856</v>
      </c>
      <c r="B1456" s="93">
        <v>31</v>
      </c>
      <c r="C1456" s="110">
        <v>0</v>
      </c>
      <c r="D1456" s="110">
        <f si="49" t="shared"/>
        <v>0</v>
      </c>
      <c r="I1456" s="29">
        <v>20</v>
      </c>
      <c r="J1456" s="96">
        <f si="47" t="shared"/>
        <v>620</v>
      </c>
      <c r="M1456" s="26"/>
    </row>
    <row customHeight="1" ht="12" r="1457" spans="1:13">
      <c r="A1457" s="10">
        <v>6867</v>
      </c>
      <c r="B1457" s="93">
        <v>1</v>
      </c>
      <c r="C1457" s="110">
        <v>0</v>
      </c>
      <c r="D1457" s="110">
        <f si="49" t="shared"/>
        <v>0</v>
      </c>
      <c r="I1457" s="29">
        <v>93.86</v>
      </c>
      <c r="J1457" s="96">
        <f si="47" t="shared"/>
        <v>93.86</v>
      </c>
      <c r="M1457" s="26"/>
    </row>
    <row customHeight="1" ht="12" r="1458" spans="1:13">
      <c r="A1458" s="10">
        <v>6876</v>
      </c>
      <c r="B1458" s="93">
        <v>3</v>
      </c>
      <c r="C1458" s="110">
        <v>0</v>
      </c>
      <c r="D1458" s="110">
        <f si="49" t="shared"/>
        <v>0</v>
      </c>
      <c r="I1458" s="29">
        <v>20</v>
      </c>
      <c r="J1458" s="96">
        <f si="47" t="shared"/>
        <v>60</v>
      </c>
      <c r="M1458" s="26"/>
    </row>
    <row customHeight="1" ht="12" r="1459" spans="1:13">
      <c r="A1459" s="10">
        <v>6880</v>
      </c>
      <c r="B1459" s="93">
        <v>1</v>
      </c>
      <c r="C1459" s="110">
        <v>0</v>
      </c>
      <c r="D1459" s="110">
        <f si="49" t="shared"/>
        <v>0</v>
      </c>
      <c r="I1459" s="29">
        <v>20</v>
      </c>
      <c r="J1459" s="96">
        <f si="47" t="shared"/>
        <v>20</v>
      </c>
      <c r="M1459" s="26"/>
    </row>
    <row customHeight="1" ht="12" r="1460" spans="1:13">
      <c r="A1460" s="10">
        <v>6881</v>
      </c>
      <c r="B1460" s="93">
        <v>1</v>
      </c>
      <c r="C1460" s="110">
        <v>0</v>
      </c>
      <c r="D1460" s="110">
        <f si="49" t="shared"/>
        <v>0</v>
      </c>
      <c r="I1460" s="29">
        <v>20</v>
      </c>
      <c r="J1460" s="96">
        <f si="47" t="shared"/>
        <v>20</v>
      </c>
      <c r="M1460" s="26"/>
    </row>
    <row customHeight="1" ht="12" r="1461" spans="1:13">
      <c r="A1461" s="10">
        <v>6882</v>
      </c>
      <c r="B1461" s="93">
        <v>1</v>
      </c>
      <c r="C1461" s="110">
        <v>0</v>
      </c>
      <c r="D1461" s="110">
        <f si="49" t="shared"/>
        <v>0</v>
      </c>
      <c r="I1461" s="29">
        <v>20</v>
      </c>
      <c r="J1461" s="96">
        <f si="47" t="shared"/>
        <v>20</v>
      </c>
      <c r="M1461" s="26"/>
    </row>
    <row customHeight="1" ht="12" r="1462" spans="1:13">
      <c r="A1462" s="10">
        <v>6886</v>
      </c>
      <c r="B1462" s="93">
        <v>0</v>
      </c>
      <c r="C1462" s="110">
        <v>0</v>
      </c>
      <c r="D1462" s="110">
        <f si="49" t="shared"/>
        <v>0</v>
      </c>
      <c r="I1462" s="29">
        <v>66.36</v>
      </c>
      <c r="J1462" s="96">
        <f si="47" t="shared"/>
        <v>0</v>
      </c>
      <c r="M1462" s="26"/>
    </row>
    <row customHeight="1" ht="12" r="1463" spans="1:13">
      <c r="A1463" s="10">
        <v>6887</v>
      </c>
      <c r="B1463" s="93">
        <v>5</v>
      </c>
      <c r="C1463" s="110">
        <v>0</v>
      </c>
      <c r="D1463" s="110">
        <f si="49" t="shared"/>
        <v>0</v>
      </c>
      <c r="I1463" s="29">
        <v>20</v>
      </c>
      <c r="J1463" s="96">
        <f si="47" t="shared"/>
        <v>100</v>
      </c>
      <c r="M1463" s="26"/>
    </row>
    <row customHeight="1" ht="12" r="1464" spans="1:13">
      <c r="A1464" s="10">
        <v>6892</v>
      </c>
      <c r="B1464" s="93">
        <v>0</v>
      </c>
      <c r="C1464" s="110">
        <v>0</v>
      </c>
      <c r="D1464" s="110">
        <f si="49" t="shared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si="47" t="shared"/>
        <v>0</v>
      </c>
      <c r="K1464" s="77">
        <f>(I1464*0.4)+I1464</f>
        <v>106.904</v>
      </c>
      <c r="M1464" s="26"/>
    </row>
    <row customHeight="1" ht="12" r="1465" spans="1:13">
      <c r="A1465" s="10">
        <v>6894</v>
      </c>
      <c r="B1465" s="93">
        <v>0</v>
      </c>
      <c r="C1465" s="110">
        <v>0</v>
      </c>
      <c r="D1465" s="110">
        <f si="49" t="shared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si="47" t="shared"/>
        <v>0</v>
      </c>
      <c r="K1465" s="77">
        <f>(I1465*0.4)+I1465</f>
        <v>28</v>
      </c>
      <c r="M1465" s="26"/>
    </row>
    <row customHeight="1" ht="12" r="1466" spans="1:13">
      <c r="A1466" s="10">
        <v>6897</v>
      </c>
      <c r="B1466" s="93">
        <v>0</v>
      </c>
      <c r="C1466" s="110">
        <v>0</v>
      </c>
      <c r="D1466" s="110">
        <f si="49" t="shared"/>
        <v>0</v>
      </c>
      <c r="G1466" s="26" t="s">
        <v>1129</v>
      </c>
      <c r="H1466" s="26" t="s">
        <v>220</v>
      </c>
      <c r="I1466" s="29">
        <v>111.36</v>
      </c>
      <c r="J1466" s="96">
        <f si="47" t="shared"/>
        <v>0</v>
      </c>
      <c r="M1466" s="26"/>
    </row>
    <row customHeight="1" ht="12" r="1467" spans="1:13">
      <c r="A1467" s="10">
        <v>6898</v>
      </c>
      <c r="B1467" s="93">
        <v>1</v>
      </c>
      <c r="C1467" s="110">
        <v>0</v>
      </c>
      <c r="D1467" s="110">
        <f si="49" t="shared"/>
        <v>0</v>
      </c>
      <c r="I1467" s="29">
        <v>93.86</v>
      </c>
      <c r="J1467" s="96">
        <f si="47" t="shared"/>
        <v>93.86</v>
      </c>
      <c r="M1467" s="26"/>
    </row>
    <row customHeight="1" ht="12" r="1468" spans="1:13">
      <c r="A1468" s="10">
        <v>6900</v>
      </c>
      <c r="B1468" s="93">
        <v>0</v>
      </c>
      <c r="C1468" s="110">
        <v>0</v>
      </c>
      <c r="D1468" s="110">
        <f si="49" t="shared"/>
        <v>0</v>
      </c>
      <c r="G1468" s="26" t="s">
        <v>1078</v>
      </c>
      <c r="H1468" s="26" t="s">
        <v>220</v>
      </c>
      <c r="I1468" s="29">
        <v>33.86</v>
      </c>
      <c r="J1468" s="96">
        <f si="47" t="shared"/>
        <v>0</v>
      </c>
      <c r="M1468" s="26"/>
    </row>
    <row customHeight="1" ht="12" r="1469" spans="1:13">
      <c r="A1469" s="10">
        <v>6901</v>
      </c>
      <c r="B1469" s="93">
        <v>0</v>
      </c>
      <c r="C1469" s="110">
        <v>0</v>
      </c>
      <c r="D1469" s="110">
        <f si="49" t="shared"/>
        <v>0</v>
      </c>
      <c r="G1469" s="26" t="s">
        <v>1078</v>
      </c>
      <c r="H1469" s="26" t="s">
        <v>220</v>
      </c>
      <c r="I1469" s="29">
        <v>41.19</v>
      </c>
      <c r="J1469" s="96">
        <f si="47" t="shared"/>
        <v>0</v>
      </c>
      <c r="M1469" s="26"/>
    </row>
    <row customHeight="1" ht="12" r="1470" spans="1:13">
      <c r="A1470" s="10">
        <v>6904</v>
      </c>
      <c r="B1470" s="93">
        <v>3</v>
      </c>
      <c r="C1470" s="110">
        <v>0</v>
      </c>
      <c r="D1470" s="110">
        <f si="49" t="shared"/>
        <v>0</v>
      </c>
      <c r="I1470" s="29">
        <v>35.11</v>
      </c>
      <c r="J1470" s="96">
        <f si="47" t="shared"/>
        <v>105.33</v>
      </c>
      <c r="M1470" s="26"/>
    </row>
    <row customHeight="1" ht="12" r="1471" spans="1:13">
      <c r="A1471" s="10">
        <v>6906</v>
      </c>
      <c r="B1471" s="93">
        <v>1</v>
      </c>
      <c r="C1471" s="110">
        <v>0</v>
      </c>
      <c r="D1471" s="110">
        <f si="49" t="shared"/>
        <v>0</v>
      </c>
      <c r="I1471" s="29">
        <v>20</v>
      </c>
      <c r="J1471" s="96">
        <f si="47" t="shared"/>
        <v>20</v>
      </c>
      <c r="M1471" s="26"/>
    </row>
    <row customHeight="1" ht="12" r="1472" spans="1:13">
      <c r="A1472" s="10">
        <v>6909</v>
      </c>
      <c r="B1472" s="68">
        <v>1</v>
      </c>
      <c r="C1472" s="110">
        <v>0</v>
      </c>
      <c r="D1472" s="110">
        <f si="49" t="shared"/>
        <v>0</v>
      </c>
      <c r="I1472" s="29">
        <v>20</v>
      </c>
      <c r="J1472" s="96">
        <f ref="J1472:J1631" si="50" t="shared">B1472*I1472</f>
        <v>20</v>
      </c>
      <c r="M1472" s="26"/>
    </row>
    <row customHeight="1" ht="12" r="1473" spans="1:13">
      <c r="A1473" s="10">
        <v>6912</v>
      </c>
      <c r="B1473" s="93">
        <v>5</v>
      </c>
      <c r="C1473" s="110">
        <v>0</v>
      </c>
      <c r="D1473" s="110">
        <f si="49" t="shared"/>
        <v>0</v>
      </c>
      <c r="I1473" s="29">
        <v>20</v>
      </c>
      <c r="J1473" s="96">
        <f si="50" t="shared"/>
        <v>100</v>
      </c>
      <c r="M1473" s="26"/>
    </row>
    <row customHeight="1" ht="12" r="1474" spans="1:13">
      <c r="A1474" s="10">
        <v>6913</v>
      </c>
      <c r="B1474" s="93">
        <v>5</v>
      </c>
      <c r="C1474" s="110">
        <v>0</v>
      </c>
      <c r="D1474" s="110">
        <f si="49" t="shared"/>
        <v>0</v>
      </c>
      <c r="H1474" s="26" t="s">
        <v>220</v>
      </c>
      <c r="I1474" s="29">
        <v>20</v>
      </c>
      <c r="J1474" s="96">
        <f si="50" t="shared"/>
        <v>100</v>
      </c>
      <c r="M1474" s="26"/>
    </row>
    <row customHeight="1" ht="12" r="1475" spans="1:13">
      <c r="A1475" s="10">
        <v>6914</v>
      </c>
      <c r="B1475" s="93">
        <v>1</v>
      </c>
      <c r="C1475" s="110">
        <v>0</v>
      </c>
      <c r="D1475" s="110">
        <f si="49" t="shared"/>
        <v>0</v>
      </c>
      <c r="I1475" s="29">
        <v>20</v>
      </c>
      <c r="J1475" s="96">
        <f si="50" t="shared"/>
        <v>20</v>
      </c>
      <c r="M1475" s="26"/>
    </row>
    <row customHeight="1" ht="12" r="1476" spans="1:13">
      <c r="A1476" s="10">
        <v>6917</v>
      </c>
      <c r="B1476" s="93">
        <v>10</v>
      </c>
      <c r="C1476" s="110">
        <v>0</v>
      </c>
      <c r="D1476" s="110">
        <f si="49" t="shared"/>
        <v>0</v>
      </c>
      <c r="I1476" s="29">
        <v>20</v>
      </c>
      <c r="J1476" s="96">
        <f si="50" t="shared"/>
        <v>200</v>
      </c>
      <c r="M1476" s="26"/>
    </row>
    <row customHeight="1" ht="12" r="1477" spans="1:13">
      <c r="A1477" s="10">
        <v>6918</v>
      </c>
      <c r="B1477" s="93">
        <v>9</v>
      </c>
      <c r="C1477" s="110">
        <v>0</v>
      </c>
      <c r="D1477" s="110">
        <f si="49" t="shared"/>
        <v>0</v>
      </c>
      <c r="I1477" s="29">
        <v>20</v>
      </c>
      <c r="J1477" s="96">
        <f si="50" t="shared"/>
        <v>180</v>
      </c>
      <c r="M1477" s="26"/>
    </row>
    <row customHeight="1" ht="12" r="1478" spans="1:13">
      <c r="A1478" s="10">
        <v>6919</v>
      </c>
      <c r="B1478" s="93">
        <v>9</v>
      </c>
      <c r="C1478" s="110">
        <v>0</v>
      </c>
      <c r="D1478" s="110">
        <f si="49" t="shared"/>
        <v>0</v>
      </c>
      <c r="I1478" s="29">
        <v>20</v>
      </c>
      <c r="J1478" s="96">
        <f si="50" t="shared"/>
        <v>180</v>
      </c>
      <c r="M1478" s="26"/>
    </row>
    <row customHeight="1" ht="12" r="1479" spans="1:13">
      <c r="A1479" s="10">
        <v>6920</v>
      </c>
      <c r="B1479" s="93">
        <v>9</v>
      </c>
      <c r="C1479" s="110">
        <v>0</v>
      </c>
      <c r="D1479" s="110">
        <f si="49" t="shared"/>
        <v>0</v>
      </c>
      <c r="I1479" s="29">
        <v>20</v>
      </c>
      <c r="J1479" s="96">
        <f si="50" t="shared"/>
        <v>180</v>
      </c>
      <c r="M1479" s="26"/>
    </row>
    <row customHeight="1" ht="12" r="1480" spans="1:13">
      <c r="A1480" s="10">
        <v>6922</v>
      </c>
      <c r="B1480" s="93">
        <v>0</v>
      </c>
      <c r="C1480" s="110">
        <v>0</v>
      </c>
      <c r="D1480" s="110">
        <f si="49" t="shared"/>
        <v>0</v>
      </c>
      <c r="I1480" s="29">
        <v>20</v>
      </c>
      <c r="J1480" s="96">
        <f si="50" t="shared"/>
        <v>0</v>
      </c>
      <c r="M1480" s="26"/>
    </row>
    <row customHeight="1" ht="12" r="1481" spans="1:13">
      <c r="A1481" s="10">
        <v>6924</v>
      </c>
      <c r="B1481" s="93">
        <v>1</v>
      </c>
      <c r="C1481" s="110">
        <v>0</v>
      </c>
      <c r="D1481" s="110">
        <f si="49" t="shared"/>
        <v>0</v>
      </c>
      <c r="I1481" s="29">
        <v>20</v>
      </c>
      <c r="J1481" s="96">
        <f si="50" t="shared"/>
        <v>20</v>
      </c>
      <c r="M1481" s="26"/>
    </row>
    <row customHeight="1" ht="12" r="1482" spans="1:13">
      <c r="A1482" s="10">
        <v>6925</v>
      </c>
      <c r="B1482" s="93">
        <v>5</v>
      </c>
      <c r="C1482" s="110">
        <v>0</v>
      </c>
      <c r="D1482" s="110">
        <f si="49" t="shared"/>
        <v>0</v>
      </c>
      <c r="E1482" s="74">
        <v>0</v>
      </c>
      <c r="I1482" s="29">
        <v>93.86</v>
      </c>
      <c r="J1482" s="96">
        <f si="50" t="shared"/>
        <v>469.3</v>
      </c>
      <c r="M1482" s="26"/>
    </row>
    <row customHeight="1" ht="12" r="1483" spans="1:13">
      <c r="A1483" s="10">
        <v>6926</v>
      </c>
      <c r="B1483" s="93">
        <v>0</v>
      </c>
      <c r="C1483" s="110">
        <v>0</v>
      </c>
      <c r="D1483" s="110">
        <f si="49" t="shared"/>
        <v>0</v>
      </c>
      <c r="I1483" s="29">
        <v>20</v>
      </c>
      <c r="J1483" s="96">
        <f si="50" t="shared"/>
        <v>0</v>
      </c>
      <c r="M1483" s="26"/>
    </row>
    <row customHeight="1" ht="12" r="1484" spans="1:13">
      <c r="A1484" s="10">
        <v>6927</v>
      </c>
      <c r="B1484" s="93">
        <v>0</v>
      </c>
      <c r="C1484" s="110">
        <v>0</v>
      </c>
      <c r="D1484" s="110">
        <f si="49" t="shared"/>
        <v>0</v>
      </c>
      <c r="I1484" s="29">
        <v>20</v>
      </c>
      <c r="J1484" s="96">
        <f si="50" t="shared"/>
        <v>0</v>
      </c>
      <c r="M1484" s="26"/>
    </row>
    <row customHeight="1" ht="12" r="1485" spans="1:13">
      <c r="A1485" s="10">
        <v>6929</v>
      </c>
      <c r="B1485" s="93">
        <v>42</v>
      </c>
      <c r="C1485" s="110">
        <v>0</v>
      </c>
      <c r="D1485" s="110">
        <f si="49" t="shared"/>
        <v>0</v>
      </c>
      <c r="I1485" s="29">
        <v>10.99</v>
      </c>
      <c r="J1485" s="96">
        <f si="50" t="shared"/>
        <v>461.58</v>
      </c>
      <c r="M1485" s="26"/>
    </row>
    <row customHeight="1" ht="12" r="1486" spans="1:13">
      <c r="A1486" s="10">
        <v>6930</v>
      </c>
      <c r="B1486" s="93">
        <v>1</v>
      </c>
      <c r="C1486" s="110">
        <v>0</v>
      </c>
      <c r="D1486" s="110">
        <f si="49" t="shared"/>
        <v>0</v>
      </c>
      <c r="I1486" s="29">
        <v>111.36</v>
      </c>
      <c r="J1486" s="96">
        <f si="50" t="shared"/>
        <v>111.36</v>
      </c>
      <c r="M1486" s="26"/>
    </row>
    <row customHeight="1" ht="12" r="1487" spans="1:13">
      <c r="A1487" s="10">
        <v>6933</v>
      </c>
      <c r="B1487" s="93">
        <v>4</v>
      </c>
      <c r="C1487" s="110">
        <v>0</v>
      </c>
      <c r="D1487" s="110">
        <f si="49" t="shared"/>
        <v>0</v>
      </c>
      <c r="I1487" s="29">
        <v>20</v>
      </c>
      <c r="J1487" s="96">
        <f si="50" t="shared"/>
        <v>80</v>
      </c>
      <c r="M1487" s="26"/>
    </row>
    <row customHeight="1" ht="12" r="1488" spans="1:13">
      <c r="A1488" s="10">
        <v>6934</v>
      </c>
      <c r="B1488" s="93">
        <v>3</v>
      </c>
      <c r="C1488" s="110">
        <v>0</v>
      </c>
      <c r="D1488" s="110">
        <f si="49" t="shared"/>
        <v>0</v>
      </c>
      <c r="I1488" s="29">
        <v>111.36</v>
      </c>
      <c r="J1488" s="96">
        <f si="50" t="shared"/>
        <v>334.08</v>
      </c>
      <c r="M1488" s="26"/>
    </row>
    <row customHeight="1" ht="12" r="1489" spans="1:13">
      <c r="A1489" s="10">
        <v>6935</v>
      </c>
      <c r="B1489" s="68">
        <v>0</v>
      </c>
      <c r="C1489" s="110">
        <v>0</v>
      </c>
      <c r="D1489" s="110">
        <f si="49" t="shared"/>
        <v>0</v>
      </c>
      <c r="I1489" s="29">
        <v>20</v>
      </c>
      <c r="J1489" s="96">
        <f>B1489*I1489</f>
        <v>0</v>
      </c>
      <c r="M1489" s="26"/>
    </row>
    <row customHeight="1" ht="12" r="1490" spans="1:13">
      <c r="A1490" s="10">
        <v>6936</v>
      </c>
      <c r="B1490" s="68">
        <v>0</v>
      </c>
      <c r="C1490" s="110">
        <v>0</v>
      </c>
      <c r="D1490" s="110">
        <f si="49" t="shared"/>
        <v>0</v>
      </c>
      <c r="I1490" s="29">
        <v>20</v>
      </c>
      <c r="J1490" s="96">
        <f>B1490*I1490</f>
        <v>0</v>
      </c>
      <c r="M1490" s="26"/>
    </row>
    <row customHeight="1" ht="12" r="1491" spans="1:13">
      <c r="A1491" s="10">
        <v>6937</v>
      </c>
      <c r="B1491" s="68">
        <v>5</v>
      </c>
      <c r="C1491" s="110">
        <v>0</v>
      </c>
      <c r="D1491" s="110">
        <f si="49" t="shared"/>
        <v>0</v>
      </c>
      <c r="I1491" s="29">
        <v>20</v>
      </c>
      <c r="J1491" s="96">
        <f>B1491*I1491</f>
        <v>100</v>
      </c>
      <c r="M1491" s="26"/>
    </row>
    <row customHeight="1" ht="12" r="1492" spans="1:13">
      <c r="A1492" s="10">
        <v>6938</v>
      </c>
      <c r="B1492" s="68">
        <v>0</v>
      </c>
      <c r="C1492" s="110">
        <v>0</v>
      </c>
      <c r="D1492" s="110">
        <f si="49" t="shared"/>
        <v>0</v>
      </c>
      <c r="I1492" s="29">
        <v>20</v>
      </c>
      <c r="J1492" s="96">
        <f si="50" t="shared"/>
        <v>0</v>
      </c>
      <c r="M1492" s="26"/>
    </row>
    <row customHeight="1" ht="12" r="1493" spans="1:13">
      <c r="A1493" s="10">
        <v>6939</v>
      </c>
      <c r="B1493" s="68">
        <v>0</v>
      </c>
      <c r="C1493" s="110">
        <v>0</v>
      </c>
      <c r="D1493" s="110">
        <f si="49" t="shared"/>
        <v>0</v>
      </c>
      <c r="I1493" s="29">
        <v>20</v>
      </c>
      <c r="J1493" s="96">
        <f si="50" t="shared"/>
        <v>0</v>
      </c>
      <c r="M1493" s="26"/>
    </row>
    <row customHeight="1" ht="12" r="1494" spans="1:13">
      <c r="A1494" s="10">
        <v>6940</v>
      </c>
      <c r="B1494" s="68">
        <v>0</v>
      </c>
      <c r="C1494" s="110">
        <v>0</v>
      </c>
      <c r="D1494" s="110">
        <f si="49" t="shared"/>
        <v>0</v>
      </c>
      <c r="I1494" s="29">
        <v>20</v>
      </c>
      <c r="J1494" s="96">
        <f si="50" t="shared"/>
        <v>0</v>
      </c>
      <c r="M1494" s="26"/>
    </row>
    <row customHeight="1" ht="12" r="1495" spans="1:13">
      <c r="A1495" s="10">
        <v>6946</v>
      </c>
      <c r="B1495" s="68">
        <v>5</v>
      </c>
      <c r="C1495" s="110">
        <v>0</v>
      </c>
      <c r="D1495" s="110">
        <f si="49" t="shared"/>
        <v>0</v>
      </c>
      <c r="I1495" s="29">
        <v>20</v>
      </c>
      <c r="J1495" s="96">
        <f si="50" t="shared"/>
        <v>100</v>
      </c>
      <c r="M1495" s="26"/>
    </row>
    <row customHeight="1" ht="12" r="1496" spans="1:13">
      <c r="A1496" s="10">
        <v>6947</v>
      </c>
      <c r="B1496" s="93">
        <v>1</v>
      </c>
      <c r="C1496" s="110">
        <v>0</v>
      </c>
      <c r="D1496" s="110">
        <f si="49" t="shared"/>
        <v>0</v>
      </c>
      <c r="I1496" s="29">
        <v>76.36</v>
      </c>
      <c r="J1496" s="96">
        <f si="50" t="shared"/>
        <v>76.36</v>
      </c>
      <c r="M1496" s="26"/>
    </row>
    <row customHeight="1" ht="12" r="1497" spans="1:13">
      <c r="A1497" s="10">
        <v>6948</v>
      </c>
      <c r="B1497" s="93">
        <v>1</v>
      </c>
      <c r="C1497" s="110">
        <v>0</v>
      </c>
      <c r="D1497" s="110">
        <f si="49" t="shared"/>
        <v>0</v>
      </c>
      <c r="I1497" s="29">
        <v>76.36</v>
      </c>
      <c r="J1497" s="96">
        <f si="50" t="shared"/>
        <v>76.36</v>
      </c>
      <c r="M1497" s="26"/>
    </row>
    <row customHeight="1" ht="12" r="1498" spans="1:13">
      <c r="A1498" s="10">
        <v>6949</v>
      </c>
      <c r="B1498" s="93">
        <v>0</v>
      </c>
      <c r="C1498" s="110">
        <v>0</v>
      </c>
      <c r="D1498" s="110">
        <f si="49" t="shared"/>
        <v>0</v>
      </c>
      <c r="I1498" s="29">
        <v>20</v>
      </c>
      <c r="J1498" s="96">
        <f si="50" t="shared"/>
        <v>0</v>
      </c>
      <c r="M1498" s="26"/>
    </row>
    <row customHeight="1" ht="12" r="1499" spans="1:13">
      <c r="A1499" s="10">
        <v>6951</v>
      </c>
      <c r="B1499" s="93">
        <v>0</v>
      </c>
      <c r="C1499" s="110">
        <v>0</v>
      </c>
      <c r="D1499" s="110">
        <f si="49" t="shared"/>
        <v>0</v>
      </c>
      <c r="I1499" s="29">
        <v>20</v>
      </c>
      <c r="J1499" s="96">
        <f si="50" t="shared"/>
        <v>0</v>
      </c>
      <c r="M1499" s="26"/>
    </row>
    <row customHeight="1" ht="12" r="1500" spans="1:13">
      <c r="A1500" s="10">
        <v>6953</v>
      </c>
      <c r="B1500" s="93">
        <v>2</v>
      </c>
      <c r="C1500" s="110">
        <v>0</v>
      </c>
      <c r="D1500" s="110">
        <f si="49" t="shared"/>
        <v>0</v>
      </c>
      <c r="I1500" s="29">
        <v>20</v>
      </c>
      <c r="J1500" s="96">
        <f si="50" t="shared"/>
        <v>40</v>
      </c>
      <c r="M1500" s="26"/>
    </row>
    <row customHeight="1" ht="12" r="1501" spans="1:13">
      <c r="A1501" s="10">
        <v>6954</v>
      </c>
      <c r="B1501" s="93">
        <v>0</v>
      </c>
      <c r="C1501" s="110">
        <v>0</v>
      </c>
      <c r="D1501" s="110">
        <f si="49" t="shared"/>
        <v>0</v>
      </c>
      <c r="E1501" s="74">
        <v>0</v>
      </c>
      <c r="I1501" s="29">
        <v>66.36</v>
      </c>
      <c r="J1501" s="96">
        <f si="50" t="shared"/>
        <v>0</v>
      </c>
      <c r="M1501" s="26"/>
    </row>
    <row customHeight="1" ht="12" r="1502" spans="1:13">
      <c r="A1502" s="10">
        <v>6955</v>
      </c>
      <c r="B1502" s="93">
        <v>0</v>
      </c>
      <c r="C1502" s="110">
        <v>0</v>
      </c>
      <c r="D1502" s="110">
        <f si="49" t="shared"/>
        <v>0</v>
      </c>
      <c r="E1502" s="74">
        <v>0</v>
      </c>
      <c r="I1502" s="29">
        <v>66.36</v>
      </c>
      <c r="J1502" s="96">
        <f si="50" t="shared"/>
        <v>0</v>
      </c>
      <c r="M1502" s="26"/>
    </row>
    <row customHeight="1" ht="12" r="1503" spans="1:13">
      <c r="A1503" s="10">
        <v>6963</v>
      </c>
      <c r="B1503" s="93">
        <v>20</v>
      </c>
      <c r="C1503" s="110">
        <v>0</v>
      </c>
      <c r="D1503" s="110">
        <f si="49" t="shared"/>
        <v>0</v>
      </c>
      <c r="I1503" s="29">
        <v>93.86</v>
      </c>
      <c r="J1503" s="96">
        <f si="50" t="shared"/>
        <v>1877.2</v>
      </c>
      <c r="M1503" s="26"/>
    </row>
    <row customHeight="1" ht="12" r="1504" spans="1:13">
      <c r="A1504" s="10">
        <v>6964</v>
      </c>
      <c r="B1504" s="93">
        <v>0</v>
      </c>
      <c r="C1504" s="110">
        <v>0</v>
      </c>
      <c r="D1504" s="110">
        <f si="49" t="shared"/>
        <v>0</v>
      </c>
      <c r="I1504" s="29">
        <v>35.11</v>
      </c>
      <c r="J1504" s="96">
        <f si="50" t="shared"/>
        <v>0</v>
      </c>
      <c r="M1504" s="26"/>
    </row>
    <row customHeight="1" ht="12" r="1505" spans="1:13">
      <c r="A1505" s="10">
        <v>6967</v>
      </c>
      <c r="B1505" s="68">
        <v>0</v>
      </c>
      <c r="C1505" s="110">
        <v>0</v>
      </c>
      <c r="D1505" s="110">
        <f si="49" t="shared"/>
        <v>0</v>
      </c>
      <c r="I1505" s="29">
        <v>20</v>
      </c>
      <c r="J1505" s="96">
        <f si="50" t="shared"/>
        <v>0</v>
      </c>
      <c r="M1505" s="26"/>
    </row>
    <row customHeight="1" ht="12" r="1506" spans="1:13">
      <c r="A1506" s="10">
        <v>6969</v>
      </c>
      <c r="B1506" s="93">
        <v>2</v>
      </c>
      <c r="C1506" s="110">
        <v>0</v>
      </c>
      <c r="D1506" s="110">
        <f si="49" t="shared"/>
        <v>0</v>
      </c>
      <c r="E1506" s="74">
        <v>0</v>
      </c>
      <c r="I1506" s="29">
        <v>20</v>
      </c>
      <c r="J1506" s="96">
        <f si="50" t="shared"/>
        <v>40</v>
      </c>
      <c r="M1506" s="26"/>
    </row>
    <row customHeight="1" ht="12" r="1507" spans="1:13">
      <c r="A1507" s="10">
        <v>6970</v>
      </c>
      <c r="B1507" s="93">
        <v>1</v>
      </c>
      <c r="C1507" s="110">
        <v>0</v>
      </c>
      <c r="D1507" s="110">
        <f si="49" t="shared"/>
        <v>0</v>
      </c>
      <c r="I1507" s="29">
        <v>34.11</v>
      </c>
      <c r="J1507" s="96">
        <f si="50" t="shared"/>
        <v>34.11</v>
      </c>
      <c r="M1507" s="26"/>
    </row>
    <row customHeight="1" ht="12" r="1508" spans="1:13">
      <c r="A1508" s="10">
        <v>6971</v>
      </c>
      <c r="B1508" s="93">
        <v>1</v>
      </c>
      <c r="C1508" s="110">
        <v>0</v>
      </c>
      <c r="D1508" s="110">
        <f si="49" t="shared"/>
        <v>0</v>
      </c>
      <c r="I1508" s="29">
        <v>34.11</v>
      </c>
      <c r="J1508" s="96">
        <f si="50" t="shared"/>
        <v>34.11</v>
      </c>
      <c r="M1508" s="26"/>
    </row>
    <row customHeight="1" ht="12" r="1509" spans="1:13">
      <c r="A1509" s="10">
        <v>6972</v>
      </c>
      <c r="B1509" s="93">
        <v>0</v>
      </c>
      <c r="C1509" s="110">
        <v>0</v>
      </c>
      <c r="D1509" s="110">
        <f si="49" t="shared"/>
        <v>0</v>
      </c>
      <c r="I1509" s="29">
        <v>20</v>
      </c>
      <c r="J1509" s="96">
        <f si="50" t="shared"/>
        <v>0</v>
      </c>
      <c r="M1509" s="26"/>
    </row>
    <row customHeight="1" ht="12" r="1510" spans="1:13">
      <c r="A1510" s="10">
        <v>6975</v>
      </c>
      <c r="B1510" s="93">
        <v>0</v>
      </c>
      <c r="C1510" s="110">
        <v>0</v>
      </c>
      <c r="D1510" s="110">
        <f si="49" t="shared"/>
        <v>0</v>
      </c>
      <c r="E1510" s="74">
        <v>0</v>
      </c>
      <c r="I1510" s="29">
        <v>31.36</v>
      </c>
      <c r="J1510" s="96">
        <f si="50" t="shared"/>
        <v>0</v>
      </c>
      <c r="M1510" s="26"/>
    </row>
    <row customHeight="1" ht="12" r="1511" spans="1:13">
      <c r="A1511" s="10">
        <v>6976</v>
      </c>
      <c r="B1511" s="93">
        <v>3</v>
      </c>
      <c r="C1511" s="110">
        <v>0</v>
      </c>
      <c r="D1511" s="110">
        <f si="49" t="shared"/>
        <v>0</v>
      </c>
      <c r="I1511" s="29">
        <v>93.86</v>
      </c>
      <c r="J1511" s="96">
        <f si="50" t="shared"/>
        <v>281.58</v>
      </c>
      <c r="M1511" s="26"/>
    </row>
    <row customHeight="1" ht="12" r="1512" spans="1:13">
      <c r="A1512" s="10">
        <v>6979</v>
      </c>
      <c r="B1512" s="93">
        <v>5</v>
      </c>
      <c r="C1512" s="110">
        <v>0</v>
      </c>
      <c r="D1512" s="110">
        <f si="49" t="shared"/>
        <v>0</v>
      </c>
      <c r="I1512" s="29">
        <v>128.86000000000001</v>
      </c>
      <c r="J1512" s="96">
        <f si="50" t="shared"/>
        <v>644.30000000000007</v>
      </c>
      <c r="M1512" s="26"/>
    </row>
    <row customHeight="1" ht="12" r="1513" spans="1:13">
      <c r="A1513" s="10">
        <v>6980</v>
      </c>
      <c r="B1513" s="68">
        <v>2</v>
      </c>
      <c r="C1513" s="110">
        <v>0</v>
      </c>
      <c r="D1513" s="110">
        <f si="49" t="shared"/>
        <v>0</v>
      </c>
      <c r="I1513" s="29">
        <v>20</v>
      </c>
      <c r="J1513" s="96">
        <f si="50" t="shared"/>
        <v>40</v>
      </c>
      <c r="M1513" s="26"/>
    </row>
    <row customHeight="1" ht="12" r="1514" spans="1:13">
      <c r="A1514" s="10">
        <v>6981</v>
      </c>
      <c r="B1514" s="68">
        <v>1</v>
      </c>
      <c r="C1514" s="110">
        <v>0</v>
      </c>
      <c r="D1514" s="110">
        <f si="49" t="shared"/>
        <v>0</v>
      </c>
      <c r="I1514" s="29">
        <v>20</v>
      </c>
      <c r="J1514" s="96">
        <f si="50" t="shared"/>
        <v>20</v>
      </c>
      <c r="M1514" s="26"/>
    </row>
    <row customHeight="1" ht="12" r="1515" spans="1:13">
      <c r="A1515" s="10">
        <v>6982</v>
      </c>
      <c r="B1515" s="68">
        <v>1</v>
      </c>
      <c r="C1515" s="110">
        <v>0</v>
      </c>
      <c r="D1515" s="110">
        <f si="49" t="shared"/>
        <v>0</v>
      </c>
      <c r="I1515" s="29">
        <v>20</v>
      </c>
      <c r="J1515" s="96">
        <f si="50" t="shared"/>
        <v>20</v>
      </c>
      <c r="M1515" s="26"/>
    </row>
    <row customHeight="1" ht="12" r="1516" spans="1:13">
      <c r="A1516" s="10">
        <v>6984</v>
      </c>
      <c r="B1516" s="68">
        <v>1</v>
      </c>
      <c r="C1516" s="110">
        <v>0</v>
      </c>
      <c r="D1516" s="110">
        <f si="49" t="shared"/>
        <v>0</v>
      </c>
      <c r="I1516" s="29">
        <v>20</v>
      </c>
      <c r="J1516" s="96">
        <f si="50" t="shared"/>
        <v>20</v>
      </c>
      <c r="M1516" s="26"/>
    </row>
    <row customHeight="1" ht="12" r="1517" spans="1:13">
      <c r="A1517" s="10">
        <v>6985</v>
      </c>
      <c r="B1517" s="68">
        <v>1</v>
      </c>
      <c r="C1517" s="110">
        <v>0</v>
      </c>
      <c r="D1517" s="110">
        <f si="49" t="shared"/>
        <v>0</v>
      </c>
      <c r="I1517" s="29">
        <v>20</v>
      </c>
      <c r="J1517" s="96">
        <f si="50" t="shared"/>
        <v>20</v>
      </c>
      <c r="M1517" s="26"/>
    </row>
    <row customHeight="1" ht="12" r="1518" spans="1:13">
      <c r="A1518" s="10">
        <v>6989</v>
      </c>
      <c r="B1518" s="68">
        <v>1</v>
      </c>
      <c r="C1518" s="110">
        <v>0</v>
      </c>
      <c r="D1518" s="110">
        <f si="49" t="shared"/>
        <v>0</v>
      </c>
      <c r="I1518" s="29">
        <v>20</v>
      </c>
      <c r="J1518" s="96">
        <f si="50" t="shared"/>
        <v>20</v>
      </c>
      <c r="M1518" s="26"/>
    </row>
    <row customHeight="1" ht="12" r="1519" spans="1:13">
      <c r="A1519" s="10">
        <v>6993</v>
      </c>
      <c r="B1519" s="68">
        <v>0</v>
      </c>
      <c r="C1519" s="110">
        <v>0</v>
      </c>
      <c r="D1519" s="110">
        <f ref="D1519:D1634" si="51" t="shared">C1519*2</f>
        <v>0</v>
      </c>
      <c r="I1519" s="29">
        <v>20</v>
      </c>
      <c r="J1519" s="96">
        <f si="50" t="shared"/>
        <v>0</v>
      </c>
      <c r="M1519" s="26"/>
    </row>
    <row customHeight="1" ht="12" r="1520" spans="1:13">
      <c r="A1520" s="10">
        <v>6994</v>
      </c>
      <c r="B1520" s="68">
        <v>20</v>
      </c>
      <c r="C1520" s="110">
        <v>0</v>
      </c>
      <c r="D1520" s="110">
        <f si="51" t="shared"/>
        <v>0</v>
      </c>
      <c r="I1520" s="29">
        <v>20</v>
      </c>
      <c r="J1520" s="96">
        <f si="50" t="shared"/>
        <v>400</v>
      </c>
      <c r="M1520" s="26"/>
    </row>
    <row customHeight="1" ht="12" r="1521" spans="1:13">
      <c r="A1521" s="10">
        <v>6996</v>
      </c>
      <c r="B1521" s="93">
        <v>2</v>
      </c>
      <c r="C1521" s="110">
        <v>0</v>
      </c>
      <c r="D1521" s="110">
        <f si="51" t="shared"/>
        <v>0</v>
      </c>
      <c r="I1521" s="29">
        <v>92.61</v>
      </c>
      <c r="J1521" s="96">
        <f si="50" t="shared"/>
        <v>185.22</v>
      </c>
      <c r="M1521" s="26"/>
    </row>
    <row customHeight="1" ht="12" r="1522" spans="1:13">
      <c r="A1522" s="10">
        <v>6999</v>
      </c>
      <c r="B1522" s="93">
        <v>5</v>
      </c>
      <c r="C1522" s="110">
        <v>0</v>
      </c>
      <c r="D1522" s="110">
        <f si="51" t="shared"/>
        <v>0</v>
      </c>
      <c r="I1522" s="29">
        <v>20</v>
      </c>
      <c r="J1522" s="96">
        <f si="50" t="shared"/>
        <v>100</v>
      </c>
      <c r="M1522" s="26"/>
    </row>
    <row customHeight="1" ht="12" r="1523" spans="1:13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customHeight="1" ht="12" r="1524" spans="1:13">
      <c r="A1524" s="10">
        <v>9246</v>
      </c>
      <c r="B1524" s="93">
        <v>0</v>
      </c>
      <c r="C1524" s="110">
        <v>0</v>
      </c>
      <c r="D1524" s="110">
        <f si="51" t="shared"/>
        <v>0</v>
      </c>
      <c r="I1524" s="29">
        <v>20</v>
      </c>
      <c r="J1524" s="96">
        <f si="50" t="shared"/>
        <v>0</v>
      </c>
      <c r="M1524" s="26"/>
    </row>
    <row customHeight="1" ht="12" r="1525" spans="1:13">
      <c r="A1525" s="10">
        <v>9247</v>
      </c>
      <c r="B1525" s="93">
        <v>1</v>
      </c>
      <c r="C1525" s="110">
        <v>0</v>
      </c>
      <c r="D1525" s="110">
        <f si="51" t="shared"/>
        <v>0</v>
      </c>
      <c r="I1525" s="29">
        <v>20</v>
      </c>
      <c r="J1525" s="96">
        <f si="50" t="shared"/>
        <v>20</v>
      </c>
      <c r="M1525" s="26"/>
    </row>
    <row customHeight="1" ht="12" r="1526" spans="1:13">
      <c r="A1526" s="10">
        <v>9251</v>
      </c>
      <c r="B1526" s="93">
        <v>1</v>
      </c>
      <c r="C1526" s="110">
        <v>0</v>
      </c>
      <c r="D1526" s="110">
        <f si="51" t="shared"/>
        <v>0</v>
      </c>
      <c r="I1526" s="29">
        <v>20</v>
      </c>
      <c r="J1526" s="96">
        <f si="50" t="shared"/>
        <v>20</v>
      </c>
      <c r="M1526" s="26"/>
    </row>
    <row customHeight="1" ht="12" r="1527" spans="1:13">
      <c r="A1527" s="10">
        <v>9253</v>
      </c>
      <c r="B1527" s="93">
        <v>0</v>
      </c>
      <c r="C1527" s="110">
        <v>0</v>
      </c>
      <c r="D1527" s="110">
        <f si="51" t="shared"/>
        <v>0</v>
      </c>
      <c r="I1527" s="29">
        <v>20</v>
      </c>
      <c r="J1527" s="96">
        <f si="50" t="shared"/>
        <v>0</v>
      </c>
      <c r="M1527" s="26"/>
    </row>
    <row customHeight="1" ht="12" r="1528" spans="1:13">
      <c r="A1528" s="10">
        <v>9254</v>
      </c>
      <c r="B1528" s="93">
        <v>1</v>
      </c>
      <c r="C1528" s="110">
        <v>0</v>
      </c>
      <c r="D1528" s="110">
        <f si="51" t="shared"/>
        <v>0</v>
      </c>
      <c r="I1528" s="29">
        <v>20</v>
      </c>
      <c r="J1528" s="96">
        <f si="50" t="shared"/>
        <v>20</v>
      </c>
      <c r="M1528" s="26"/>
    </row>
    <row customHeight="1" ht="12" r="1529" spans="1:13">
      <c r="A1529" s="10">
        <v>9256</v>
      </c>
      <c r="B1529" s="93">
        <v>1</v>
      </c>
      <c r="C1529" s="110">
        <v>0</v>
      </c>
      <c r="D1529" s="110">
        <f si="51" t="shared"/>
        <v>0</v>
      </c>
      <c r="I1529" s="29">
        <v>20</v>
      </c>
      <c r="J1529" s="96">
        <f si="50" t="shared"/>
        <v>20</v>
      </c>
      <c r="M1529" s="26"/>
    </row>
    <row customHeight="1" ht="12" r="1530" spans="1:13">
      <c r="A1530" s="10">
        <v>9258</v>
      </c>
      <c r="B1530" s="93">
        <v>0</v>
      </c>
      <c r="C1530" s="110">
        <v>0</v>
      </c>
      <c r="D1530" s="110">
        <f si="51" t="shared"/>
        <v>0</v>
      </c>
      <c r="I1530" s="29">
        <v>20</v>
      </c>
      <c r="J1530" s="96">
        <f si="50" t="shared"/>
        <v>0</v>
      </c>
      <c r="M1530" s="26"/>
    </row>
    <row customHeight="1" ht="12" r="1531" spans="1:13">
      <c r="A1531" s="10">
        <v>9259</v>
      </c>
      <c r="B1531" s="93">
        <v>2</v>
      </c>
      <c r="C1531" s="110">
        <v>0</v>
      </c>
      <c r="I1531" s="29">
        <v>20</v>
      </c>
      <c r="J1531" s="96">
        <f si="50" t="shared"/>
        <v>40</v>
      </c>
      <c r="M1531" s="26"/>
    </row>
    <row customHeight="1" ht="12" r="1532" spans="1:13">
      <c r="A1532" s="10">
        <v>9264</v>
      </c>
      <c r="B1532" s="93">
        <v>4</v>
      </c>
      <c r="C1532" s="110">
        <v>0</v>
      </c>
      <c r="D1532" s="110">
        <f si="51" t="shared"/>
        <v>0</v>
      </c>
      <c r="I1532" s="29">
        <v>20</v>
      </c>
      <c r="J1532" s="96">
        <f si="50" t="shared"/>
        <v>80</v>
      </c>
      <c r="M1532" s="26"/>
    </row>
    <row customHeight="1" ht="12" r="1533" spans="1:13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customHeight="1" ht="12" r="1534" spans="1:13">
      <c r="A1534" s="10">
        <v>9348</v>
      </c>
      <c r="B1534" s="93">
        <v>0</v>
      </c>
      <c r="C1534" s="110">
        <v>0</v>
      </c>
      <c r="D1534" s="110">
        <f si="51" t="shared"/>
        <v>0</v>
      </c>
      <c r="I1534" s="29">
        <v>20</v>
      </c>
      <c r="J1534" s="96">
        <f si="50" t="shared"/>
        <v>0</v>
      </c>
      <c r="M1534" s="26"/>
    </row>
    <row customHeight="1" ht="12" r="1535" spans="1:13">
      <c r="A1535" s="10">
        <v>9505</v>
      </c>
      <c r="B1535" s="93">
        <v>0</v>
      </c>
      <c r="C1535" s="110">
        <v>0</v>
      </c>
      <c r="D1535" s="110">
        <f si="51" t="shared"/>
        <v>0</v>
      </c>
      <c r="I1535" s="29">
        <v>20</v>
      </c>
      <c r="J1535" s="96">
        <f si="50" t="shared"/>
        <v>0</v>
      </c>
      <c r="M1535" s="26"/>
    </row>
    <row customHeight="1" ht="12" r="1536" spans="1:13">
      <c r="A1536" s="99">
        <v>9510</v>
      </c>
      <c r="B1536" s="93">
        <v>0</v>
      </c>
      <c r="C1536" s="110">
        <v>0</v>
      </c>
      <c r="D1536" s="110">
        <f si="51" t="shared"/>
        <v>0</v>
      </c>
      <c r="I1536" s="29">
        <v>185</v>
      </c>
      <c r="J1536" s="96">
        <f si="50" t="shared"/>
        <v>0</v>
      </c>
      <c r="M1536" s="26"/>
    </row>
    <row customHeight="1" ht="12" r="1537" spans="1:13">
      <c r="A1537" s="10">
        <v>9586</v>
      </c>
      <c r="B1537" s="94">
        <v>0</v>
      </c>
      <c r="C1537" s="110">
        <v>0</v>
      </c>
      <c r="D1537" s="110">
        <f ref="D1537:D1542" si="52" t="shared">C1537*2</f>
        <v>0</v>
      </c>
      <c r="I1537" s="29">
        <v>20</v>
      </c>
      <c r="J1537" s="96">
        <f ref="J1537:J1542" si="53" t="shared">B1537*I1537</f>
        <v>0</v>
      </c>
    </row>
    <row customHeight="1" ht="12" r="1538" spans="1:13">
      <c r="A1538" s="10">
        <v>9595</v>
      </c>
      <c r="B1538" s="94">
        <v>1</v>
      </c>
      <c r="C1538" s="110">
        <v>0</v>
      </c>
      <c r="D1538" s="110">
        <f si="52" t="shared"/>
        <v>0</v>
      </c>
      <c r="I1538" s="29">
        <v>20</v>
      </c>
      <c r="J1538" s="96">
        <f si="53" t="shared"/>
        <v>20</v>
      </c>
    </row>
    <row customHeight="1" ht="12" r="1539" spans="1:13">
      <c r="A1539" s="99">
        <v>9704</v>
      </c>
      <c r="B1539" s="94">
        <v>13</v>
      </c>
      <c r="C1539" s="110">
        <v>0</v>
      </c>
      <c r="D1539" s="110">
        <f si="52" t="shared"/>
        <v>0</v>
      </c>
      <c r="F1539" s="26" t="s">
        <v>1377</v>
      </c>
      <c r="I1539" s="29">
        <v>51.51</v>
      </c>
      <c r="J1539" s="96">
        <f si="53" t="shared"/>
        <v>669.63</v>
      </c>
    </row>
    <row customHeight="1" ht="12" r="1540" spans="1:13">
      <c r="A1540" s="10">
        <v>9714</v>
      </c>
      <c r="B1540" s="94">
        <v>3</v>
      </c>
      <c r="C1540" s="110">
        <v>0</v>
      </c>
      <c r="D1540" s="110">
        <f si="52" t="shared"/>
        <v>0</v>
      </c>
      <c r="I1540" s="29">
        <v>20</v>
      </c>
      <c r="J1540" s="96">
        <f si="53" t="shared"/>
        <v>60</v>
      </c>
    </row>
    <row customHeight="1" ht="12" r="1541" spans="1:13">
      <c r="A1541" s="26">
        <v>9716</v>
      </c>
      <c r="B1541" s="94">
        <v>2</v>
      </c>
      <c r="C1541" s="110">
        <v>0</v>
      </c>
      <c r="D1541" s="110">
        <f si="52" t="shared"/>
        <v>0</v>
      </c>
      <c r="E1541" s="26"/>
      <c r="I1541" s="29">
        <v>20</v>
      </c>
      <c r="J1541" s="96">
        <f si="53" t="shared"/>
        <v>40</v>
      </c>
      <c r="M1541" s="26"/>
    </row>
    <row customHeight="1" ht="12" r="1542" spans="1:13">
      <c r="A1542" s="26">
        <v>9717</v>
      </c>
      <c r="B1542" s="94">
        <v>5</v>
      </c>
      <c r="C1542" s="110">
        <v>0</v>
      </c>
      <c r="D1542" s="110">
        <f si="52" t="shared"/>
        <v>0</v>
      </c>
      <c r="E1542" s="26"/>
      <c r="I1542" s="29">
        <v>20</v>
      </c>
      <c r="J1542" s="96">
        <f si="53" t="shared"/>
        <v>100</v>
      </c>
      <c r="M1542" s="26"/>
    </row>
    <row customHeight="1" ht="12" r="1543" spans="1:13">
      <c r="A1543" s="10">
        <v>9906</v>
      </c>
      <c r="B1543" s="93">
        <v>0</v>
      </c>
      <c r="C1543" s="110">
        <v>0</v>
      </c>
      <c r="D1543" s="110">
        <f si="51" t="shared"/>
        <v>0</v>
      </c>
      <c r="I1543" s="29">
        <v>85</v>
      </c>
      <c r="J1543" s="96">
        <f si="50" t="shared"/>
        <v>0</v>
      </c>
      <c r="M1543" s="26"/>
    </row>
    <row customHeight="1" ht="12" r="1544" spans="1:13">
      <c r="A1544" s="10">
        <v>9943</v>
      </c>
      <c r="B1544" s="93">
        <v>1</v>
      </c>
      <c r="C1544" s="110">
        <v>0</v>
      </c>
      <c r="D1544" s="110">
        <f si="51" t="shared"/>
        <v>0</v>
      </c>
      <c r="I1544" s="29">
        <v>20</v>
      </c>
      <c r="J1544" s="96">
        <f si="50" t="shared"/>
        <v>20</v>
      </c>
      <c r="M1544" s="26"/>
    </row>
    <row customHeight="1" ht="12" r="1545" spans="1:13">
      <c r="A1545" s="10">
        <v>9946</v>
      </c>
      <c r="B1545" s="93">
        <v>1</v>
      </c>
      <c r="C1545" s="110">
        <v>0</v>
      </c>
      <c r="D1545" s="110">
        <f si="51" t="shared"/>
        <v>0</v>
      </c>
      <c r="I1545" s="29">
        <v>20</v>
      </c>
      <c r="J1545" s="96">
        <f si="50" t="shared"/>
        <v>20</v>
      </c>
      <c r="M1545" s="26"/>
    </row>
    <row customHeight="1" ht="12" r="1546" spans="1:13">
      <c r="A1546" s="10">
        <v>9947</v>
      </c>
      <c r="B1546" s="93">
        <v>0</v>
      </c>
      <c r="C1546" s="110">
        <v>0</v>
      </c>
      <c r="D1546" s="110">
        <f si="51" t="shared"/>
        <v>0</v>
      </c>
      <c r="I1546" s="29">
        <v>20</v>
      </c>
      <c r="J1546" s="96">
        <f si="50" t="shared"/>
        <v>0</v>
      </c>
      <c r="M1546" s="26"/>
    </row>
    <row customHeight="1" ht="12" r="1547" spans="1:13">
      <c r="A1547" s="10">
        <v>9950</v>
      </c>
      <c r="B1547" s="93">
        <v>1</v>
      </c>
      <c r="C1547" s="110">
        <v>0</v>
      </c>
      <c r="D1547" s="110">
        <f si="51" t="shared"/>
        <v>0</v>
      </c>
      <c r="I1547" s="29">
        <v>20</v>
      </c>
      <c r="J1547" s="96">
        <f si="50" t="shared"/>
        <v>20</v>
      </c>
      <c r="M1547" s="26"/>
    </row>
    <row customHeight="1" ht="12" r="1548" spans="1:13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customHeight="1" ht="12" r="1549" spans="1:13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ref="J1549:J1556" si="54" t="shared">B1549*I1549</f>
        <v>213</v>
      </c>
      <c r="M1549" s="26"/>
    </row>
    <row customHeight="1" ht="12" r="1550" spans="1:13">
      <c r="A1550" s="10">
        <v>9962</v>
      </c>
      <c r="B1550" s="93">
        <v>0</v>
      </c>
      <c r="C1550" s="110">
        <v>1</v>
      </c>
      <c r="D1550" s="110">
        <f si="51" t="shared"/>
        <v>2</v>
      </c>
      <c r="I1550" s="29">
        <v>20</v>
      </c>
      <c r="J1550" s="96">
        <f si="54" t="shared"/>
        <v>0</v>
      </c>
      <c r="M1550" s="26"/>
    </row>
    <row customHeight="1" ht="12" r="1551" spans="1:13">
      <c r="A1551" s="10">
        <v>9963</v>
      </c>
      <c r="B1551" s="93">
        <v>1</v>
      </c>
      <c r="I1551" s="29"/>
      <c r="J1551" s="96"/>
      <c r="M1551" s="26"/>
    </row>
    <row customHeight="1" ht="12" r="1552" spans="1:13">
      <c r="A1552" s="10">
        <v>9967</v>
      </c>
      <c r="B1552" s="93">
        <v>2</v>
      </c>
      <c r="C1552" s="110">
        <v>0</v>
      </c>
      <c r="D1552" s="110">
        <f si="51" t="shared"/>
        <v>0</v>
      </c>
      <c r="I1552" s="29">
        <v>136</v>
      </c>
      <c r="J1552" s="96">
        <f si="54" t="shared"/>
        <v>272</v>
      </c>
      <c r="M1552" s="26"/>
    </row>
    <row customHeight="1" ht="12" r="1553" spans="1:13">
      <c r="A1553" s="99">
        <v>9968</v>
      </c>
      <c r="B1553" s="93">
        <v>0</v>
      </c>
      <c r="C1553" s="110">
        <v>0</v>
      </c>
      <c r="D1553" s="110">
        <f si="51" t="shared"/>
        <v>0</v>
      </c>
      <c r="I1553" s="29">
        <v>86</v>
      </c>
      <c r="J1553" s="96">
        <f si="54" t="shared"/>
        <v>0</v>
      </c>
      <c r="M1553" s="26"/>
    </row>
    <row customHeight="1" ht="12" r="1554" spans="1:13">
      <c r="A1554" s="99">
        <v>9973</v>
      </c>
      <c r="B1554" s="93">
        <v>0</v>
      </c>
      <c r="C1554" s="110">
        <v>0</v>
      </c>
      <c r="D1554" s="110">
        <f si="51" t="shared"/>
        <v>0</v>
      </c>
      <c r="I1554" s="29">
        <v>190</v>
      </c>
      <c r="J1554" s="96">
        <f si="54" t="shared"/>
        <v>0</v>
      </c>
      <c r="M1554" s="26"/>
    </row>
    <row customHeight="1" ht="12" r="1555" spans="1:13">
      <c r="A1555" s="99">
        <v>9974</v>
      </c>
      <c r="B1555" s="93">
        <v>3</v>
      </c>
      <c r="C1555" s="110">
        <v>0</v>
      </c>
      <c r="D1555" s="110">
        <f si="51" t="shared"/>
        <v>0</v>
      </c>
      <c r="I1555" s="29">
        <v>108</v>
      </c>
      <c r="J1555" s="96">
        <f si="54" t="shared"/>
        <v>324</v>
      </c>
      <c r="M1555" s="26"/>
    </row>
    <row customHeight="1" ht="12" r="1556" spans="1:13">
      <c r="A1556" s="10">
        <v>14635</v>
      </c>
      <c r="B1556" s="93">
        <v>1</v>
      </c>
      <c r="C1556" s="110">
        <v>0</v>
      </c>
      <c r="D1556" s="110">
        <f si="51" t="shared"/>
        <v>0</v>
      </c>
      <c r="I1556" s="29">
        <v>20</v>
      </c>
      <c r="J1556" s="96">
        <f si="54" t="shared"/>
        <v>20</v>
      </c>
      <c r="M1556" s="26"/>
    </row>
    <row customHeight="1" ht="12" r="1557" spans="1:13">
      <c r="A1557" s="10">
        <v>14636</v>
      </c>
      <c r="B1557" s="93">
        <v>0</v>
      </c>
      <c r="C1557" s="110">
        <v>0</v>
      </c>
      <c r="D1557" s="110">
        <f si="51" t="shared"/>
        <v>0</v>
      </c>
      <c r="I1557" s="29">
        <v>20</v>
      </c>
      <c r="J1557" s="96">
        <f si="50" t="shared"/>
        <v>0</v>
      </c>
      <c r="M1557" s="26"/>
    </row>
    <row customHeight="1" ht="12" r="1558" spans="1:13">
      <c r="A1558" s="10">
        <v>14668</v>
      </c>
      <c r="B1558" s="93">
        <v>1</v>
      </c>
      <c r="C1558" s="110">
        <v>0</v>
      </c>
      <c r="D1558" s="110">
        <f si="51" t="shared"/>
        <v>0</v>
      </c>
      <c r="I1558" s="29">
        <v>20</v>
      </c>
      <c r="J1558" s="96">
        <f si="50" t="shared"/>
        <v>20</v>
      </c>
      <c r="M1558" s="26"/>
    </row>
    <row customHeight="1" ht="12" r="1559" spans="1:13">
      <c r="A1559" s="10">
        <v>14669</v>
      </c>
      <c r="B1559" s="93">
        <v>1</v>
      </c>
      <c r="C1559" s="110">
        <v>0</v>
      </c>
      <c r="D1559" s="110">
        <f si="51" t="shared"/>
        <v>0</v>
      </c>
      <c r="I1559" s="29">
        <v>20</v>
      </c>
      <c r="J1559" s="96">
        <f si="50" t="shared"/>
        <v>20</v>
      </c>
      <c r="M1559" s="26"/>
    </row>
    <row customHeight="1" ht="12" r="1560" spans="1:13">
      <c r="A1560" s="10">
        <v>14674</v>
      </c>
      <c r="B1560" s="93">
        <v>11</v>
      </c>
      <c r="C1560" s="110">
        <v>0</v>
      </c>
      <c r="D1560" s="110">
        <f si="51" t="shared"/>
        <v>0</v>
      </c>
      <c r="I1560" s="29">
        <v>20</v>
      </c>
      <c r="J1560" s="96">
        <f si="50" t="shared"/>
        <v>220</v>
      </c>
      <c r="M1560" s="26"/>
    </row>
    <row customHeight="1" ht="12" r="1561" spans="1:13">
      <c r="A1561" s="10">
        <v>14701</v>
      </c>
      <c r="B1561" s="93">
        <v>0</v>
      </c>
      <c r="C1561" s="110">
        <v>0</v>
      </c>
      <c r="D1561" s="110">
        <f si="51" t="shared"/>
        <v>0</v>
      </c>
      <c r="I1561" s="29">
        <v>20</v>
      </c>
      <c r="J1561" s="96">
        <f si="50" t="shared"/>
        <v>0</v>
      </c>
      <c r="M1561" s="26"/>
    </row>
    <row customHeight="1" ht="12" r="1562" spans="1:13">
      <c r="A1562" s="10">
        <v>14704</v>
      </c>
      <c r="B1562" s="93">
        <v>1</v>
      </c>
      <c r="C1562" s="110">
        <v>0</v>
      </c>
      <c r="D1562" s="110">
        <f si="51" t="shared"/>
        <v>0</v>
      </c>
      <c r="I1562" s="29">
        <v>20</v>
      </c>
      <c r="J1562" s="96">
        <f si="50" t="shared"/>
        <v>20</v>
      </c>
      <c r="M1562" s="26"/>
    </row>
    <row customHeight="1" ht="12" r="1563" spans="1:13">
      <c r="A1563" s="10">
        <v>14710</v>
      </c>
      <c r="B1563" s="93">
        <v>1</v>
      </c>
      <c r="C1563" s="110">
        <v>0</v>
      </c>
      <c r="D1563" s="110">
        <f si="51" t="shared"/>
        <v>0</v>
      </c>
      <c r="I1563" s="29">
        <v>20</v>
      </c>
      <c r="J1563" s="96">
        <f si="50" t="shared"/>
        <v>20</v>
      </c>
      <c r="M1563" s="26"/>
    </row>
    <row customHeight="1" ht="12" r="1564" spans="1:13">
      <c r="A1564" s="10">
        <v>14722</v>
      </c>
      <c r="B1564" s="93">
        <v>8</v>
      </c>
      <c r="C1564" s="110">
        <v>0</v>
      </c>
      <c r="D1564" s="110">
        <f si="51" t="shared"/>
        <v>0</v>
      </c>
      <c r="I1564" s="29">
        <v>20</v>
      </c>
      <c r="J1564" s="96">
        <f si="50" t="shared"/>
        <v>160</v>
      </c>
      <c r="M1564" s="26"/>
    </row>
    <row customHeight="1" ht="12" r="1565" spans="1:13">
      <c r="A1565" s="10">
        <v>14736</v>
      </c>
      <c r="B1565" s="93">
        <v>0</v>
      </c>
      <c r="C1565" s="110">
        <v>0</v>
      </c>
      <c r="D1565" s="110">
        <f si="51" t="shared"/>
        <v>0</v>
      </c>
      <c r="I1565" s="29">
        <v>20</v>
      </c>
      <c r="J1565" s="96">
        <f si="50" t="shared"/>
        <v>0</v>
      </c>
      <c r="M1565" s="26"/>
    </row>
    <row customHeight="1" ht="12" r="1566" spans="1:13">
      <c r="A1566" s="10">
        <v>14737</v>
      </c>
      <c r="B1566" s="93">
        <v>0</v>
      </c>
      <c r="C1566" s="110">
        <v>0</v>
      </c>
      <c r="D1566" s="110">
        <f si="51" t="shared"/>
        <v>0</v>
      </c>
      <c r="I1566" s="29">
        <v>20</v>
      </c>
      <c r="J1566" s="96">
        <f si="50" t="shared"/>
        <v>0</v>
      </c>
      <c r="M1566" s="26"/>
    </row>
    <row customHeight="1" ht="12" r="1567" spans="1:13">
      <c r="A1567" s="10">
        <v>14805</v>
      </c>
      <c r="B1567" s="93">
        <v>3</v>
      </c>
      <c r="C1567" s="110">
        <v>0</v>
      </c>
      <c r="D1567" s="110">
        <f si="51" t="shared"/>
        <v>0</v>
      </c>
      <c r="I1567" s="29">
        <v>20</v>
      </c>
      <c r="J1567" s="96">
        <f si="50" t="shared"/>
        <v>60</v>
      </c>
      <c r="M1567" s="26"/>
    </row>
    <row customHeight="1" ht="12" r="1568" spans="1:13">
      <c r="A1568" s="10">
        <v>14837</v>
      </c>
      <c r="B1568" s="93">
        <v>0</v>
      </c>
      <c r="C1568" s="110">
        <v>0</v>
      </c>
      <c r="D1568" s="110">
        <f si="51" t="shared"/>
        <v>0</v>
      </c>
      <c r="I1568" s="29">
        <v>20</v>
      </c>
      <c r="J1568" s="96">
        <f si="50" t="shared"/>
        <v>0</v>
      </c>
      <c r="M1568" s="26"/>
    </row>
    <row customHeight="1" ht="12" r="1569" spans="1:13">
      <c r="A1569" s="26">
        <v>14838</v>
      </c>
      <c r="B1569" s="93">
        <v>0</v>
      </c>
      <c r="C1569" s="110">
        <v>0</v>
      </c>
      <c r="D1569" s="110">
        <f si="51" t="shared"/>
        <v>0</v>
      </c>
      <c r="I1569" s="29">
        <v>20</v>
      </c>
      <c r="J1569" s="96">
        <f si="50" t="shared"/>
        <v>0</v>
      </c>
      <c r="M1569" s="26"/>
    </row>
    <row customHeight="1" ht="12" r="1570" spans="1:13">
      <c r="A1570" s="26">
        <v>14877</v>
      </c>
      <c r="B1570" s="93">
        <v>0</v>
      </c>
      <c r="C1570" s="110">
        <v>0</v>
      </c>
      <c r="D1570" s="110">
        <f si="51" t="shared"/>
        <v>0</v>
      </c>
      <c r="I1570" s="29">
        <v>20</v>
      </c>
      <c r="J1570" s="96">
        <f si="50" t="shared"/>
        <v>0</v>
      </c>
      <c r="M1570" s="26"/>
    </row>
    <row customHeight="1" ht="12" r="1571" spans="1:13">
      <c r="A1571" s="26">
        <v>14878</v>
      </c>
      <c r="B1571" s="93">
        <v>0</v>
      </c>
      <c r="C1571" s="110">
        <v>0</v>
      </c>
      <c r="D1571" s="110">
        <f si="51" t="shared"/>
        <v>0</v>
      </c>
      <c r="I1571" s="29">
        <v>20</v>
      </c>
      <c r="J1571" s="96">
        <f si="50" t="shared"/>
        <v>0</v>
      </c>
      <c r="M1571" s="26"/>
    </row>
    <row customHeight="1" ht="12" r="1572" spans="1:13">
      <c r="A1572" s="26">
        <v>14879</v>
      </c>
      <c r="B1572" s="93">
        <v>0</v>
      </c>
      <c r="C1572" s="110">
        <v>0</v>
      </c>
      <c r="D1572" s="110">
        <f si="51" t="shared"/>
        <v>0</v>
      </c>
      <c r="I1572" s="29">
        <v>20</v>
      </c>
      <c r="J1572" s="96">
        <f si="50" t="shared"/>
        <v>0</v>
      </c>
      <c r="M1572" s="26"/>
    </row>
    <row customHeight="1" ht="12" r="1573" spans="1:13">
      <c r="A1573" s="26">
        <v>14880</v>
      </c>
      <c r="B1573" s="93">
        <v>0</v>
      </c>
      <c r="C1573" s="110">
        <v>0</v>
      </c>
      <c r="D1573" s="110">
        <f si="51" t="shared"/>
        <v>0</v>
      </c>
      <c r="I1573" s="29">
        <v>20</v>
      </c>
      <c r="J1573" s="96">
        <f si="50" t="shared"/>
        <v>0</v>
      </c>
      <c r="M1573" s="26"/>
    </row>
    <row customHeight="1" ht="12" r="1574" spans="1:13">
      <c r="A1574" s="10">
        <v>14881</v>
      </c>
      <c r="B1574" s="93">
        <v>0</v>
      </c>
      <c r="C1574" s="110">
        <v>0</v>
      </c>
      <c r="D1574" s="110">
        <f si="51" t="shared"/>
        <v>0</v>
      </c>
      <c r="I1574" s="29">
        <v>20</v>
      </c>
      <c r="J1574" s="96">
        <f si="50" t="shared"/>
        <v>0</v>
      </c>
      <c r="M1574" s="26"/>
    </row>
    <row customHeight="1" ht="12" r="1575" spans="1:13">
      <c r="A1575" s="10">
        <v>14882</v>
      </c>
      <c r="B1575" s="93">
        <v>0</v>
      </c>
      <c r="C1575" s="110">
        <v>0</v>
      </c>
      <c r="D1575" s="110">
        <f si="51" t="shared"/>
        <v>0</v>
      </c>
      <c r="I1575" s="29">
        <v>20</v>
      </c>
      <c r="J1575" s="96">
        <f si="50" t="shared"/>
        <v>0</v>
      </c>
      <c r="M1575" s="26"/>
    </row>
    <row customHeight="1" ht="12" r="1576" spans="1:13">
      <c r="A1576" s="10">
        <v>14883</v>
      </c>
      <c r="B1576" s="93">
        <v>0</v>
      </c>
      <c r="C1576" s="110">
        <v>0</v>
      </c>
      <c r="D1576" s="110">
        <f si="51" t="shared"/>
        <v>0</v>
      </c>
      <c r="I1576" s="29">
        <v>20</v>
      </c>
      <c r="J1576" s="96">
        <f si="50" t="shared"/>
        <v>0</v>
      </c>
      <c r="M1576" s="26"/>
    </row>
    <row customHeight="1" ht="12" r="1577" spans="1:13">
      <c r="A1577" s="26">
        <v>14884</v>
      </c>
      <c r="B1577" s="93">
        <v>0</v>
      </c>
      <c r="C1577" s="110">
        <v>0</v>
      </c>
      <c r="D1577" s="110">
        <f si="51" t="shared"/>
        <v>0</v>
      </c>
      <c r="I1577" s="29">
        <v>20</v>
      </c>
      <c r="J1577" s="96">
        <f si="50" t="shared"/>
        <v>0</v>
      </c>
      <c r="M1577" s="26"/>
    </row>
    <row customHeight="1" ht="12" r="1578" spans="1:13">
      <c r="A1578" s="26">
        <v>14885</v>
      </c>
      <c r="B1578" s="93">
        <v>1</v>
      </c>
      <c r="C1578" s="110">
        <v>0</v>
      </c>
      <c r="D1578" s="110">
        <f si="51" t="shared"/>
        <v>0</v>
      </c>
      <c r="I1578" s="29">
        <v>20</v>
      </c>
      <c r="J1578" s="96">
        <f si="50" t="shared"/>
        <v>20</v>
      </c>
      <c r="M1578" s="26"/>
    </row>
    <row customHeight="1" ht="12" r="1579" spans="1:13">
      <c r="A1579" s="26">
        <v>14886</v>
      </c>
      <c r="B1579" s="93">
        <v>0</v>
      </c>
      <c r="C1579" s="110">
        <v>0</v>
      </c>
      <c r="D1579" s="110">
        <f si="51" t="shared"/>
        <v>0</v>
      </c>
      <c r="I1579" s="29">
        <v>20</v>
      </c>
      <c r="J1579" s="96">
        <f si="50" t="shared"/>
        <v>0</v>
      </c>
      <c r="M1579" s="26"/>
    </row>
    <row customHeight="1" ht="12" r="1580" spans="1:13">
      <c r="A1580" s="26">
        <v>14915</v>
      </c>
      <c r="B1580" s="93">
        <v>2</v>
      </c>
      <c r="I1580" s="29"/>
      <c r="J1580" s="96"/>
      <c r="M1580" s="26"/>
    </row>
    <row customHeight="1" ht="12" r="1581" spans="1:13">
      <c r="A1581" s="26">
        <v>14978</v>
      </c>
      <c r="B1581" s="93">
        <v>0</v>
      </c>
      <c r="C1581" s="110">
        <v>0</v>
      </c>
      <c r="D1581" s="110">
        <f si="51" t="shared"/>
        <v>0</v>
      </c>
      <c r="I1581" s="29">
        <v>20</v>
      </c>
      <c r="J1581" s="96">
        <f si="50" t="shared"/>
        <v>0</v>
      </c>
      <c r="M1581" s="26"/>
    </row>
    <row customHeight="1" ht="12" r="1582" spans="1:13">
      <c r="A1582" s="26">
        <v>14979</v>
      </c>
      <c r="B1582" s="93">
        <v>2</v>
      </c>
      <c r="C1582" s="110">
        <v>0</v>
      </c>
      <c r="D1582" s="110">
        <f si="51" t="shared"/>
        <v>0</v>
      </c>
      <c r="I1582" s="29">
        <v>20</v>
      </c>
      <c r="J1582" s="96">
        <f si="50" t="shared"/>
        <v>40</v>
      </c>
      <c r="M1582" s="26"/>
    </row>
    <row customHeight="1" ht="12" r="1583" spans="1:13">
      <c r="A1583" s="26">
        <v>24025</v>
      </c>
      <c r="B1583" s="93">
        <v>12</v>
      </c>
      <c r="C1583" s="110">
        <v>5</v>
      </c>
      <c r="D1583" s="110">
        <f si="51" t="shared"/>
        <v>10</v>
      </c>
      <c r="I1583" s="29">
        <v>20</v>
      </c>
      <c r="J1583" s="96">
        <f si="50" t="shared"/>
        <v>240</v>
      </c>
      <c r="M1583" s="26"/>
    </row>
    <row customHeight="1" ht="12" r="1584" spans="1:13">
      <c r="A1584" s="10">
        <v>24059</v>
      </c>
      <c r="B1584" s="93">
        <v>1</v>
      </c>
      <c r="C1584" s="110">
        <v>0</v>
      </c>
      <c r="D1584" s="110">
        <f si="51" t="shared"/>
        <v>0</v>
      </c>
      <c r="I1584" s="29">
        <v>20</v>
      </c>
      <c r="J1584" s="96">
        <f si="50" t="shared"/>
        <v>20</v>
      </c>
      <c r="M1584" s="26"/>
    </row>
    <row customHeight="1" ht="12" r="1585" spans="1:13">
      <c r="A1585" s="10">
        <v>24060</v>
      </c>
      <c r="B1585" s="93">
        <v>1</v>
      </c>
      <c r="C1585" s="110">
        <v>0</v>
      </c>
      <c r="D1585" s="110">
        <f si="51" t="shared"/>
        <v>0</v>
      </c>
      <c r="I1585" s="29">
        <v>20</v>
      </c>
      <c r="J1585" s="96">
        <f si="50" t="shared"/>
        <v>20</v>
      </c>
      <c r="M1585" s="26"/>
    </row>
    <row customHeight="1" ht="12" r="1586" spans="1:13">
      <c r="A1586" s="10">
        <v>24068</v>
      </c>
      <c r="B1586" s="93">
        <v>1</v>
      </c>
      <c r="C1586" s="110">
        <v>0</v>
      </c>
      <c r="D1586" s="110">
        <f si="51" t="shared"/>
        <v>0</v>
      </c>
      <c r="I1586" s="29">
        <v>20</v>
      </c>
      <c r="J1586" s="96">
        <f si="50" t="shared"/>
        <v>20</v>
      </c>
      <c r="M1586" s="26"/>
    </row>
    <row customHeight="1" ht="12" r="1587" spans="1:13">
      <c r="A1587" s="10">
        <v>24080</v>
      </c>
      <c r="B1587" s="93">
        <v>5</v>
      </c>
      <c r="C1587" s="110">
        <v>0</v>
      </c>
      <c r="D1587" s="110">
        <f si="51" t="shared"/>
        <v>0</v>
      </c>
      <c r="I1587" s="29">
        <v>20</v>
      </c>
      <c r="J1587" s="96">
        <f si="50" t="shared"/>
        <v>100</v>
      </c>
      <c r="M1587" s="26"/>
    </row>
    <row customHeight="1" ht="12" r="1588" spans="1:13">
      <c r="A1588" s="10">
        <v>24081</v>
      </c>
      <c r="B1588" s="93">
        <v>1</v>
      </c>
      <c r="I1588" s="29"/>
      <c r="J1588" s="96"/>
      <c r="M1588" s="26"/>
    </row>
    <row customHeight="1" ht="12" r="1589" spans="1:13">
      <c r="A1589" s="10">
        <v>24082</v>
      </c>
      <c r="B1589" s="93">
        <v>0</v>
      </c>
      <c r="C1589" s="110">
        <v>0</v>
      </c>
      <c r="D1589" s="110">
        <f si="51" t="shared"/>
        <v>0</v>
      </c>
      <c r="I1589" s="29">
        <v>20</v>
      </c>
      <c r="J1589" s="96">
        <f si="50" t="shared"/>
        <v>0</v>
      </c>
      <c r="M1589" s="26"/>
    </row>
    <row customHeight="1" ht="12" r="1590" spans="1:13">
      <c r="A1590" s="10">
        <v>24090</v>
      </c>
      <c r="B1590" s="93">
        <v>1</v>
      </c>
      <c r="I1590" s="29"/>
      <c r="J1590" s="96"/>
      <c r="M1590" s="26"/>
    </row>
    <row customHeight="1" ht="12" r="1591" spans="1:13">
      <c r="A1591" s="10">
        <v>24091</v>
      </c>
      <c r="B1591" s="93">
        <v>1</v>
      </c>
      <c r="I1591" s="29"/>
      <c r="J1591" s="96"/>
      <c r="M1591" s="26"/>
    </row>
    <row customHeight="1" ht="12" r="1592" spans="1:13">
      <c r="A1592" s="10">
        <v>24092</v>
      </c>
      <c r="B1592" s="93">
        <v>0</v>
      </c>
      <c r="C1592" s="110">
        <v>0</v>
      </c>
      <c r="D1592" s="110">
        <f si="51" t="shared"/>
        <v>0</v>
      </c>
      <c r="I1592" s="29">
        <v>20</v>
      </c>
      <c r="J1592" s="96">
        <f si="50" t="shared"/>
        <v>0</v>
      </c>
      <c r="M1592" s="26"/>
    </row>
    <row customHeight="1" ht="12" r="1593" spans="1:13">
      <c r="A1593" s="10">
        <v>24093</v>
      </c>
      <c r="B1593" s="93">
        <v>0</v>
      </c>
      <c r="C1593" s="110">
        <v>0</v>
      </c>
      <c r="D1593" s="110">
        <f si="51" t="shared"/>
        <v>0</v>
      </c>
      <c r="I1593" s="29">
        <v>20</v>
      </c>
      <c r="J1593" s="96">
        <f si="50" t="shared"/>
        <v>0</v>
      </c>
      <c r="M1593" s="26"/>
    </row>
    <row customHeight="1" ht="12" r="1594" spans="1:13">
      <c r="A1594" s="10">
        <v>24127</v>
      </c>
      <c r="B1594" s="93">
        <v>1</v>
      </c>
      <c r="I1594" s="29"/>
      <c r="J1594" s="96"/>
      <c r="M1594" s="26"/>
    </row>
    <row customHeight="1" ht="12" r="1595" spans="1:13">
      <c r="A1595" s="10">
        <v>24201</v>
      </c>
      <c r="B1595" s="93">
        <v>1</v>
      </c>
      <c r="C1595" s="110">
        <v>0</v>
      </c>
      <c r="D1595" s="110">
        <f si="51" t="shared"/>
        <v>0</v>
      </c>
      <c r="I1595" s="29">
        <v>20</v>
      </c>
      <c r="J1595" s="96">
        <f si="50" t="shared"/>
        <v>20</v>
      </c>
      <c r="M1595" s="26"/>
    </row>
    <row customHeight="1" ht="12" r="1596" spans="1:13">
      <c r="A1596" s="10">
        <v>24226</v>
      </c>
      <c r="B1596" s="93">
        <v>1</v>
      </c>
      <c r="C1596" s="110">
        <v>0</v>
      </c>
      <c r="D1596" s="110">
        <f si="51" t="shared"/>
        <v>0</v>
      </c>
      <c r="I1596" s="29">
        <v>20</v>
      </c>
      <c r="J1596" s="96">
        <f si="50" t="shared"/>
        <v>20</v>
      </c>
      <c r="M1596" s="26"/>
    </row>
    <row customHeight="1" ht="12" r="1597" spans="1:13">
      <c r="A1597" s="10">
        <v>24285</v>
      </c>
      <c r="B1597" s="93">
        <v>1</v>
      </c>
      <c r="C1597" s="110">
        <v>0</v>
      </c>
      <c r="D1597" s="110">
        <f si="51" t="shared"/>
        <v>0</v>
      </c>
      <c r="I1597" s="29">
        <v>20</v>
      </c>
      <c r="J1597" s="96">
        <f si="50" t="shared"/>
        <v>20</v>
      </c>
      <c r="M1597" s="26"/>
    </row>
    <row customHeight="1" ht="12" r="1598" spans="1:13">
      <c r="A1598" s="10">
        <v>24318</v>
      </c>
      <c r="B1598" s="93">
        <v>1</v>
      </c>
      <c r="C1598" s="110">
        <v>0</v>
      </c>
      <c r="D1598" s="110">
        <f si="51" t="shared"/>
        <v>0</v>
      </c>
      <c r="I1598" s="29">
        <v>20</v>
      </c>
      <c r="J1598" s="96">
        <f si="50" t="shared"/>
        <v>20</v>
      </c>
      <c r="M1598" s="26"/>
    </row>
    <row customHeight="1" ht="12" r="1599" spans="1:13">
      <c r="A1599" s="10">
        <v>24319</v>
      </c>
      <c r="B1599" s="93">
        <v>1</v>
      </c>
      <c r="C1599" s="110">
        <v>0</v>
      </c>
      <c r="D1599" s="110">
        <f si="51" t="shared"/>
        <v>0</v>
      </c>
      <c r="I1599" s="29">
        <v>20</v>
      </c>
      <c r="J1599" s="96">
        <f si="50" t="shared"/>
        <v>20</v>
      </c>
      <c r="M1599" s="26"/>
    </row>
    <row customHeight="1" ht="12" r="1600" spans="1:13">
      <c r="A1600" s="10">
        <v>24320</v>
      </c>
      <c r="B1600" s="93">
        <v>1</v>
      </c>
      <c r="C1600" s="110">
        <v>0</v>
      </c>
      <c r="D1600" s="110">
        <f si="51" t="shared"/>
        <v>0</v>
      </c>
      <c r="I1600" s="29">
        <v>20</v>
      </c>
      <c r="J1600" s="96">
        <f si="50" t="shared"/>
        <v>20</v>
      </c>
      <c r="M1600" s="26"/>
    </row>
    <row customHeight="1" ht="12" r="1601" spans="1:13">
      <c r="A1601" s="10">
        <v>24352</v>
      </c>
      <c r="B1601" s="93">
        <v>0</v>
      </c>
      <c r="C1601" s="110">
        <v>0</v>
      </c>
      <c r="D1601" s="110">
        <f si="51" t="shared"/>
        <v>0</v>
      </c>
      <c r="I1601" s="29">
        <v>20</v>
      </c>
      <c r="J1601" s="96">
        <f si="50" t="shared"/>
        <v>0</v>
      </c>
      <c r="M1601" s="26"/>
    </row>
    <row customHeight="1" ht="12" r="1602" spans="1:13">
      <c r="A1602" s="10">
        <v>24374</v>
      </c>
      <c r="B1602" s="93">
        <v>1</v>
      </c>
      <c r="C1602" s="110">
        <v>0</v>
      </c>
      <c r="D1602" s="110">
        <f si="51" t="shared"/>
        <v>0</v>
      </c>
      <c r="I1602" s="29">
        <v>20</v>
      </c>
      <c r="J1602" s="96">
        <f si="50" t="shared"/>
        <v>20</v>
      </c>
      <c r="M1602" s="26"/>
    </row>
    <row customHeight="1" ht="12" r="1603" spans="1:13">
      <c r="A1603" s="10">
        <v>24419</v>
      </c>
      <c r="B1603" s="93">
        <v>1</v>
      </c>
      <c r="C1603" s="110">
        <v>0</v>
      </c>
      <c r="D1603" s="110">
        <f si="51" t="shared"/>
        <v>0</v>
      </c>
      <c r="I1603" s="29">
        <v>20</v>
      </c>
      <c r="J1603" s="96">
        <f si="50" t="shared"/>
        <v>20</v>
      </c>
      <c r="M1603" s="26"/>
    </row>
    <row customHeight="1" ht="12" r="1604" spans="1:13">
      <c r="A1604" s="10">
        <v>24420</v>
      </c>
      <c r="B1604" s="93">
        <v>1</v>
      </c>
      <c r="C1604" s="110">
        <v>0</v>
      </c>
      <c r="D1604" s="110">
        <f si="51" t="shared"/>
        <v>0</v>
      </c>
      <c r="I1604" s="29">
        <v>20</v>
      </c>
      <c r="J1604" s="96">
        <f si="50" t="shared"/>
        <v>20</v>
      </c>
      <c r="M1604" s="26"/>
    </row>
    <row customHeight="1" ht="12" r="1605" spans="1:13">
      <c r="A1605" s="99">
        <v>24436</v>
      </c>
      <c r="B1605" s="93">
        <v>0</v>
      </c>
      <c r="C1605" s="110">
        <v>0</v>
      </c>
      <c r="D1605" s="110">
        <f si="51" t="shared"/>
        <v>0</v>
      </c>
      <c r="I1605" s="29">
        <v>125</v>
      </c>
      <c r="J1605" s="96">
        <f si="50" t="shared"/>
        <v>0</v>
      </c>
      <c r="M1605" s="26"/>
    </row>
    <row customHeight="1" ht="12" r="1606" spans="1:13">
      <c r="A1606" s="99">
        <v>24452</v>
      </c>
      <c r="B1606" s="93">
        <v>0</v>
      </c>
      <c r="C1606" s="110">
        <v>0</v>
      </c>
      <c r="D1606" s="110">
        <f si="51" t="shared"/>
        <v>0</v>
      </c>
      <c r="I1606" s="29">
        <v>220</v>
      </c>
      <c r="J1606" s="96">
        <f si="50" t="shared"/>
        <v>0</v>
      </c>
      <c r="M1606" s="26"/>
    </row>
    <row customHeight="1" ht="12" r="1607" spans="1:13">
      <c r="A1607" s="99">
        <v>24453</v>
      </c>
      <c r="B1607" s="93">
        <v>0</v>
      </c>
      <c r="C1607" s="110">
        <v>0</v>
      </c>
      <c r="D1607" s="110">
        <f si="51" t="shared"/>
        <v>0</v>
      </c>
      <c r="I1607" s="29">
        <v>220</v>
      </c>
      <c r="J1607" s="96">
        <f si="50" t="shared"/>
        <v>0</v>
      </c>
      <c r="M1607" s="26"/>
    </row>
    <row customHeight="1" ht="12" r="1608" spans="1:13">
      <c r="A1608" s="99">
        <v>24454</v>
      </c>
      <c r="B1608" s="93">
        <v>0</v>
      </c>
      <c r="C1608" s="110">
        <v>0</v>
      </c>
      <c r="D1608" s="110">
        <f si="51" t="shared"/>
        <v>0</v>
      </c>
      <c r="I1608" s="29">
        <v>110</v>
      </c>
      <c r="J1608" s="96">
        <f si="50" t="shared"/>
        <v>0</v>
      </c>
      <c r="M1608" s="26"/>
    </row>
    <row customHeight="1" ht="12" r="1609" spans="1:13">
      <c r="A1609" s="99">
        <v>24455</v>
      </c>
      <c r="B1609" s="93">
        <v>0</v>
      </c>
      <c r="C1609" s="110">
        <v>0</v>
      </c>
      <c r="D1609" s="110">
        <f si="51" t="shared"/>
        <v>0</v>
      </c>
      <c r="I1609" s="29">
        <v>110</v>
      </c>
      <c r="J1609" s="96">
        <f si="50" t="shared"/>
        <v>0</v>
      </c>
      <c r="M1609" s="26"/>
    </row>
    <row customHeight="1" ht="12" r="1610" spans="1:13">
      <c r="A1610" s="99">
        <v>24460</v>
      </c>
      <c r="B1610" s="93">
        <v>0</v>
      </c>
      <c r="C1610" s="110">
        <v>0</v>
      </c>
      <c r="D1610" s="110">
        <f si="51" t="shared"/>
        <v>0</v>
      </c>
      <c r="I1610" s="29">
        <v>100</v>
      </c>
      <c r="J1610" s="96">
        <f si="50" t="shared"/>
        <v>0</v>
      </c>
      <c r="M1610" s="26"/>
    </row>
    <row customHeight="1" ht="12" r="1611" spans="1:13">
      <c r="A1611" s="99">
        <v>24461</v>
      </c>
      <c r="B1611" s="93">
        <v>0</v>
      </c>
      <c r="C1611" s="110">
        <v>0</v>
      </c>
      <c r="D1611" s="110">
        <f si="51" t="shared"/>
        <v>0</v>
      </c>
      <c r="I1611" s="29">
        <v>174</v>
      </c>
      <c r="J1611" s="96">
        <f si="50" t="shared"/>
        <v>0</v>
      </c>
      <c r="M1611" s="26"/>
    </row>
    <row customHeight="1" ht="12" r="1612" spans="1:13">
      <c r="A1612" s="99">
        <v>24462</v>
      </c>
      <c r="B1612" s="93">
        <v>0</v>
      </c>
      <c r="C1612" s="110">
        <v>0</v>
      </c>
      <c r="D1612" s="110">
        <f si="51" t="shared"/>
        <v>0</v>
      </c>
      <c r="I1612" s="29">
        <v>174</v>
      </c>
      <c r="J1612" s="96">
        <f si="50" t="shared"/>
        <v>0</v>
      </c>
      <c r="M1612" s="26"/>
    </row>
    <row customHeight="1" ht="12" r="1613" spans="1:13">
      <c r="A1613" s="99">
        <v>24463</v>
      </c>
      <c r="B1613" s="93">
        <v>0</v>
      </c>
      <c r="C1613" s="110">
        <v>0</v>
      </c>
      <c r="D1613" s="110">
        <f si="51" t="shared"/>
        <v>0</v>
      </c>
      <c r="I1613" s="29">
        <v>110</v>
      </c>
      <c r="J1613" s="96">
        <f si="50" t="shared"/>
        <v>0</v>
      </c>
      <c r="M1613" s="26"/>
    </row>
    <row customHeight="1" ht="12" r="1614" spans="1:13">
      <c r="A1614" s="99">
        <v>24464</v>
      </c>
      <c r="B1614" s="93">
        <v>0</v>
      </c>
      <c r="C1614" s="110">
        <v>0</v>
      </c>
      <c r="D1614" s="110">
        <f si="51" t="shared"/>
        <v>0</v>
      </c>
      <c r="I1614" s="29">
        <v>110</v>
      </c>
      <c r="J1614" s="96">
        <f si="50" t="shared"/>
        <v>0</v>
      </c>
      <c r="M1614" s="26"/>
    </row>
    <row customHeight="1" ht="12" r="1615" spans="1:13">
      <c r="A1615" s="99">
        <v>24473</v>
      </c>
      <c r="B1615" s="93">
        <v>0</v>
      </c>
      <c r="C1615" s="110">
        <v>0</v>
      </c>
      <c r="D1615" s="110">
        <f si="51" t="shared"/>
        <v>0</v>
      </c>
      <c r="I1615" s="29">
        <v>20</v>
      </c>
      <c r="J1615" s="96">
        <f si="50" t="shared"/>
        <v>0</v>
      </c>
      <c r="M1615" s="26"/>
    </row>
    <row customHeight="1" ht="12" r="1616" spans="1:13">
      <c r="A1616" s="99">
        <v>24474</v>
      </c>
      <c r="B1616" s="93">
        <v>0</v>
      </c>
      <c r="C1616" s="110">
        <v>0</v>
      </c>
      <c r="D1616" s="110">
        <f si="51" t="shared"/>
        <v>0</v>
      </c>
      <c r="I1616" s="29">
        <v>20</v>
      </c>
      <c r="J1616" s="96">
        <f si="50" t="shared"/>
        <v>0</v>
      </c>
      <c r="M1616" s="26"/>
    </row>
    <row customHeight="1" ht="12" r="1617" spans="1:13">
      <c r="A1617" s="10">
        <v>26001</v>
      </c>
      <c r="B1617" s="93">
        <v>15</v>
      </c>
      <c r="C1617" s="110">
        <v>8</v>
      </c>
      <c r="D1617" s="110">
        <f si="51" t="shared"/>
        <v>16</v>
      </c>
      <c r="E1617" s="74">
        <v>0</v>
      </c>
      <c r="H1617" s="26" t="s">
        <v>220</v>
      </c>
      <c r="I1617" s="29">
        <v>111.36</v>
      </c>
      <c r="J1617" s="96">
        <f si="50" t="shared"/>
        <v>1670.4</v>
      </c>
      <c r="K1617" s="77">
        <v>42</v>
      </c>
      <c r="M1617" s="26"/>
    </row>
    <row customHeight="1" ht="12" r="1618" spans="1:13">
      <c r="A1618" s="10">
        <v>26002</v>
      </c>
      <c r="B1618" s="93">
        <v>3</v>
      </c>
      <c r="C1618" s="110">
        <v>0</v>
      </c>
      <c r="D1618" s="110">
        <f si="51" t="shared"/>
        <v>0</v>
      </c>
      <c r="E1618" s="74">
        <v>0</v>
      </c>
      <c r="I1618" s="29">
        <v>20</v>
      </c>
      <c r="J1618" s="96">
        <f si="50" t="shared"/>
        <v>60</v>
      </c>
      <c r="K1618" s="77">
        <f>(I1618*0.4)+I1618</f>
        <v>28</v>
      </c>
      <c r="M1618" s="26"/>
    </row>
    <row customHeight="1" ht="12" r="1619" spans="1:13">
      <c r="A1619" s="10">
        <v>26003</v>
      </c>
      <c r="B1619" s="93">
        <v>1</v>
      </c>
      <c r="C1619" s="110">
        <v>0</v>
      </c>
      <c r="D1619" s="110">
        <f si="51" t="shared"/>
        <v>0</v>
      </c>
      <c r="E1619" s="74">
        <v>0</v>
      </c>
      <c r="H1619" s="26" t="s">
        <v>220</v>
      </c>
      <c r="I1619" s="29">
        <v>35.56</v>
      </c>
      <c r="J1619" s="96">
        <f si="50" t="shared"/>
        <v>35.56</v>
      </c>
      <c r="K1619" s="77">
        <v>50</v>
      </c>
      <c r="M1619" s="26"/>
    </row>
    <row customHeight="1" ht="12" r="1620" spans="1:13">
      <c r="A1620" s="10">
        <v>26004</v>
      </c>
      <c r="B1620" s="93">
        <v>5</v>
      </c>
      <c r="C1620" s="110">
        <v>2</v>
      </c>
      <c r="D1620" s="110">
        <f si="51" t="shared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si="50" t="shared"/>
        <v>594.29999999999995</v>
      </c>
      <c r="K1620" s="77">
        <v>45</v>
      </c>
      <c r="M1620" s="26"/>
    </row>
    <row customHeight="1" ht="12" r="1621" spans="1:13">
      <c r="A1621" s="10">
        <v>26005</v>
      </c>
      <c r="B1621" s="93">
        <v>7</v>
      </c>
      <c r="C1621" s="110">
        <v>0</v>
      </c>
      <c r="D1621" s="110">
        <f si="51" t="shared"/>
        <v>0</v>
      </c>
      <c r="E1621" s="74">
        <v>0</v>
      </c>
      <c r="H1621" s="26" t="s">
        <v>220</v>
      </c>
      <c r="I1621" s="29">
        <v>111.36</v>
      </c>
      <c r="J1621" s="96">
        <f si="50" t="shared"/>
        <v>779.52</v>
      </c>
      <c r="K1621" s="77">
        <v>53</v>
      </c>
      <c r="M1621" s="26"/>
    </row>
    <row customHeight="1" ht="12" r="1622" spans="1:13">
      <c r="A1622" s="10">
        <v>26006</v>
      </c>
      <c r="B1622" s="93">
        <v>3</v>
      </c>
      <c r="C1622" s="110">
        <v>0</v>
      </c>
      <c r="D1622" s="110">
        <f si="51" t="shared"/>
        <v>0</v>
      </c>
      <c r="E1622" s="74">
        <v>0</v>
      </c>
      <c r="H1622" s="26" t="s">
        <v>220</v>
      </c>
      <c r="I1622" s="29">
        <v>57.19</v>
      </c>
      <c r="J1622" s="96">
        <f si="50" t="shared"/>
        <v>171.57</v>
      </c>
      <c r="K1622" s="77">
        <v>50</v>
      </c>
      <c r="M1622" s="26"/>
    </row>
    <row customHeight="1" ht="12" r="1623" spans="1:13">
      <c r="A1623" s="10">
        <v>26007</v>
      </c>
      <c r="B1623" s="93">
        <v>0</v>
      </c>
      <c r="C1623" s="110">
        <v>0</v>
      </c>
      <c r="D1623" s="110">
        <f si="51" t="shared"/>
        <v>0</v>
      </c>
      <c r="E1623" s="74">
        <v>0</v>
      </c>
      <c r="H1623" s="26" t="s">
        <v>220</v>
      </c>
      <c r="I1623" s="29">
        <v>35.11</v>
      </c>
      <c r="J1623" s="96">
        <f si="50" t="shared"/>
        <v>0</v>
      </c>
      <c r="K1623" s="77">
        <v>50</v>
      </c>
      <c r="M1623" s="26"/>
    </row>
    <row customHeight="1" ht="12" r="1624" spans="1:13">
      <c r="A1624" s="10">
        <v>26008</v>
      </c>
      <c r="B1624" s="68">
        <v>0</v>
      </c>
      <c r="C1624" s="110">
        <v>0</v>
      </c>
      <c r="D1624" s="110">
        <f si="51" t="shared"/>
        <v>0</v>
      </c>
      <c r="I1624" s="29">
        <v>20</v>
      </c>
      <c r="J1624" s="96">
        <f si="50" t="shared"/>
        <v>0</v>
      </c>
      <c r="M1624" s="26"/>
    </row>
    <row customHeight="1" ht="12" r="1625" spans="1:13">
      <c r="A1625" s="10">
        <v>26011</v>
      </c>
      <c r="B1625" s="93">
        <v>11</v>
      </c>
      <c r="C1625" s="110">
        <v>8</v>
      </c>
      <c r="D1625" s="110">
        <f si="51" t="shared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si="50" t="shared"/>
        <v>922.46</v>
      </c>
      <c r="K1625" s="77">
        <v>45</v>
      </c>
      <c r="M1625" s="26"/>
    </row>
    <row customHeight="1" ht="12" r="1626" spans="1:13">
      <c r="A1626" s="10">
        <v>26012</v>
      </c>
      <c r="B1626" s="93">
        <v>0</v>
      </c>
      <c r="C1626" s="110">
        <v>0</v>
      </c>
      <c r="D1626" s="110">
        <f si="51" t="shared"/>
        <v>0</v>
      </c>
      <c r="E1626" s="74">
        <v>0</v>
      </c>
      <c r="H1626" s="26" t="s">
        <v>220</v>
      </c>
      <c r="I1626" s="29">
        <v>25.42</v>
      </c>
      <c r="J1626" s="96">
        <f si="50" t="shared"/>
        <v>0</v>
      </c>
      <c r="K1626" s="77">
        <v>40</v>
      </c>
      <c r="M1626" s="26"/>
    </row>
    <row customHeight="1" ht="12" r="1627" spans="1:13">
      <c r="A1627" s="10">
        <v>26014</v>
      </c>
      <c r="B1627" s="93">
        <v>8</v>
      </c>
      <c r="C1627" s="110">
        <v>8</v>
      </c>
      <c r="D1627" s="110">
        <f si="51" t="shared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si="50" t="shared"/>
        <v>270.88</v>
      </c>
      <c r="K1627" s="77">
        <v>45</v>
      </c>
      <c r="M1627" s="26"/>
    </row>
    <row customHeight="1" ht="12" r="1628" spans="1:13">
      <c r="A1628" s="99">
        <v>26015</v>
      </c>
      <c r="B1628" s="93">
        <v>26</v>
      </c>
      <c r="C1628" s="110">
        <v>0</v>
      </c>
      <c r="D1628" s="110">
        <f si="51" t="shared"/>
        <v>0</v>
      </c>
      <c r="E1628" s="74">
        <v>0</v>
      </c>
      <c r="H1628" s="26" t="s">
        <v>220</v>
      </c>
      <c r="I1628" s="29">
        <v>163.86</v>
      </c>
      <c r="J1628" s="96">
        <f si="50" t="shared"/>
        <v>4260.3600000000006</v>
      </c>
      <c r="K1628" s="77">
        <v>45</v>
      </c>
      <c r="M1628" s="26"/>
    </row>
    <row customHeight="1" ht="12" r="1629" spans="1:13">
      <c r="A1629" s="10">
        <v>26018</v>
      </c>
      <c r="B1629" s="93">
        <v>11</v>
      </c>
      <c r="C1629" s="110">
        <v>4</v>
      </c>
      <c r="D1629" s="110">
        <f si="51" t="shared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si="50" t="shared"/>
        <v>922.46</v>
      </c>
      <c r="K1629" s="77">
        <v>53</v>
      </c>
      <c r="M1629" s="26"/>
    </row>
    <row customHeight="1" ht="12" r="1630" spans="1:13">
      <c r="A1630" s="10">
        <v>26019</v>
      </c>
      <c r="B1630" s="93">
        <v>1</v>
      </c>
      <c r="C1630" s="110">
        <v>0</v>
      </c>
      <c r="D1630" s="110">
        <f si="51" t="shared"/>
        <v>0</v>
      </c>
      <c r="E1630" s="74">
        <v>0</v>
      </c>
      <c r="H1630" s="26" t="s">
        <v>220</v>
      </c>
      <c r="I1630" s="29">
        <v>93.86</v>
      </c>
      <c r="J1630" s="96">
        <f si="50" t="shared"/>
        <v>93.86</v>
      </c>
      <c r="K1630" s="77">
        <v>40</v>
      </c>
      <c r="M1630" s="26"/>
    </row>
    <row customHeight="1" ht="12" r="1631" spans="1:13">
      <c r="A1631" s="10">
        <v>26028</v>
      </c>
      <c r="B1631" s="93">
        <v>0</v>
      </c>
      <c r="C1631" s="110">
        <v>4</v>
      </c>
      <c r="D1631" s="110">
        <f si="51" t="shared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si="50" t="shared"/>
        <v>0</v>
      </c>
      <c r="K1631" s="77">
        <v>43</v>
      </c>
      <c r="M1631" s="26"/>
    </row>
    <row customHeight="1" ht="12" r="1632" spans="1:13">
      <c r="A1632" s="10">
        <v>26029</v>
      </c>
      <c r="B1632" s="93">
        <v>6</v>
      </c>
      <c r="C1632" s="110">
        <v>4</v>
      </c>
      <c r="D1632" s="110">
        <f si="51" t="shared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ref="J1632:J1695" si="55" t="shared">B1632*I1632</f>
        <v>398.15999999999997</v>
      </c>
      <c r="K1632" s="77">
        <v>45</v>
      </c>
      <c r="M1632" s="26"/>
    </row>
    <row customHeight="1" ht="12" r="1633" spans="1:13">
      <c r="A1633" s="10">
        <v>26030</v>
      </c>
      <c r="B1633" s="93">
        <v>8</v>
      </c>
      <c r="C1633" s="110">
        <v>8</v>
      </c>
      <c r="D1633" s="110">
        <f si="51" t="shared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si="55" t="shared"/>
        <v>314.88</v>
      </c>
      <c r="K1633" s="77">
        <v>41</v>
      </c>
      <c r="M1633" s="26"/>
    </row>
    <row customHeight="1" ht="12" r="1634" spans="1:13">
      <c r="A1634" s="10">
        <v>26033</v>
      </c>
      <c r="B1634" s="93">
        <v>8</v>
      </c>
      <c r="C1634" s="110">
        <v>4</v>
      </c>
      <c r="D1634" s="110">
        <f si="51" t="shared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si="55" t="shared"/>
        <v>219.52</v>
      </c>
      <c r="K1634" s="77">
        <v>40</v>
      </c>
      <c r="M1634" s="26"/>
    </row>
    <row customHeight="1" ht="12" r="1635" spans="1:13">
      <c r="A1635" s="10">
        <v>26034</v>
      </c>
      <c r="B1635" s="93">
        <v>0</v>
      </c>
      <c r="C1635" s="110">
        <v>2</v>
      </c>
      <c r="D1635" s="110">
        <f ref="D1635:D1698" si="56" t="shared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si="55" t="shared"/>
        <v>0</v>
      </c>
      <c r="K1635" s="77">
        <v>40</v>
      </c>
      <c r="M1635" s="26"/>
    </row>
    <row customHeight="1" ht="12" r="1636" spans="1:13">
      <c r="A1636" s="10">
        <v>26036</v>
      </c>
      <c r="B1636" s="93">
        <v>0</v>
      </c>
      <c r="C1636" s="110">
        <v>0</v>
      </c>
      <c r="D1636" s="110">
        <f si="56" t="shared"/>
        <v>0</v>
      </c>
      <c r="E1636" s="74">
        <v>0</v>
      </c>
      <c r="H1636" s="26" t="s">
        <v>220</v>
      </c>
      <c r="I1636" s="29">
        <v>32.96</v>
      </c>
      <c r="J1636" s="96">
        <f si="55" t="shared"/>
        <v>0</v>
      </c>
      <c r="K1636" s="77">
        <v>50</v>
      </c>
      <c r="M1636" s="26"/>
    </row>
    <row customHeight="1" ht="12" r="1637" spans="1:13">
      <c r="A1637" s="10">
        <v>26037</v>
      </c>
      <c r="B1637" s="93">
        <v>6</v>
      </c>
      <c r="C1637" s="110">
        <v>2</v>
      </c>
      <c r="D1637" s="110">
        <f si="56" t="shared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si="55" t="shared"/>
        <v>668.16</v>
      </c>
      <c r="K1637" s="77">
        <v>62</v>
      </c>
      <c r="M1637" s="26"/>
    </row>
    <row customHeight="1" ht="12" r="1638" spans="1:13">
      <c r="A1638" s="10">
        <v>26039</v>
      </c>
      <c r="B1638" s="93">
        <v>0</v>
      </c>
      <c r="C1638" s="110">
        <v>0</v>
      </c>
      <c r="D1638" s="110">
        <f si="56" t="shared"/>
        <v>0</v>
      </c>
      <c r="I1638" s="29">
        <v>20</v>
      </c>
      <c r="J1638" s="96">
        <f si="55" t="shared"/>
        <v>0</v>
      </c>
      <c r="M1638" s="26"/>
    </row>
    <row customHeight="1" ht="12" r="1639" spans="1:13">
      <c r="A1639" s="10">
        <v>26040</v>
      </c>
      <c r="B1639" s="93">
        <v>6</v>
      </c>
      <c r="C1639" s="110">
        <v>0</v>
      </c>
      <c r="D1639" s="110">
        <f si="56" t="shared"/>
        <v>0</v>
      </c>
      <c r="E1639" s="74">
        <v>0</v>
      </c>
      <c r="H1639" s="26" t="s">
        <v>220</v>
      </c>
      <c r="I1639" s="29">
        <v>111.36</v>
      </c>
      <c r="J1639" s="96">
        <f si="55" t="shared"/>
        <v>668.16</v>
      </c>
      <c r="K1639" s="77">
        <v>45</v>
      </c>
      <c r="M1639" s="26"/>
    </row>
    <row customHeight="1" ht="12" r="1640" spans="1:13">
      <c r="A1640" s="10">
        <v>26041</v>
      </c>
      <c r="B1640" s="93">
        <v>9</v>
      </c>
      <c r="C1640" s="110">
        <v>0</v>
      </c>
      <c r="D1640" s="110">
        <f si="56" t="shared"/>
        <v>0</v>
      </c>
      <c r="E1640" s="74">
        <v>0</v>
      </c>
      <c r="H1640" s="26" t="s">
        <v>220</v>
      </c>
      <c r="I1640" s="29">
        <v>93.86</v>
      </c>
      <c r="J1640" s="96">
        <f si="55" t="shared"/>
        <v>844.74</v>
      </c>
      <c r="K1640" s="77">
        <v>45</v>
      </c>
      <c r="M1640" s="26"/>
    </row>
    <row customHeight="1" ht="12" r="1641" spans="1:13">
      <c r="A1641" s="10">
        <v>26042</v>
      </c>
      <c r="B1641" s="93">
        <v>13</v>
      </c>
      <c r="C1641" s="110">
        <v>10</v>
      </c>
      <c r="D1641" s="110">
        <f si="56" t="shared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si="55" t="shared"/>
        <v>1447.68</v>
      </c>
      <c r="K1641" s="77">
        <v>45</v>
      </c>
      <c r="M1641" s="26"/>
    </row>
    <row customHeight="1" ht="12" r="1642" spans="1:13">
      <c r="A1642" s="10">
        <v>26043</v>
      </c>
      <c r="B1642" s="93">
        <v>10</v>
      </c>
      <c r="C1642" s="110">
        <v>1</v>
      </c>
      <c r="D1642" s="110">
        <f si="56" t="shared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si="55" t="shared"/>
        <v>1463.6000000000001</v>
      </c>
      <c r="K1642" s="77">
        <v>50</v>
      </c>
      <c r="M1642" s="26"/>
    </row>
    <row customHeight="1" ht="12" r="1643" spans="1:13">
      <c r="A1643" s="10">
        <v>26044</v>
      </c>
      <c r="B1643" s="93">
        <v>0</v>
      </c>
      <c r="C1643" s="110">
        <v>0</v>
      </c>
      <c r="D1643" s="110">
        <f si="56" t="shared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si="55" t="shared"/>
        <v>0</v>
      </c>
      <c r="K1643" s="77">
        <v>45</v>
      </c>
      <c r="M1643" s="26"/>
    </row>
    <row customHeight="1" ht="12" r="1644" spans="1:13">
      <c r="A1644" s="10">
        <v>26045</v>
      </c>
      <c r="B1644" s="93">
        <v>3</v>
      </c>
      <c r="C1644" s="110">
        <v>0</v>
      </c>
      <c r="D1644" s="110">
        <f si="56" t="shared"/>
        <v>0</v>
      </c>
      <c r="E1644" s="74">
        <v>0</v>
      </c>
      <c r="H1644" s="26" t="s">
        <v>220</v>
      </c>
      <c r="I1644" s="29">
        <v>36.86</v>
      </c>
      <c r="J1644" s="96">
        <f si="55" t="shared"/>
        <v>110.58</v>
      </c>
      <c r="K1644" s="77">
        <v>55</v>
      </c>
      <c r="M1644" s="26"/>
    </row>
    <row customHeight="1" ht="12" r="1645" spans="1:13">
      <c r="A1645" s="10">
        <v>26047</v>
      </c>
      <c r="B1645" s="93">
        <v>0</v>
      </c>
      <c r="C1645" s="110">
        <v>0</v>
      </c>
      <c r="D1645" s="110">
        <f si="56" t="shared"/>
        <v>0</v>
      </c>
      <c r="E1645" s="74">
        <v>0</v>
      </c>
      <c r="H1645" s="26" t="s">
        <v>220</v>
      </c>
      <c r="I1645" s="29">
        <v>26.45</v>
      </c>
      <c r="J1645" s="96">
        <f si="55" t="shared"/>
        <v>0</v>
      </c>
      <c r="M1645" s="26"/>
    </row>
    <row customHeight="1" ht="12" r="1646" spans="1:13">
      <c r="A1646" s="10">
        <v>26048</v>
      </c>
      <c r="B1646" s="93">
        <v>3</v>
      </c>
      <c r="C1646" s="110">
        <v>0</v>
      </c>
      <c r="D1646" s="110">
        <f si="56" t="shared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si="55" t="shared"/>
        <v>109.17</v>
      </c>
      <c r="K1646" s="77">
        <v>55</v>
      </c>
      <c r="M1646" s="26"/>
    </row>
    <row customHeight="1" ht="12" r="1647" spans="1:13">
      <c r="A1647" s="10">
        <v>26049</v>
      </c>
      <c r="B1647" s="93">
        <v>3</v>
      </c>
      <c r="C1647" s="110">
        <v>0</v>
      </c>
      <c r="D1647" s="110">
        <f si="56" t="shared"/>
        <v>0</v>
      </c>
      <c r="E1647" s="74">
        <v>0</v>
      </c>
      <c r="H1647" s="26" t="s">
        <v>220</v>
      </c>
      <c r="I1647" s="29">
        <v>111.36</v>
      </c>
      <c r="J1647" s="96">
        <f si="55" t="shared"/>
        <v>334.08</v>
      </c>
      <c r="K1647" s="77">
        <v>55</v>
      </c>
      <c r="M1647" s="26"/>
    </row>
    <row customHeight="1" ht="12" r="1648" spans="1:13">
      <c r="A1648" s="10">
        <v>26050</v>
      </c>
      <c r="B1648" s="93">
        <v>0</v>
      </c>
      <c r="C1648" s="110">
        <v>0</v>
      </c>
      <c r="D1648" s="110">
        <f si="56" t="shared"/>
        <v>0</v>
      </c>
      <c r="E1648" s="74">
        <v>0</v>
      </c>
      <c r="H1648" s="26" t="s">
        <v>220</v>
      </c>
      <c r="I1648" s="29">
        <v>60.36</v>
      </c>
      <c r="J1648" s="96">
        <f si="55" t="shared"/>
        <v>0</v>
      </c>
      <c r="K1648" s="77">
        <v>55</v>
      </c>
      <c r="M1648" s="26"/>
    </row>
    <row customHeight="1" ht="12" r="1649" spans="1:13">
      <c r="A1649" s="10">
        <v>26051</v>
      </c>
      <c r="B1649" s="93">
        <v>0</v>
      </c>
      <c r="C1649" s="110">
        <v>0</v>
      </c>
      <c r="D1649" s="110">
        <f si="56" t="shared"/>
        <v>0</v>
      </c>
      <c r="E1649" s="74">
        <v>0</v>
      </c>
      <c r="H1649" s="26" t="s">
        <v>220</v>
      </c>
      <c r="I1649" s="29">
        <v>111.36</v>
      </c>
      <c r="J1649" s="96">
        <f si="55" t="shared"/>
        <v>0</v>
      </c>
      <c r="K1649" s="77">
        <v>50</v>
      </c>
      <c r="M1649" s="26"/>
    </row>
    <row customHeight="1" ht="12" r="1650" spans="1:13">
      <c r="A1650" s="10">
        <v>26052</v>
      </c>
      <c r="B1650" s="93">
        <v>10</v>
      </c>
      <c r="C1650" s="110">
        <v>4</v>
      </c>
      <c r="D1650" s="110">
        <f si="56" t="shared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si="55" t="shared"/>
        <v>618.6</v>
      </c>
      <c r="M1650" s="26"/>
    </row>
    <row customHeight="1" ht="12" r="1651" spans="1:13">
      <c r="A1651" s="10">
        <v>26053</v>
      </c>
      <c r="B1651" s="93">
        <v>0</v>
      </c>
      <c r="C1651" s="110">
        <v>0</v>
      </c>
      <c r="D1651" s="110">
        <f si="56" t="shared"/>
        <v>0</v>
      </c>
      <c r="E1651" s="74">
        <v>0</v>
      </c>
      <c r="H1651" s="26" t="s">
        <v>220</v>
      </c>
      <c r="I1651" s="29">
        <v>56.12</v>
      </c>
      <c r="J1651" s="96">
        <f si="55" t="shared"/>
        <v>0</v>
      </c>
      <c r="K1651" s="77">
        <f>(I1651*0.4)+I1651</f>
        <v>78.567999999999998</v>
      </c>
      <c r="M1651" s="26"/>
    </row>
    <row customHeight="1" ht="12" r="1652" spans="1:13">
      <c r="A1652" s="10">
        <v>26054</v>
      </c>
      <c r="B1652" s="93">
        <v>0</v>
      </c>
      <c r="C1652" s="110">
        <v>0</v>
      </c>
      <c r="D1652" s="110">
        <f si="56" t="shared"/>
        <v>0</v>
      </c>
      <c r="I1652" s="29">
        <v>20</v>
      </c>
      <c r="J1652" s="96">
        <f si="55" t="shared"/>
        <v>0</v>
      </c>
      <c r="M1652" s="26"/>
    </row>
    <row customHeight="1" ht="12" r="1653" spans="1:13">
      <c r="A1653" s="10">
        <v>26057</v>
      </c>
      <c r="B1653" s="93">
        <v>5</v>
      </c>
      <c r="C1653" s="110">
        <v>2</v>
      </c>
      <c r="D1653" s="110">
        <f si="56" t="shared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si="55" t="shared"/>
        <v>465.3</v>
      </c>
      <c r="K1653" s="77">
        <f>(I1653*0.4)+I1653</f>
        <v>130.28399999999999</v>
      </c>
      <c r="M1653" s="26"/>
    </row>
    <row customHeight="1" ht="12" r="1654" spans="1:13">
      <c r="A1654" s="10">
        <v>26058</v>
      </c>
      <c r="B1654" s="93">
        <v>5</v>
      </c>
      <c r="C1654" s="110">
        <v>0</v>
      </c>
      <c r="D1654" s="110">
        <f si="56" t="shared"/>
        <v>0</v>
      </c>
      <c r="E1654" s="74">
        <v>0</v>
      </c>
      <c r="H1654" s="26" t="s">
        <v>220</v>
      </c>
      <c r="I1654" s="29">
        <v>28.03</v>
      </c>
      <c r="J1654" s="96">
        <f si="55" t="shared"/>
        <v>140.15</v>
      </c>
      <c r="K1654" s="77">
        <v>40</v>
      </c>
      <c r="M1654" s="26"/>
    </row>
    <row customHeight="1" ht="12" r="1655" spans="1:13">
      <c r="A1655" s="10">
        <v>26060</v>
      </c>
      <c r="B1655" s="93">
        <v>4</v>
      </c>
      <c r="C1655" s="110">
        <v>4</v>
      </c>
      <c r="D1655" s="110">
        <f si="56" t="shared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si="55" t="shared"/>
        <v>300.44</v>
      </c>
      <c r="K1655" s="77">
        <f>(I1655*0.4)+I1655</f>
        <v>105.154</v>
      </c>
      <c r="M1655" s="26"/>
    </row>
    <row customHeight="1" ht="12" r="1656" spans="1:13">
      <c r="A1656" s="10">
        <v>26061</v>
      </c>
      <c r="B1656" s="93">
        <v>0</v>
      </c>
      <c r="C1656" s="110">
        <v>0</v>
      </c>
      <c r="D1656" s="110">
        <f si="56" t="shared"/>
        <v>0</v>
      </c>
      <c r="H1656" s="26" t="s">
        <v>220</v>
      </c>
      <c r="I1656" s="29">
        <v>20</v>
      </c>
      <c r="J1656" s="96">
        <f si="55" t="shared"/>
        <v>0</v>
      </c>
      <c r="M1656" s="26"/>
    </row>
    <row customHeight="1" ht="12" r="1657" spans="1:13">
      <c r="A1657" s="10">
        <v>26063</v>
      </c>
      <c r="B1657" s="93">
        <v>3</v>
      </c>
      <c r="C1657" s="110">
        <v>2</v>
      </c>
      <c r="D1657" s="110">
        <f si="56" t="shared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si="55" t="shared"/>
        <v>105</v>
      </c>
      <c r="K1657" s="77">
        <f>(I1657*0.4)+I1657</f>
        <v>49</v>
      </c>
      <c r="M1657" s="26"/>
    </row>
    <row customHeight="1" ht="12" r="1658" spans="1:13">
      <c r="A1658" s="10">
        <v>26064</v>
      </c>
      <c r="B1658" s="93">
        <v>0</v>
      </c>
      <c r="C1658" s="110">
        <v>2</v>
      </c>
      <c r="D1658" s="110">
        <f si="56" t="shared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si="55" t="shared"/>
        <v>0</v>
      </c>
      <c r="K1658" s="77">
        <v>65</v>
      </c>
      <c r="M1658" s="26"/>
    </row>
    <row customHeight="1" ht="12" r="1659" spans="1:13">
      <c r="A1659" s="10">
        <v>26066</v>
      </c>
      <c r="B1659" s="93">
        <v>7</v>
      </c>
      <c r="C1659" s="110">
        <v>4</v>
      </c>
      <c r="D1659" s="110">
        <f si="56" t="shared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si="55" t="shared"/>
        <v>482.02</v>
      </c>
      <c r="K1659" s="77">
        <v>60</v>
      </c>
      <c r="M1659" s="26"/>
    </row>
    <row customHeight="1" ht="12" r="1660" spans="1:13">
      <c r="A1660" s="10">
        <v>26067</v>
      </c>
      <c r="B1660" s="93">
        <v>15</v>
      </c>
      <c r="C1660" s="110">
        <v>0</v>
      </c>
      <c r="D1660" s="110">
        <f si="56" t="shared"/>
        <v>0</v>
      </c>
      <c r="E1660" s="74">
        <v>0</v>
      </c>
      <c r="H1660" s="26" t="s">
        <v>220</v>
      </c>
      <c r="I1660" s="29">
        <v>19.489999999999998</v>
      </c>
      <c r="J1660" s="96">
        <f si="55" t="shared"/>
        <v>292.34999999999997</v>
      </c>
      <c r="K1660" s="77">
        <f>(I1660*0.4)+I1660</f>
        <v>27.285999999999998</v>
      </c>
      <c r="M1660" s="26"/>
    </row>
    <row customHeight="1" ht="12" r="1661" spans="1:13">
      <c r="A1661" s="10">
        <v>26068</v>
      </c>
      <c r="B1661" s="93">
        <v>4</v>
      </c>
      <c r="C1661" s="110">
        <v>0</v>
      </c>
      <c r="D1661" s="110">
        <f si="56" t="shared"/>
        <v>0</v>
      </c>
      <c r="E1661" s="74">
        <v>0</v>
      </c>
      <c r="H1661" s="26" t="s">
        <v>220</v>
      </c>
      <c r="I1661" s="29">
        <v>11.17</v>
      </c>
      <c r="J1661" s="96">
        <f si="55" t="shared"/>
        <v>44.68</v>
      </c>
      <c r="M1661" s="26"/>
    </row>
    <row customHeight="1" ht="12" r="1662" spans="1:13">
      <c r="A1662" s="10">
        <v>26070</v>
      </c>
      <c r="B1662" s="93">
        <v>0</v>
      </c>
      <c r="C1662" s="110">
        <v>2</v>
      </c>
      <c r="D1662" s="110">
        <f si="56" t="shared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si="55" t="shared"/>
        <v>0</v>
      </c>
      <c r="M1662" s="26"/>
    </row>
    <row customHeight="1" ht="12" r="1663" spans="1:13">
      <c r="A1663" s="10">
        <v>26071</v>
      </c>
      <c r="B1663" s="93">
        <v>4</v>
      </c>
      <c r="C1663" s="110">
        <v>4</v>
      </c>
      <c r="D1663" s="110">
        <f si="56" t="shared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si="55" t="shared"/>
        <v>335.44</v>
      </c>
      <c r="K1663" s="77">
        <v>60</v>
      </c>
      <c r="M1663" s="26"/>
    </row>
    <row customHeight="1" ht="12" r="1664" spans="1:13">
      <c r="A1664" s="10">
        <v>26072</v>
      </c>
      <c r="B1664" s="93">
        <v>5</v>
      </c>
      <c r="C1664" s="110">
        <v>2</v>
      </c>
      <c r="D1664" s="110">
        <f si="56" t="shared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si="55" t="shared"/>
        <v>306.8</v>
      </c>
      <c r="K1664" s="77">
        <f>(I1664*0.4)+I1664</f>
        <v>85.903999999999996</v>
      </c>
      <c r="M1664" s="26"/>
    </row>
    <row customHeight="1" ht="12" r="1665" spans="1:13">
      <c r="A1665" s="10">
        <v>26073</v>
      </c>
      <c r="B1665" s="93">
        <v>6</v>
      </c>
      <c r="C1665" s="110">
        <v>4</v>
      </c>
      <c r="D1665" s="110">
        <f si="56" t="shared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si="55" t="shared"/>
        <v>821.16000000000008</v>
      </c>
      <c r="K1665" s="77">
        <v>60</v>
      </c>
      <c r="M1665" s="26"/>
    </row>
    <row customHeight="1" ht="12" r="1666" spans="1:13">
      <c r="A1666" s="10">
        <v>26074</v>
      </c>
      <c r="B1666" s="93">
        <v>0</v>
      </c>
      <c r="C1666" s="110">
        <v>2</v>
      </c>
      <c r="D1666" s="110">
        <f si="56" t="shared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si="55" t="shared"/>
        <v>0</v>
      </c>
      <c r="K1666" s="77">
        <v>50</v>
      </c>
      <c r="M1666" s="26"/>
    </row>
    <row customHeight="1" ht="12" r="1667" spans="1:13">
      <c r="A1667" s="10">
        <v>26076</v>
      </c>
      <c r="B1667" s="93">
        <v>1</v>
      </c>
      <c r="C1667" s="110">
        <v>0</v>
      </c>
      <c r="D1667" s="110">
        <f si="56" t="shared"/>
        <v>0</v>
      </c>
      <c r="E1667" s="74">
        <v>0</v>
      </c>
      <c r="H1667" s="26" t="s">
        <v>220</v>
      </c>
      <c r="I1667" s="29">
        <v>33.61</v>
      </c>
      <c r="J1667" s="96">
        <f si="55" t="shared"/>
        <v>33.61</v>
      </c>
      <c r="K1667" s="77">
        <f>(I1667*0.4)+I1667</f>
        <v>47.054000000000002</v>
      </c>
      <c r="M1667" s="26"/>
    </row>
    <row customHeight="1" ht="12" r="1668" spans="1:13">
      <c r="A1668" s="10">
        <v>26077</v>
      </c>
      <c r="B1668" s="93">
        <v>0</v>
      </c>
      <c r="C1668" s="110">
        <v>0</v>
      </c>
      <c r="D1668" s="110">
        <f si="56" t="shared"/>
        <v>0</v>
      </c>
      <c r="H1668" s="26" t="s">
        <v>220</v>
      </c>
      <c r="I1668" s="29">
        <v>20</v>
      </c>
      <c r="J1668" s="96">
        <f si="55" t="shared"/>
        <v>0</v>
      </c>
      <c r="M1668" s="26"/>
    </row>
    <row customHeight="1" ht="12" r="1669" spans="1:13">
      <c r="A1669" s="10">
        <v>26080</v>
      </c>
      <c r="B1669" s="68">
        <v>0</v>
      </c>
      <c r="C1669" s="110">
        <v>0</v>
      </c>
      <c r="D1669" s="110">
        <f si="56" t="shared"/>
        <v>0</v>
      </c>
      <c r="I1669" s="29">
        <v>20</v>
      </c>
      <c r="J1669" s="96">
        <f si="55" t="shared"/>
        <v>0</v>
      </c>
      <c r="M1669" s="26"/>
    </row>
    <row customHeight="1" ht="12" r="1670" spans="1:13">
      <c r="A1670" s="10">
        <v>26084</v>
      </c>
      <c r="B1670" s="93">
        <v>0</v>
      </c>
      <c r="C1670" s="110">
        <v>0</v>
      </c>
      <c r="D1670" s="110">
        <f si="56" t="shared"/>
        <v>0</v>
      </c>
      <c r="E1670" s="74">
        <v>0</v>
      </c>
      <c r="H1670" s="26" t="s">
        <v>220</v>
      </c>
      <c r="I1670" s="29">
        <v>30.12</v>
      </c>
      <c r="J1670" s="96">
        <f si="55" t="shared"/>
        <v>0</v>
      </c>
      <c r="M1670" s="26"/>
    </row>
    <row customHeight="1" ht="12" r="1671" spans="1:13">
      <c r="A1671" s="10">
        <v>26085</v>
      </c>
      <c r="B1671" s="93">
        <v>1</v>
      </c>
      <c r="C1671" s="110">
        <v>0</v>
      </c>
      <c r="D1671" s="110">
        <f si="56" t="shared"/>
        <v>0</v>
      </c>
      <c r="E1671" s="74">
        <v>0</v>
      </c>
      <c r="H1671" s="26" t="s">
        <v>220</v>
      </c>
      <c r="I1671" s="29">
        <v>121.12</v>
      </c>
      <c r="J1671" s="96">
        <f si="55" t="shared"/>
        <v>121.12</v>
      </c>
      <c r="M1671" s="26"/>
    </row>
    <row customHeight="1" ht="12" r="1672" spans="1:13">
      <c r="A1672" s="10">
        <v>26086</v>
      </c>
      <c r="B1672" s="93">
        <v>0</v>
      </c>
      <c r="C1672" s="110">
        <v>0</v>
      </c>
      <c r="D1672" s="110">
        <f si="56" t="shared"/>
        <v>0</v>
      </c>
      <c r="I1672" s="29">
        <v>20</v>
      </c>
      <c r="J1672" s="96">
        <f si="55" t="shared"/>
        <v>0</v>
      </c>
      <c r="M1672" s="26"/>
    </row>
    <row customHeight="1" ht="12" r="1673" spans="1:13">
      <c r="A1673" s="10">
        <v>26089</v>
      </c>
      <c r="B1673" s="93">
        <v>11</v>
      </c>
      <c r="C1673" s="110">
        <v>0</v>
      </c>
      <c r="D1673" s="110">
        <f si="56" t="shared"/>
        <v>0</v>
      </c>
      <c r="E1673" s="74">
        <v>0</v>
      </c>
      <c r="H1673" s="26" t="s">
        <v>220</v>
      </c>
      <c r="I1673" s="29">
        <v>146.36000000000001</v>
      </c>
      <c r="J1673" s="96">
        <f si="55" t="shared"/>
        <v>1609.96</v>
      </c>
      <c r="M1673" s="26"/>
    </row>
    <row customHeight="1" ht="12" r="1674" spans="1:13">
      <c r="A1674" s="10">
        <v>26090</v>
      </c>
      <c r="B1674" s="93">
        <v>9</v>
      </c>
      <c r="C1674" s="110">
        <v>8</v>
      </c>
      <c r="D1674" s="110">
        <f si="56" t="shared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si="55" t="shared"/>
        <v>409.77</v>
      </c>
      <c r="K1674" s="77">
        <v>105</v>
      </c>
      <c r="M1674" s="26"/>
    </row>
    <row customHeight="1" ht="12" r="1675" spans="1:13">
      <c r="A1675" s="10">
        <v>26091</v>
      </c>
      <c r="B1675" s="93">
        <v>0</v>
      </c>
      <c r="C1675" s="110">
        <v>0</v>
      </c>
      <c r="D1675" s="110">
        <f si="56" t="shared"/>
        <v>0</v>
      </c>
      <c r="E1675" s="74">
        <v>0</v>
      </c>
      <c r="H1675" s="26" t="s">
        <v>220</v>
      </c>
      <c r="I1675" s="29">
        <v>20</v>
      </c>
      <c r="J1675" s="96">
        <f si="55" t="shared"/>
        <v>0</v>
      </c>
      <c r="K1675" s="77">
        <f>(I1675*0.4)+I1675</f>
        <v>28</v>
      </c>
      <c r="M1675" s="26"/>
    </row>
    <row customHeight="1" ht="12" r="1676" spans="1:13">
      <c r="A1676" s="10">
        <v>26098</v>
      </c>
      <c r="B1676" s="93">
        <v>1</v>
      </c>
      <c r="C1676" s="110">
        <v>0</v>
      </c>
      <c r="D1676" s="110">
        <f si="56" t="shared"/>
        <v>0</v>
      </c>
      <c r="E1676" s="74">
        <v>0</v>
      </c>
      <c r="H1676" s="26" t="s">
        <v>220</v>
      </c>
      <c r="I1676" s="29">
        <v>20</v>
      </c>
      <c r="J1676" s="96">
        <f si="55" t="shared"/>
        <v>20</v>
      </c>
      <c r="K1676" s="77">
        <f>(I1676*0.4)+I1676</f>
        <v>28</v>
      </c>
      <c r="M1676" s="26"/>
    </row>
    <row customHeight="1" ht="12" r="1677" spans="1:13">
      <c r="A1677" s="10">
        <v>26101</v>
      </c>
      <c r="B1677" s="93">
        <v>5</v>
      </c>
      <c r="C1677" s="110">
        <v>2</v>
      </c>
      <c r="D1677" s="110">
        <f si="56" t="shared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si="55" t="shared"/>
        <v>146.1</v>
      </c>
      <c r="K1677" s="77">
        <f>(I1677*0.4)+I1677</f>
        <v>40.908000000000001</v>
      </c>
      <c r="L1677" s="145"/>
      <c r="M1677" s="26"/>
    </row>
    <row customHeight="1" ht="12" r="1678" spans="1:13">
      <c r="A1678" s="10">
        <v>26102</v>
      </c>
      <c r="B1678" s="93">
        <v>11</v>
      </c>
      <c r="C1678" s="110">
        <v>2</v>
      </c>
      <c r="D1678" s="110">
        <f si="56" t="shared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si="55" t="shared"/>
        <v>1802.46</v>
      </c>
      <c r="K1678" s="77">
        <f>(I1678*0.4)+I1678</f>
        <v>229.40400000000002</v>
      </c>
      <c r="M1678" s="26"/>
    </row>
    <row customHeight="1" ht="12" r="1679" spans="1:13">
      <c r="A1679" s="10">
        <v>26103</v>
      </c>
      <c r="B1679" s="93">
        <v>20</v>
      </c>
      <c r="C1679" s="110">
        <v>3</v>
      </c>
      <c r="D1679" s="110">
        <f si="56" t="shared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si="55" t="shared"/>
        <v>997.2</v>
      </c>
      <c r="K1679" s="77">
        <f>(I1679*0.4)+I1679</f>
        <v>69.804000000000002</v>
      </c>
      <c r="M1679" s="26"/>
    </row>
    <row customHeight="1" ht="12" r="1680" spans="1:13">
      <c r="A1680" s="10">
        <v>26104</v>
      </c>
      <c r="B1680" s="93">
        <v>0</v>
      </c>
      <c r="C1680" s="110">
        <v>0</v>
      </c>
      <c r="D1680" s="110">
        <f si="56" t="shared"/>
        <v>0</v>
      </c>
      <c r="H1680" s="26" t="s">
        <v>220</v>
      </c>
      <c r="I1680" s="29">
        <v>48.86</v>
      </c>
      <c r="J1680" s="96">
        <f si="55" t="shared"/>
        <v>0</v>
      </c>
      <c r="M1680" s="26"/>
    </row>
    <row customHeight="1" ht="12" r="1681" spans="1:13">
      <c r="A1681" s="10">
        <v>26105</v>
      </c>
      <c r="B1681" s="93">
        <v>0</v>
      </c>
      <c r="C1681" s="110">
        <v>0</v>
      </c>
      <c r="D1681" s="110">
        <f si="56" t="shared"/>
        <v>0</v>
      </c>
      <c r="E1681" s="74">
        <v>0</v>
      </c>
      <c r="H1681" s="26" t="s">
        <v>220</v>
      </c>
      <c r="I1681" s="29">
        <v>65.459999999999994</v>
      </c>
      <c r="J1681" s="96">
        <f si="55" t="shared"/>
        <v>0</v>
      </c>
      <c r="M1681" s="26"/>
    </row>
    <row customHeight="1" ht="12" r="1682" spans="1:13">
      <c r="A1682" s="10">
        <v>26106</v>
      </c>
      <c r="B1682" s="93">
        <v>0</v>
      </c>
      <c r="C1682" s="110">
        <v>0</v>
      </c>
      <c r="D1682" s="110">
        <f si="56" t="shared"/>
        <v>0</v>
      </c>
      <c r="E1682" s="74">
        <v>0</v>
      </c>
      <c r="H1682" s="26" t="s">
        <v>220</v>
      </c>
      <c r="I1682" s="29">
        <v>114.86</v>
      </c>
      <c r="J1682" s="96">
        <f si="55" t="shared"/>
        <v>0</v>
      </c>
      <c r="K1682" s="77">
        <v>163</v>
      </c>
      <c r="M1682" s="26"/>
    </row>
    <row customHeight="1" ht="12" r="1683" spans="1:13">
      <c r="A1683" s="10">
        <v>26107</v>
      </c>
      <c r="B1683" s="93">
        <v>2</v>
      </c>
      <c r="C1683" s="110">
        <v>0</v>
      </c>
      <c r="D1683" s="110">
        <f si="56" t="shared"/>
        <v>0</v>
      </c>
      <c r="E1683" s="74">
        <v>0</v>
      </c>
      <c r="H1683" s="26" t="s">
        <v>220</v>
      </c>
      <c r="I1683" s="29">
        <v>20</v>
      </c>
      <c r="J1683" s="96">
        <f si="55" t="shared"/>
        <v>40</v>
      </c>
      <c r="M1683" s="26"/>
    </row>
    <row customHeight="1" ht="12" r="1684" spans="1:13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si="55" t="shared"/>
        <v>0</v>
      </c>
      <c r="K1684" s="77">
        <v>80</v>
      </c>
      <c r="M1684" s="26"/>
    </row>
    <row customHeight="1" ht="12" r="1685" spans="1:13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si="55" t="shared"/>
        <v>0</v>
      </c>
      <c r="M1685" s="26"/>
    </row>
    <row customHeight="1" ht="12" r="1686" spans="1:13">
      <c r="A1686" s="10">
        <v>26112</v>
      </c>
      <c r="B1686" s="93">
        <v>1</v>
      </c>
      <c r="C1686" s="110">
        <v>0</v>
      </c>
      <c r="D1686" s="110">
        <f si="56" t="shared"/>
        <v>0</v>
      </c>
      <c r="E1686" s="74">
        <v>0</v>
      </c>
      <c r="H1686" s="26" t="s">
        <v>220</v>
      </c>
      <c r="I1686" s="29">
        <v>62.86</v>
      </c>
      <c r="J1686" s="96">
        <f si="55" t="shared"/>
        <v>62.86</v>
      </c>
      <c r="K1686" s="77">
        <f>(I1686*0.4)+I1686</f>
        <v>88.004000000000005</v>
      </c>
      <c r="M1686" s="26"/>
    </row>
    <row customHeight="1" ht="12" r="1687" spans="1:13">
      <c r="A1687" s="10">
        <v>26113</v>
      </c>
      <c r="B1687" s="93">
        <v>0</v>
      </c>
      <c r="C1687" s="110">
        <v>0</v>
      </c>
      <c r="D1687" s="110">
        <f si="56" t="shared"/>
        <v>0</v>
      </c>
      <c r="I1687" s="29">
        <v>20</v>
      </c>
      <c r="J1687" s="96">
        <f si="55" t="shared"/>
        <v>0</v>
      </c>
      <c r="M1687" s="26"/>
    </row>
    <row customHeight="1" ht="12" r="1688" spans="1:13">
      <c r="A1688" s="10">
        <v>26114</v>
      </c>
      <c r="B1688" s="93">
        <v>11</v>
      </c>
      <c r="C1688" s="110">
        <v>0</v>
      </c>
      <c r="D1688" s="110">
        <f si="56" t="shared"/>
        <v>0</v>
      </c>
      <c r="E1688" s="74">
        <v>0</v>
      </c>
      <c r="H1688" s="26" t="s">
        <v>220</v>
      </c>
      <c r="I1688" s="29">
        <v>75.86</v>
      </c>
      <c r="J1688" s="96">
        <f si="55" t="shared"/>
        <v>834.46</v>
      </c>
      <c r="K1688" s="77">
        <v>110</v>
      </c>
      <c r="M1688" s="26"/>
    </row>
    <row customHeight="1" ht="12" r="1689" spans="1:13">
      <c r="A1689" s="10">
        <v>26115</v>
      </c>
      <c r="B1689" s="93">
        <v>1</v>
      </c>
      <c r="C1689" s="110">
        <v>0</v>
      </c>
      <c r="D1689" s="110">
        <f si="56" t="shared"/>
        <v>0</v>
      </c>
      <c r="I1689" s="29">
        <v>20</v>
      </c>
      <c r="J1689" s="96">
        <f si="55" t="shared"/>
        <v>20</v>
      </c>
      <c r="M1689" s="26"/>
    </row>
    <row customHeight="1" ht="12" r="1690" spans="1:13">
      <c r="A1690" s="10">
        <v>26116</v>
      </c>
      <c r="B1690" s="93">
        <v>0</v>
      </c>
      <c r="C1690" s="110">
        <v>0</v>
      </c>
      <c r="D1690" s="110">
        <f si="56" t="shared"/>
        <v>0</v>
      </c>
      <c r="E1690" s="74">
        <v>0</v>
      </c>
      <c r="H1690" s="26" t="s">
        <v>220</v>
      </c>
      <c r="I1690" s="29">
        <v>20</v>
      </c>
      <c r="J1690" s="96">
        <f si="55" t="shared"/>
        <v>0</v>
      </c>
      <c r="M1690" s="26"/>
    </row>
    <row customHeight="1" ht="12" r="1691" spans="1:13">
      <c r="A1691" s="10">
        <v>26117</v>
      </c>
      <c r="B1691" s="93">
        <v>10</v>
      </c>
      <c r="C1691" s="110">
        <v>0</v>
      </c>
      <c r="D1691" s="110">
        <f si="56" t="shared"/>
        <v>0</v>
      </c>
      <c r="E1691" s="74">
        <v>0</v>
      </c>
      <c r="H1691" s="26" t="s">
        <v>220</v>
      </c>
      <c r="I1691" s="29">
        <v>6.55</v>
      </c>
      <c r="J1691" s="96">
        <f si="55" t="shared"/>
        <v>65.5</v>
      </c>
      <c r="K1691" s="77">
        <v>60</v>
      </c>
      <c r="M1691" s="26"/>
    </row>
    <row customHeight="1" ht="12" r="1692" spans="1:13">
      <c r="A1692" s="10">
        <v>26118</v>
      </c>
      <c r="B1692" s="93">
        <v>0</v>
      </c>
      <c r="C1692" s="110">
        <v>0</v>
      </c>
      <c r="D1692" s="110">
        <f si="56" t="shared"/>
        <v>0</v>
      </c>
      <c r="I1692" s="29">
        <v>20</v>
      </c>
      <c r="J1692" s="96">
        <f si="55" t="shared"/>
        <v>0</v>
      </c>
      <c r="M1692" s="26"/>
    </row>
    <row customHeight="1" ht="12" r="1693" spans="1:13">
      <c r="A1693" s="10">
        <v>26119</v>
      </c>
      <c r="B1693" s="93">
        <v>0</v>
      </c>
      <c r="C1693" s="110">
        <v>0</v>
      </c>
      <c r="D1693" s="110">
        <f si="56" t="shared"/>
        <v>0</v>
      </c>
      <c r="E1693" s="74">
        <v>0</v>
      </c>
      <c r="H1693" s="26" t="s">
        <v>220</v>
      </c>
      <c r="I1693" s="29">
        <v>62.86</v>
      </c>
      <c r="J1693" s="96">
        <f si="55" t="shared"/>
        <v>0</v>
      </c>
      <c r="K1693" s="77">
        <v>110</v>
      </c>
      <c r="M1693" s="26"/>
    </row>
    <row customHeight="1" ht="12" r="1694" spans="1:13">
      <c r="A1694" s="10">
        <v>26120</v>
      </c>
      <c r="B1694" s="93">
        <v>0</v>
      </c>
      <c r="C1694" s="110">
        <v>0</v>
      </c>
      <c r="D1694" s="110">
        <f si="56" t="shared"/>
        <v>0</v>
      </c>
      <c r="E1694" s="74">
        <v>0</v>
      </c>
      <c r="H1694" s="26" t="s">
        <v>220</v>
      </c>
      <c r="I1694" s="29">
        <v>75.86</v>
      </c>
      <c r="J1694" s="96">
        <f si="55" t="shared"/>
        <v>0</v>
      </c>
      <c r="K1694" s="77">
        <v>130</v>
      </c>
      <c r="M1694" s="26"/>
    </row>
    <row customHeight="1" ht="12" r="1695" spans="1:13">
      <c r="A1695" s="10">
        <v>26121</v>
      </c>
      <c r="B1695" s="93">
        <v>0</v>
      </c>
      <c r="C1695" s="110">
        <v>0</v>
      </c>
      <c r="D1695" s="110">
        <f si="56" t="shared"/>
        <v>0</v>
      </c>
      <c r="E1695" s="74">
        <v>0</v>
      </c>
      <c r="H1695" s="26" t="s">
        <v>220</v>
      </c>
      <c r="I1695" s="29">
        <v>62.86</v>
      </c>
      <c r="J1695" s="96">
        <f si="55" t="shared"/>
        <v>0</v>
      </c>
      <c r="K1695" s="77">
        <v>125</v>
      </c>
      <c r="M1695" s="26"/>
    </row>
    <row customHeight="1" ht="12" r="1696" spans="1:13">
      <c r="A1696" s="10">
        <v>26122</v>
      </c>
      <c r="B1696" s="93">
        <v>0</v>
      </c>
      <c r="C1696" s="110">
        <v>0</v>
      </c>
      <c r="D1696" s="110">
        <f si="56" t="shared"/>
        <v>0</v>
      </c>
      <c r="E1696" s="74">
        <v>0</v>
      </c>
      <c r="H1696" s="26" t="s">
        <v>220</v>
      </c>
      <c r="I1696" s="29">
        <v>62.86</v>
      </c>
      <c r="J1696" s="96">
        <f ref="J1696:J1759" si="57" t="shared">B1696*I1696</f>
        <v>0</v>
      </c>
      <c r="K1696" s="77">
        <f>(I1696*0.4)+I1696</f>
        <v>88.004000000000005</v>
      </c>
      <c r="M1696" s="26"/>
    </row>
    <row customHeight="1" ht="12" r="1697" spans="1:13">
      <c r="A1697" s="10">
        <v>26123</v>
      </c>
      <c r="B1697" s="93">
        <v>0</v>
      </c>
      <c r="C1697" s="110">
        <v>0</v>
      </c>
      <c r="D1697" s="110">
        <f si="56" t="shared"/>
        <v>0</v>
      </c>
      <c r="E1697" s="74">
        <v>0</v>
      </c>
      <c r="H1697" s="26" t="s">
        <v>220</v>
      </c>
      <c r="I1697" s="29">
        <v>257.86</v>
      </c>
      <c r="J1697" s="96">
        <f si="57" t="shared"/>
        <v>0</v>
      </c>
      <c r="K1697" s="77">
        <v>162</v>
      </c>
      <c r="M1697" s="26"/>
    </row>
    <row customHeight="1" ht="12" r="1698" spans="1:13">
      <c r="A1698" s="10">
        <v>26124</v>
      </c>
      <c r="B1698" s="93">
        <v>1</v>
      </c>
      <c r="C1698" s="110">
        <v>0</v>
      </c>
      <c r="D1698" s="110">
        <f si="56" t="shared"/>
        <v>0</v>
      </c>
      <c r="E1698" s="74">
        <v>0</v>
      </c>
      <c r="H1698" s="26" t="s">
        <v>220</v>
      </c>
      <c r="I1698" s="29">
        <v>36.86</v>
      </c>
      <c r="J1698" s="96">
        <f si="57" t="shared"/>
        <v>36.86</v>
      </c>
      <c r="K1698" s="77">
        <f>(I1698*0.4)+I1698</f>
        <v>51.603999999999999</v>
      </c>
      <c r="M1698" s="26"/>
    </row>
    <row customHeight="1" ht="12" r="1699" spans="1:13">
      <c r="A1699" s="10">
        <v>26125</v>
      </c>
      <c r="B1699" s="93">
        <v>0</v>
      </c>
      <c r="C1699" s="110">
        <v>0</v>
      </c>
      <c r="D1699" s="110">
        <f ref="D1699:D1762" si="58" t="shared">C1699*2</f>
        <v>0</v>
      </c>
      <c r="I1699" s="29">
        <v>20</v>
      </c>
      <c r="J1699" s="96">
        <f si="57" t="shared"/>
        <v>0</v>
      </c>
      <c r="M1699" s="26"/>
    </row>
    <row customHeight="1" ht="12" r="1700" spans="1:13">
      <c r="A1700" s="10">
        <v>26126</v>
      </c>
      <c r="B1700" s="93">
        <v>0</v>
      </c>
      <c r="C1700" s="110">
        <v>0</v>
      </c>
      <c r="D1700" s="110">
        <f si="58" t="shared"/>
        <v>0</v>
      </c>
      <c r="I1700" s="29">
        <v>20</v>
      </c>
      <c r="J1700" s="96">
        <f si="57" t="shared"/>
        <v>0</v>
      </c>
      <c r="M1700" s="26"/>
    </row>
    <row customHeight="1" ht="12" r="1701" spans="1:13">
      <c r="A1701" s="10">
        <v>26127</v>
      </c>
      <c r="B1701" s="93">
        <v>0</v>
      </c>
      <c r="C1701" s="110">
        <v>0</v>
      </c>
      <c r="D1701" s="110">
        <f si="58" t="shared"/>
        <v>0</v>
      </c>
      <c r="E1701" s="74">
        <v>0</v>
      </c>
      <c r="H1701" s="26" t="s">
        <v>220</v>
      </c>
      <c r="I1701" s="29">
        <v>88.86</v>
      </c>
      <c r="J1701" s="96">
        <f si="57" t="shared"/>
        <v>0</v>
      </c>
      <c r="K1701" s="77">
        <v>110</v>
      </c>
      <c r="M1701" s="26"/>
    </row>
    <row customHeight="1" ht="12" r="1702" spans="1:13">
      <c r="A1702" s="10">
        <v>26128</v>
      </c>
      <c r="B1702" s="93">
        <v>0</v>
      </c>
      <c r="C1702" s="110">
        <v>0</v>
      </c>
      <c r="D1702" s="110">
        <f si="58" t="shared"/>
        <v>0</v>
      </c>
      <c r="E1702" s="74">
        <v>0</v>
      </c>
      <c r="H1702" s="26" t="s">
        <v>220</v>
      </c>
      <c r="I1702" s="29">
        <v>88.86</v>
      </c>
      <c r="J1702" s="96">
        <f si="57" t="shared"/>
        <v>0</v>
      </c>
      <c r="K1702" s="77">
        <v>145</v>
      </c>
      <c r="M1702" s="26"/>
    </row>
    <row customHeight="1" ht="12" r="1703" spans="1:13">
      <c r="A1703" s="10">
        <v>26129</v>
      </c>
      <c r="B1703" s="93">
        <v>6</v>
      </c>
      <c r="C1703" s="110">
        <v>0</v>
      </c>
      <c r="D1703" s="110">
        <f si="58" t="shared"/>
        <v>0</v>
      </c>
      <c r="E1703" s="74">
        <v>0</v>
      </c>
      <c r="H1703" s="26" t="s">
        <v>220</v>
      </c>
      <c r="I1703" s="29">
        <v>56.36</v>
      </c>
      <c r="J1703" s="96">
        <f si="57" t="shared"/>
        <v>338.15999999999997</v>
      </c>
      <c r="K1703" s="77">
        <v>80</v>
      </c>
      <c r="M1703" s="26"/>
    </row>
    <row customHeight="1" ht="12" r="1704" spans="1:13">
      <c r="A1704" s="10">
        <v>26130</v>
      </c>
      <c r="B1704" s="93">
        <v>1</v>
      </c>
      <c r="C1704" s="110">
        <v>0</v>
      </c>
      <c r="D1704" s="110">
        <f si="58" t="shared"/>
        <v>0</v>
      </c>
      <c r="E1704" s="74">
        <v>0</v>
      </c>
      <c r="H1704" s="26" t="s">
        <v>220</v>
      </c>
      <c r="I1704" s="29">
        <v>75.86</v>
      </c>
      <c r="J1704" s="96">
        <f si="57" t="shared"/>
        <v>75.86</v>
      </c>
      <c r="K1704" s="77">
        <v>100</v>
      </c>
      <c r="M1704" s="26"/>
    </row>
    <row customHeight="1" ht="12" r="1705" spans="1:13">
      <c r="A1705" s="10">
        <v>26131</v>
      </c>
      <c r="B1705" s="93">
        <v>0</v>
      </c>
      <c r="C1705" s="110">
        <v>0</v>
      </c>
      <c r="D1705" s="110">
        <f si="58" t="shared"/>
        <v>0</v>
      </c>
      <c r="E1705" s="74">
        <v>0</v>
      </c>
      <c r="H1705" s="26" t="s">
        <v>220</v>
      </c>
      <c r="I1705" s="29">
        <v>75.86</v>
      </c>
      <c r="J1705" s="96">
        <f si="57" t="shared"/>
        <v>0</v>
      </c>
      <c r="K1705" s="77">
        <v>125</v>
      </c>
      <c r="M1705" s="26"/>
    </row>
    <row customHeight="1" ht="12" r="1706" spans="1:13">
      <c r="A1706" s="10">
        <v>26132</v>
      </c>
      <c r="B1706" s="93">
        <v>0</v>
      </c>
      <c r="C1706" s="110">
        <v>0</v>
      </c>
      <c r="D1706" s="110">
        <f si="58" t="shared"/>
        <v>0</v>
      </c>
      <c r="E1706" s="74">
        <v>0</v>
      </c>
      <c r="H1706" s="26" t="s">
        <v>220</v>
      </c>
      <c r="I1706" s="29">
        <v>49.86</v>
      </c>
      <c r="J1706" s="96">
        <f si="57" t="shared"/>
        <v>0</v>
      </c>
      <c r="K1706" s="77">
        <f>(I1706*0.4)+I1706</f>
        <v>69.804000000000002</v>
      </c>
      <c r="M1706" s="26"/>
    </row>
    <row customHeight="1" ht="12" r="1707" spans="1:13">
      <c r="A1707" s="10">
        <v>26133</v>
      </c>
      <c r="B1707" s="93">
        <v>0</v>
      </c>
      <c r="C1707" s="110">
        <v>0</v>
      </c>
      <c r="D1707" s="110">
        <f si="58" t="shared"/>
        <v>0</v>
      </c>
      <c r="E1707" s="74">
        <v>0</v>
      </c>
      <c r="H1707" s="26" t="s">
        <v>220</v>
      </c>
      <c r="I1707" s="29">
        <v>49.86</v>
      </c>
      <c r="J1707" s="96">
        <f si="57" t="shared"/>
        <v>0</v>
      </c>
      <c r="M1707" s="26"/>
    </row>
    <row customHeight="1" ht="12" r="1708" spans="1:13">
      <c r="A1708" s="10">
        <v>26136</v>
      </c>
      <c r="B1708" s="93">
        <v>2</v>
      </c>
      <c r="C1708" s="110">
        <v>0</v>
      </c>
      <c r="D1708" s="110">
        <f si="58" t="shared"/>
        <v>0</v>
      </c>
      <c r="E1708" s="74">
        <v>0</v>
      </c>
      <c r="H1708" s="26" t="s">
        <v>220</v>
      </c>
      <c r="I1708" s="29">
        <v>49.86</v>
      </c>
      <c r="J1708" s="96">
        <f si="57" t="shared"/>
        <v>99.72</v>
      </c>
      <c r="K1708" s="77">
        <v>85</v>
      </c>
      <c r="M1708" s="26"/>
    </row>
    <row customHeight="1" ht="12" r="1709" spans="1:13">
      <c r="A1709" s="10">
        <v>26137</v>
      </c>
      <c r="B1709" s="93">
        <v>14</v>
      </c>
      <c r="C1709" s="110">
        <v>1</v>
      </c>
      <c r="D1709" s="110">
        <f si="58" t="shared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si="57" t="shared"/>
        <v>910</v>
      </c>
      <c r="K1709" s="77">
        <v>50</v>
      </c>
      <c r="M1709" s="26"/>
    </row>
    <row customHeight="1" ht="12" r="1710" spans="1:13">
      <c r="A1710" s="10">
        <v>26139</v>
      </c>
      <c r="B1710" s="93">
        <v>1</v>
      </c>
      <c r="C1710" s="110">
        <v>0</v>
      </c>
      <c r="D1710" s="110">
        <f si="58" t="shared"/>
        <v>0</v>
      </c>
      <c r="E1710" s="74">
        <v>0</v>
      </c>
      <c r="H1710" s="26" t="s">
        <v>220</v>
      </c>
      <c r="I1710" s="29">
        <v>20</v>
      </c>
      <c r="J1710" s="96">
        <f si="57" t="shared"/>
        <v>20</v>
      </c>
      <c r="M1710" s="26"/>
    </row>
    <row customHeight="1" ht="12" r="1711" spans="1:13">
      <c r="A1711" s="10">
        <v>26142</v>
      </c>
      <c r="B1711" s="93">
        <v>11</v>
      </c>
      <c r="C1711" s="110">
        <v>0</v>
      </c>
      <c r="D1711" s="110">
        <f si="58" t="shared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si="57" t="shared"/>
        <v>500.83000000000004</v>
      </c>
      <c r="M1711" s="26"/>
    </row>
    <row customHeight="1" ht="12" r="1712" spans="1:13">
      <c r="A1712" s="10">
        <v>26143</v>
      </c>
      <c r="B1712" s="93">
        <v>5</v>
      </c>
      <c r="C1712" s="110">
        <v>0</v>
      </c>
      <c r="D1712" s="110">
        <f si="58" t="shared"/>
        <v>0</v>
      </c>
      <c r="F1712" s="26" t="s">
        <v>1381</v>
      </c>
      <c r="H1712" s="26" t="s">
        <v>220</v>
      </c>
      <c r="I1712" s="29">
        <v>20</v>
      </c>
      <c r="J1712" s="96">
        <f si="57" t="shared"/>
        <v>100</v>
      </c>
      <c r="M1712" s="26"/>
    </row>
    <row customHeight="1" ht="12" r="1713" spans="1:13">
      <c r="A1713" s="10">
        <v>26146</v>
      </c>
      <c r="B1713" s="93">
        <v>2</v>
      </c>
      <c r="C1713" s="110">
        <v>0</v>
      </c>
      <c r="D1713" s="110">
        <f si="58" t="shared"/>
        <v>0</v>
      </c>
      <c r="E1713" s="74">
        <v>0</v>
      </c>
      <c r="H1713" s="26" t="s">
        <v>220</v>
      </c>
      <c r="I1713" s="29">
        <v>88.86</v>
      </c>
      <c r="J1713" s="96">
        <f si="57" t="shared"/>
        <v>177.72</v>
      </c>
      <c r="M1713" s="26"/>
    </row>
    <row customHeight="1" ht="12" r="1714" spans="1:13">
      <c r="A1714" s="10">
        <v>26147</v>
      </c>
      <c r="B1714" s="93">
        <v>10</v>
      </c>
      <c r="C1714" s="110">
        <v>0</v>
      </c>
      <c r="D1714" s="110">
        <f si="58" t="shared"/>
        <v>0</v>
      </c>
      <c r="E1714" s="74">
        <v>0</v>
      </c>
      <c r="H1714" s="26" t="s">
        <v>220</v>
      </c>
      <c r="I1714" s="29">
        <v>62.86</v>
      </c>
      <c r="J1714" s="96">
        <f si="57" t="shared"/>
        <v>628.6</v>
      </c>
      <c r="M1714" s="26"/>
    </row>
    <row customHeight="1" ht="12" r="1715" spans="1:13">
      <c r="A1715" s="10">
        <v>26149</v>
      </c>
      <c r="B1715" s="93">
        <v>3</v>
      </c>
      <c r="C1715" s="110">
        <v>0</v>
      </c>
      <c r="D1715" s="110">
        <f si="58" t="shared"/>
        <v>0</v>
      </c>
      <c r="E1715" s="74">
        <v>0</v>
      </c>
      <c r="H1715" s="26" t="s">
        <v>220</v>
      </c>
      <c r="I1715" s="29">
        <v>128.86000000000001</v>
      </c>
      <c r="J1715" s="96">
        <f si="57" t="shared"/>
        <v>386.58000000000004</v>
      </c>
      <c r="M1715" s="26"/>
    </row>
    <row customHeight="1" ht="12" r="1716" spans="1:13">
      <c r="A1716" s="10">
        <v>26150</v>
      </c>
      <c r="B1716" s="93">
        <v>12</v>
      </c>
      <c r="C1716" s="110">
        <v>0</v>
      </c>
      <c r="D1716" s="110">
        <f si="58" t="shared"/>
        <v>0</v>
      </c>
      <c r="E1716" s="74">
        <v>0</v>
      </c>
      <c r="H1716" s="26" t="s">
        <v>220</v>
      </c>
      <c r="I1716" s="29">
        <v>20</v>
      </c>
      <c r="J1716" s="96">
        <f si="57" t="shared"/>
        <v>240</v>
      </c>
      <c r="K1716" s="77">
        <f>(I1716*0.4)+I1716</f>
        <v>28</v>
      </c>
      <c r="M1716" s="26"/>
    </row>
    <row customHeight="1" ht="12" r="1717" spans="1:13">
      <c r="A1717" s="10">
        <v>26151</v>
      </c>
      <c r="B1717" s="93">
        <v>3</v>
      </c>
      <c r="C1717" s="110">
        <v>2</v>
      </c>
      <c r="D1717" s="110">
        <f si="58" t="shared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si="57" t="shared"/>
        <v>491.58000000000004</v>
      </c>
      <c r="M1717" s="26"/>
    </row>
    <row customHeight="1" ht="12" r="1718" spans="1:13">
      <c r="A1718" s="99">
        <v>26152</v>
      </c>
      <c r="B1718" s="93">
        <v>0</v>
      </c>
      <c r="C1718" s="110">
        <v>2</v>
      </c>
      <c r="D1718" s="110">
        <f si="58" t="shared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si="57" t="shared"/>
        <v>0</v>
      </c>
      <c r="M1718" s="26"/>
    </row>
    <row customHeight="1" ht="12" r="1719" spans="1:13">
      <c r="A1719" s="10">
        <v>26153</v>
      </c>
      <c r="B1719" s="93">
        <v>6</v>
      </c>
      <c r="C1719" s="110">
        <v>2</v>
      </c>
      <c r="D1719" s="110">
        <f si="58" t="shared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si="57" t="shared"/>
        <v>563.16</v>
      </c>
      <c r="M1719" s="26"/>
    </row>
    <row customHeight="1" ht="12" r="1720" spans="1:13">
      <c r="A1720" s="10">
        <v>26154</v>
      </c>
      <c r="B1720" s="93">
        <v>3</v>
      </c>
      <c r="C1720" s="110">
        <v>0</v>
      </c>
      <c r="D1720" s="110">
        <f si="58" t="shared"/>
        <v>0</v>
      </c>
      <c r="I1720" s="29">
        <v>20</v>
      </c>
      <c r="J1720" s="96">
        <f si="57" t="shared"/>
        <v>60</v>
      </c>
      <c r="M1720" s="26"/>
    </row>
    <row customHeight="1" ht="12" r="1721" spans="1:13">
      <c r="A1721" s="10">
        <v>26155</v>
      </c>
      <c r="B1721" s="93">
        <v>5</v>
      </c>
      <c r="C1721" s="110">
        <v>0</v>
      </c>
      <c r="D1721" s="110">
        <f si="58" t="shared"/>
        <v>0</v>
      </c>
      <c r="I1721" s="29">
        <v>20</v>
      </c>
      <c r="J1721" s="96">
        <f si="57" t="shared"/>
        <v>100</v>
      </c>
      <c r="M1721" s="26"/>
    </row>
    <row customHeight="1" ht="12" r="1722" spans="1:13">
      <c r="A1722" s="10">
        <v>26168</v>
      </c>
      <c r="B1722" s="93">
        <v>0</v>
      </c>
      <c r="C1722" s="110">
        <v>0</v>
      </c>
      <c r="D1722" s="110">
        <f si="58" t="shared"/>
        <v>0</v>
      </c>
      <c r="I1722" s="29">
        <v>20</v>
      </c>
      <c r="J1722" s="96">
        <f si="57" t="shared"/>
        <v>0</v>
      </c>
      <c r="M1722" s="26"/>
    </row>
    <row customHeight="1" ht="12" r="1723" spans="1:13">
      <c r="A1723" s="10">
        <v>26169</v>
      </c>
      <c r="B1723" s="93">
        <v>14</v>
      </c>
      <c r="C1723" s="110">
        <v>0</v>
      </c>
      <c r="D1723" s="110">
        <f si="58" t="shared"/>
        <v>0</v>
      </c>
      <c r="E1723" s="74">
        <v>0</v>
      </c>
      <c r="H1723" s="26" t="s">
        <v>220</v>
      </c>
      <c r="I1723" s="29">
        <v>36.86</v>
      </c>
      <c r="J1723" s="96">
        <f si="57" t="shared"/>
        <v>516.04</v>
      </c>
      <c r="K1723" s="77">
        <f>(I1723*0.4)+I1723</f>
        <v>51.603999999999999</v>
      </c>
      <c r="M1723" s="26"/>
    </row>
    <row customHeight="1" ht="12" r="1724" spans="1:13">
      <c r="A1724" s="10">
        <v>26170</v>
      </c>
      <c r="B1724" s="93">
        <v>3</v>
      </c>
      <c r="C1724" s="110">
        <v>0</v>
      </c>
      <c r="D1724" s="110">
        <f si="58" t="shared"/>
        <v>0</v>
      </c>
      <c r="I1724" s="29">
        <v>20</v>
      </c>
      <c r="J1724" s="96">
        <f si="57" t="shared"/>
        <v>60</v>
      </c>
      <c r="M1724" s="26"/>
    </row>
    <row customHeight="1" ht="12" r="1725" spans="1:13">
      <c r="A1725" s="10">
        <v>26171</v>
      </c>
      <c r="B1725" s="68">
        <v>1</v>
      </c>
      <c r="C1725" s="110">
        <v>0</v>
      </c>
      <c r="D1725" s="110">
        <f si="58" t="shared"/>
        <v>0</v>
      </c>
      <c r="I1725" s="29">
        <v>20</v>
      </c>
      <c r="J1725" s="96">
        <f si="57" t="shared"/>
        <v>20</v>
      </c>
      <c r="K1725" s="90"/>
      <c r="L1725" s="107"/>
      <c r="M1725" s="26"/>
    </row>
    <row customHeight="1" ht="12" r="1726" spans="1:13">
      <c r="A1726" s="10">
        <v>26172</v>
      </c>
      <c r="B1726" s="68">
        <v>1</v>
      </c>
      <c r="C1726" s="110">
        <v>0</v>
      </c>
      <c r="D1726" s="110">
        <f si="58" t="shared"/>
        <v>0</v>
      </c>
      <c r="I1726" s="29">
        <v>20</v>
      </c>
      <c r="J1726" s="96">
        <f si="57" t="shared"/>
        <v>20</v>
      </c>
      <c r="K1726" s="90"/>
      <c r="L1726" s="107"/>
      <c r="M1726" s="26"/>
    </row>
    <row customHeight="1" ht="12" r="1727" spans="1:13">
      <c r="A1727" s="10">
        <v>26173</v>
      </c>
      <c r="B1727" s="93">
        <v>1</v>
      </c>
      <c r="C1727" s="110">
        <v>0</v>
      </c>
      <c r="D1727" s="110">
        <f si="58" t="shared"/>
        <v>0</v>
      </c>
      <c r="E1727" s="74">
        <v>0</v>
      </c>
      <c r="H1727" s="26" t="s">
        <v>220</v>
      </c>
      <c r="I1727" s="29">
        <v>57.19</v>
      </c>
      <c r="J1727" s="96">
        <f si="57" t="shared"/>
        <v>57.19</v>
      </c>
      <c r="M1727" s="26"/>
    </row>
    <row customHeight="1" ht="12" r="1728" spans="1:13">
      <c r="A1728" s="10">
        <v>26174</v>
      </c>
      <c r="B1728" s="93">
        <v>3</v>
      </c>
      <c r="C1728" s="110">
        <v>0</v>
      </c>
      <c r="D1728" s="110">
        <f si="58" t="shared"/>
        <v>0</v>
      </c>
      <c r="E1728" s="74">
        <v>1</v>
      </c>
      <c r="H1728" s="26" t="s">
        <v>220</v>
      </c>
      <c r="I1728" s="29">
        <v>17.61</v>
      </c>
      <c r="J1728" s="96">
        <f si="57" t="shared"/>
        <v>52.83</v>
      </c>
      <c r="M1728" s="26"/>
    </row>
    <row customHeight="1" ht="12" r="1729" spans="1:13">
      <c r="A1729" s="10">
        <v>26177</v>
      </c>
      <c r="B1729" s="93">
        <v>3</v>
      </c>
      <c r="C1729" s="110">
        <v>0</v>
      </c>
      <c r="D1729" s="110">
        <f si="58" t="shared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si="57" t="shared"/>
        <v>278.13</v>
      </c>
      <c r="M1729" s="26"/>
    </row>
    <row customHeight="1" ht="12" r="1730" spans="1:13">
      <c r="A1730" s="10">
        <v>26178</v>
      </c>
      <c r="B1730" s="93">
        <v>2</v>
      </c>
      <c r="C1730" s="110">
        <v>0</v>
      </c>
      <c r="D1730" s="110">
        <f si="58" t="shared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si="57" t="shared"/>
        <v>117.72</v>
      </c>
      <c r="M1730" s="26"/>
    </row>
    <row customHeight="1" ht="12" r="1731" spans="1:13">
      <c r="A1731" s="10">
        <v>26179</v>
      </c>
      <c r="B1731" s="93">
        <v>4</v>
      </c>
      <c r="C1731" s="110">
        <v>0</v>
      </c>
      <c r="D1731" s="110">
        <f si="58" t="shared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si="57" t="shared"/>
        <v>305.44</v>
      </c>
      <c r="M1731" s="26"/>
    </row>
    <row customHeight="1" ht="12" r="1732" spans="1:13">
      <c r="A1732" s="10">
        <v>26181</v>
      </c>
      <c r="B1732" s="93">
        <v>3</v>
      </c>
      <c r="C1732" s="110">
        <v>0</v>
      </c>
      <c r="D1732" s="110">
        <f si="58" t="shared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si="57" t="shared"/>
        <v>334.08</v>
      </c>
      <c r="M1732" s="26"/>
    </row>
    <row customHeight="1" ht="12" r="1733" spans="1:13">
      <c r="A1733" s="10">
        <v>26185</v>
      </c>
      <c r="B1733" s="93">
        <v>4</v>
      </c>
      <c r="C1733" s="110">
        <v>0</v>
      </c>
      <c r="D1733" s="110">
        <f si="58" t="shared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si="57" t="shared"/>
        <v>214.84</v>
      </c>
      <c r="M1733" s="26"/>
    </row>
    <row customHeight="1" ht="12" r="1734" spans="1:13">
      <c r="A1734" s="10">
        <v>26186</v>
      </c>
      <c r="B1734" s="93">
        <v>0</v>
      </c>
      <c r="C1734" s="110">
        <v>0</v>
      </c>
      <c r="D1734" s="110">
        <f si="58" t="shared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si="57" t="shared"/>
        <v>0</v>
      </c>
      <c r="M1734" s="26"/>
    </row>
    <row customHeight="1" ht="12" r="1735" spans="1:13">
      <c r="A1735" s="10">
        <v>26189</v>
      </c>
      <c r="B1735" s="93">
        <v>2</v>
      </c>
      <c r="C1735" s="110">
        <v>0</v>
      </c>
      <c r="D1735" s="110">
        <f si="58" t="shared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si="57" t="shared"/>
        <v>152.72</v>
      </c>
      <c r="M1735" s="26"/>
    </row>
    <row customHeight="1" ht="12" r="1736" spans="1:13">
      <c r="A1736" s="10">
        <v>26190</v>
      </c>
      <c r="B1736" s="93">
        <v>1</v>
      </c>
      <c r="C1736" s="110">
        <v>0</v>
      </c>
      <c r="D1736" s="110">
        <f si="58" t="shared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si="57" t="shared"/>
        <v>58.86</v>
      </c>
      <c r="M1736" s="26"/>
    </row>
    <row customHeight="1" ht="12" r="1737" spans="1:13">
      <c r="A1737" s="10">
        <v>26191</v>
      </c>
      <c r="B1737" s="93">
        <v>3</v>
      </c>
      <c r="C1737" s="110">
        <v>0</v>
      </c>
      <c r="D1737" s="110">
        <f si="58" t="shared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si="57" t="shared"/>
        <v>229.07999999999998</v>
      </c>
      <c r="M1737" s="26"/>
    </row>
    <row customHeight="1" ht="12" r="1738" spans="1:13">
      <c r="A1738" s="10">
        <v>26192</v>
      </c>
      <c r="B1738" s="93">
        <v>4</v>
      </c>
      <c r="C1738" s="110">
        <v>0</v>
      </c>
      <c r="D1738" s="110">
        <f si="58" t="shared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si="57" t="shared"/>
        <v>305.44</v>
      </c>
      <c r="M1738" s="26"/>
    </row>
    <row customHeight="1" ht="12" r="1739" spans="1:13">
      <c r="A1739" s="10">
        <v>26193</v>
      </c>
      <c r="B1739" s="93">
        <v>4</v>
      </c>
      <c r="C1739" s="110">
        <v>0</v>
      </c>
      <c r="D1739" s="110">
        <f si="58" t="shared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si="57" t="shared"/>
        <v>160.44</v>
      </c>
      <c r="M1739" s="26"/>
    </row>
    <row customHeight="1" ht="12" r="1740" spans="1:13">
      <c r="A1740" s="10">
        <v>26194</v>
      </c>
      <c r="B1740" s="93">
        <v>3</v>
      </c>
      <c r="C1740" s="110">
        <v>0</v>
      </c>
      <c r="D1740" s="110">
        <f si="58" t="shared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si="57" t="shared"/>
        <v>149.57999999999998</v>
      </c>
      <c r="M1740" s="26"/>
    </row>
    <row customHeight="1" ht="12" r="1741" spans="1:13">
      <c r="A1741" s="10">
        <v>26195</v>
      </c>
      <c r="B1741" s="93">
        <v>3</v>
      </c>
      <c r="C1741" s="110">
        <v>0</v>
      </c>
      <c r="D1741" s="110">
        <f si="58" t="shared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si="57" t="shared"/>
        <v>229.07999999999998</v>
      </c>
      <c r="M1741" s="26"/>
    </row>
    <row customHeight="1" ht="12" r="1742" spans="1:13">
      <c r="A1742" s="10">
        <v>26196</v>
      </c>
      <c r="B1742" s="93">
        <v>3</v>
      </c>
      <c r="C1742" s="110">
        <v>0</v>
      </c>
      <c r="D1742" s="110">
        <f si="58" t="shared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si="57" t="shared"/>
        <v>229.07999999999998</v>
      </c>
      <c r="M1742" s="26"/>
    </row>
    <row customHeight="1" ht="12" r="1743" spans="1:13">
      <c r="A1743" s="10">
        <v>26197</v>
      </c>
      <c r="B1743" s="93">
        <v>2</v>
      </c>
      <c r="C1743" s="110">
        <v>0</v>
      </c>
      <c r="D1743" s="110">
        <f si="58" t="shared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si="57" t="shared"/>
        <v>152.72</v>
      </c>
      <c r="M1743" s="26"/>
    </row>
    <row customHeight="1" ht="12" r="1744" spans="1:13">
      <c r="A1744" s="10">
        <v>26198</v>
      </c>
      <c r="B1744" s="93">
        <v>4</v>
      </c>
      <c r="C1744" s="110">
        <v>0</v>
      </c>
      <c r="D1744" s="110">
        <f si="58" t="shared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si="57" t="shared"/>
        <v>235.44</v>
      </c>
      <c r="M1744" s="26"/>
    </row>
    <row customHeight="1" ht="12" r="1745" spans="1:13">
      <c r="A1745" s="10">
        <v>26203</v>
      </c>
      <c r="B1745" s="93">
        <v>1</v>
      </c>
      <c r="C1745" s="110">
        <v>0</v>
      </c>
      <c r="D1745" s="110">
        <f si="58" t="shared"/>
        <v>0</v>
      </c>
      <c r="E1745" s="74">
        <v>0</v>
      </c>
      <c r="H1745" s="26" t="s">
        <v>220</v>
      </c>
      <c r="I1745" s="29">
        <v>101.86</v>
      </c>
      <c r="J1745" s="96">
        <f si="57" t="shared"/>
        <v>101.86</v>
      </c>
      <c r="K1745" s="77">
        <f>(I1745*0.4)+I1745</f>
        <v>142.60399999999998</v>
      </c>
      <c r="M1745" s="26"/>
    </row>
    <row customHeight="1" ht="12" r="1746" spans="1:13">
      <c r="A1746" s="10">
        <v>26204</v>
      </c>
      <c r="B1746" s="93">
        <v>0</v>
      </c>
      <c r="C1746" s="110">
        <v>0</v>
      </c>
      <c r="D1746" s="110">
        <f si="58" t="shared"/>
        <v>0</v>
      </c>
      <c r="E1746" s="74">
        <v>0</v>
      </c>
      <c r="H1746" s="26" t="s">
        <v>220</v>
      </c>
      <c r="I1746" s="29">
        <v>56.12</v>
      </c>
      <c r="J1746" s="96">
        <f si="57" t="shared"/>
        <v>0</v>
      </c>
      <c r="M1746" s="26"/>
    </row>
    <row customHeight="1" ht="12" r="1747" spans="1:13">
      <c r="A1747" s="10">
        <v>26205</v>
      </c>
      <c r="B1747" s="93">
        <v>0</v>
      </c>
      <c r="C1747" s="110">
        <v>0</v>
      </c>
      <c r="D1747" s="110">
        <f si="58" t="shared"/>
        <v>0</v>
      </c>
      <c r="E1747" s="74">
        <v>0</v>
      </c>
      <c r="H1747" s="26" t="s">
        <v>220</v>
      </c>
      <c r="I1747" s="29">
        <v>127.86</v>
      </c>
      <c r="J1747" s="96">
        <f si="57" t="shared"/>
        <v>0</v>
      </c>
      <c r="K1747" s="77">
        <f>(I1747*0.4)+I1747</f>
        <v>179.00400000000002</v>
      </c>
      <c r="M1747" s="26"/>
    </row>
    <row customHeight="1" ht="12" r="1748" spans="1:13">
      <c r="A1748" s="105">
        <v>26207</v>
      </c>
      <c r="B1748" s="93">
        <v>0</v>
      </c>
      <c r="C1748" s="110">
        <v>1</v>
      </c>
      <c r="D1748" s="110">
        <f si="58" t="shared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si="57" t="shared"/>
        <v>0</v>
      </c>
      <c r="K1748" s="77">
        <v>165</v>
      </c>
      <c r="M1748" s="26"/>
    </row>
    <row customHeight="1" ht="12" r="1749" spans="1:13">
      <c r="A1749" s="10">
        <v>26209</v>
      </c>
      <c r="B1749" s="93">
        <v>3</v>
      </c>
      <c r="C1749" s="110">
        <v>0</v>
      </c>
      <c r="D1749" s="110">
        <f si="58" t="shared"/>
        <v>0</v>
      </c>
      <c r="E1749" s="74">
        <v>0</v>
      </c>
      <c r="H1749" s="26" t="s">
        <v>220</v>
      </c>
      <c r="I1749" s="29">
        <v>20</v>
      </c>
      <c r="J1749" s="96">
        <f si="57" t="shared"/>
        <v>60</v>
      </c>
      <c r="K1749" s="77">
        <f>(I1749*0.4)+I1749</f>
        <v>28</v>
      </c>
      <c r="M1749" s="26"/>
    </row>
    <row customHeight="1" ht="12" r="1750" spans="1:13">
      <c r="A1750" s="10">
        <v>26213</v>
      </c>
      <c r="B1750" s="93">
        <v>6</v>
      </c>
      <c r="C1750" s="110">
        <v>0</v>
      </c>
      <c r="D1750" s="110">
        <f si="58" t="shared"/>
        <v>0</v>
      </c>
      <c r="I1750" s="29">
        <v>20</v>
      </c>
      <c r="J1750" s="96">
        <f si="57" t="shared"/>
        <v>120</v>
      </c>
      <c r="M1750" s="26"/>
    </row>
    <row customHeight="1" ht="12" r="1751" spans="1:13">
      <c r="A1751" s="10">
        <v>26218</v>
      </c>
      <c r="B1751" s="93">
        <v>1</v>
      </c>
      <c r="C1751" s="110">
        <v>0</v>
      </c>
      <c r="D1751" s="110">
        <f si="58" t="shared"/>
        <v>0</v>
      </c>
      <c r="E1751" s="74">
        <v>0</v>
      </c>
      <c r="H1751" s="26" t="s">
        <v>220</v>
      </c>
      <c r="I1751" s="29">
        <v>108.12</v>
      </c>
      <c r="J1751" s="96">
        <f si="57" t="shared"/>
        <v>108.12</v>
      </c>
      <c r="M1751" s="26"/>
    </row>
    <row customHeight="1" ht="12" r="1752" spans="1:13">
      <c r="A1752" s="10">
        <v>26220</v>
      </c>
      <c r="B1752" s="93">
        <v>1</v>
      </c>
      <c r="C1752" s="110">
        <v>0</v>
      </c>
      <c r="D1752" s="110">
        <f si="58" t="shared"/>
        <v>0</v>
      </c>
      <c r="E1752" s="74">
        <v>0</v>
      </c>
      <c r="H1752" s="26" t="s">
        <v>220</v>
      </c>
      <c r="I1752" s="29">
        <v>20</v>
      </c>
      <c r="J1752" s="96">
        <f si="57" t="shared"/>
        <v>20</v>
      </c>
      <c r="K1752" s="77">
        <f>(I1752*0.4)+I1752</f>
        <v>28</v>
      </c>
      <c r="M1752" s="26"/>
    </row>
    <row customHeight="1" ht="12" r="1753" spans="1:13">
      <c r="A1753" s="10">
        <v>26221</v>
      </c>
      <c r="B1753" s="93">
        <v>1</v>
      </c>
      <c r="C1753" s="110">
        <v>0</v>
      </c>
      <c r="D1753" s="110">
        <f si="58" t="shared"/>
        <v>0</v>
      </c>
      <c r="E1753" s="74">
        <v>0</v>
      </c>
      <c r="H1753" s="26" t="s">
        <v>220</v>
      </c>
      <c r="I1753" s="29">
        <v>101.86</v>
      </c>
      <c r="J1753" s="96">
        <f si="57" t="shared"/>
        <v>101.86</v>
      </c>
      <c r="K1753" s="77">
        <f>(I1753*0.4)+I1753</f>
        <v>142.60399999999998</v>
      </c>
      <c r="M1753" s="26"/>
    </row>
    <row customHeight="1" ht="12" r="1754" spans="1:13">
      <c r="A1754" s="10">
        <v>26223</v>
      </c>
      <c r="B1754" s="93">
        <v>2</v>
      </c>
      <c r="C1754" s="110">
        <v>0</v>
      </c>
      <c r="D1754" s="110">
        <f si="58" t="shared"/>
        <v>0</v>
      </c>
      <c r="E1754" s="74">
        <v>0</v>
      </c>
      <c r="H1754" s="26" t="s">
        <v>220</v>
      </c>
      <c r="I1754" s="29">
        <v>75.86</v>
      </c>
      <c r="J1754" s="96">
        <f si="57" t="shared"/>
        <v>151.72</v>
      </c>
      <c r="K1754" s="77">
        <f>(I1754*0.4)+I1754</f>
        <v>106.20400000000001</v>
      </c>
      <c r="M1754" s="26"/>
    </row>
    <row customHeight="1" ht="12" r="1755" spans="1:13">
      <c r="A1755" s="10">
        <v>26224</v>
      </c>
      <c r="B1755" s="93">
        <v>1</v>
      </c>
      <c r="C1755" s="110">
        <v>0</v>
      </c>
      <c r="D1755" s="110">
        <f si="58" t="shared"/>
        <v>0</v>
      </c>
      <c r="E1755" s="74">
        <v>0</v>
      </c>
      <c r="H1755" s="26" t="s">
        <v>220</v>
      </c>
      <c r="I1755" s="29">
        <v>75.86</v>
      </c>
      <c r="J1755" s="96">
        <f si="57" t="shared"/>
        <v>75.86</v>
      </c>
      <c r="K1755" s="77">
        <f>(I1755*0.4)+I1755</f>
        <v>106.20400000000001</v>
      </c>
      <c r="M1755" s="26"/>
    </row>
    <row customHeight="1" ht="12" r="1756" spans="1:13">
      <c r="A1756" s="10">
        <v>26226</v>
      </c>
      <c r="B1756" s="93">
        <v>17</v>
      </c>
      <c r="C1756" s="110">
        <v>0</v>
      </c>
      <c r="D1756" s="110">
        <f si="58" t="shared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si="57" t="shared"/>
        <v>626.62</v>
      </c>
      <c r="K1756" s="77">
        <v>75</v>
      </c>
      <c r="M1756" s="26"/>
    </row>
    <row customHeight="1" ht="12" r="1757" spans="1:13">
      <c r="A1757" s="10">
        <v>26228</v>
      </c>
      <c r="B1757" s="93">
        <v>23</v>
      </c>
      <c r="C1757" s="110">
        <v>0</v>
      </c>
      <c r="D1757" s="110">
        <f si="58" t="shared"/>
        <v>0</v>
      </c>
      <c r="E1757" s="74">
        <v>0</v>
      </c>
      <c r="H1757" s="26" t="s">
        <v>220</v>
      </c>
      <c r="I1757" s="29">
        <v>16.86</v>
      </c>
      <c r="J1757" s="96">
        <f si="57" t="shared"/>
        <v>387.78</v>
      </c>
      <c r="K1757" s="77">
        <f>(I1757*0.4)+I1757</f>
        <v>23.603999999999999</v>
      </c>
      <c r="M1757" s="26"/>
    </row>
    <row customHeight="1" ht="12" r="1758" spans="1:13">
      <c r="A1758" s="10">
        <v>26230</v>
      </c>
      <c r="B1758" s="93">
        <v>5</v>
      </c>
      <c r="C1758" s="110">
        <v>0</v>
      </c>
      <c r="D1758" s="110">
        <f si="58" t="shared"/>
        <v>0</v>
      </c>
      <c r="E1758" s="74">
        <v>0</v>
      </c>
      <c r="H1758" s="26" t="s">
        <v>220</v>
      </c>
      <c r="I1758" s="29">
        <v>88.86</v>
      </c>
      <c r="J1758" s="96">
        <f si="57" t="shared"/>
        <v>444.3</v>
      </c>
      <c r="K1758" s="77">
        <f>(I1758*0.4)+I1758</f>
        <v>124.404</v>
      </c>
      <c r="M1758" s="26"/>
    </row>
    <row customHeight="1" ht="12" r="1759" spans="1:13">
      <c r="A1759" s="10">
        <v>26231</v>
      </c>
      <c r="B1759" s="93">
        <v>4</v>
      </c>
      <c r="C1759" s="110">
        <v>0</v>
      </c>
      <c r="D1759" s="110">
        <f si="58" t="shared"/>
        <v>0</v>
      </c>
      <c r="E1759" s="74">
        <v>0</v>
      </c>
      <c r="H1759" s="26" t="s">
        <v>220</v>
      </c>
      <c r="I1759" s="29">
        <v>114.86</v>
      </c>
      <c r="J1759" s="96">
        <f si="57" t="shared"/>
        <v>459.44</v>
      </c>
      <c r="M1759" s="25" t="s">
        <v>1138</v>
      </c>
    </row>
    <row customHeight="1" ht="12" r="1760" spans="1:13">
      <c r="A1760" s="10">
        <v>26233</v>
      </c>
      <c r="B1760" s="93">
        <v>0</v>
      </c>
      <c r="C1760" s="110">
        <v>0</v>
      </c>
      <c r="D1760" s="110">
        <f si="58" t="shared"/>
        <v>0</v>
      </c>
      <c r="E1760" s="74">
        <v>0</v>
      </c>
      <c r="H1760" s="26" t="s">
        <v>220</v>
      </c>
      <c r="I1760" s="29">
        <v>20</v>
      </c>
      <c r="J1760" s="96">
        <f ref="J1760:J1834" si="59" t="shared">B1760*I1760</f>
        <v>0</v>
      </c>
      <c r="M1760" s="26"/>
    </row>
    <row customHeight="1" ht="12" r="1761" spans="1:13">
      <c r="A1761" s="10">
        <v>26234</v>
      </c>
      <c r="B1761" s="93">
        <v>5</v>
      </c>
      <c r="C1761" s="110">
        <v>0</v>
      </c>
      <c r="D1761" s="110">
        <f si="58" t="shared"/>
        <v>0</v>
      </c>
      <c r="E1761" s="74">
        <v>0</v>
      </c>
      <c r="H1761" s="26" t="s">
        <v>220</v>
      </c>
      <c r="I1761" s="29">
        <v>36.43</v>
      </c>
      <c r="J1761" s="96">
        <f si="59" t="shared"/>
        <v>182.15</v>
      </c>
      <c r="M1761" s="26"/>
    </row>
    <row customHeight="1" ht="12" r="1762" spans="1:13">
      <c r="A1762" s="10">
        <v>26235</v>
      </c>
      <c r="B1762" s="93">
        <v>2</v>
      </c>
      <c r="C1762" s="110">
        <v>0</v>
      </c>
      <c r="D1762" s="110">
        <f si="58" t="shared"/>
        <v>0</v>
      </c>
      <c r="E1762" s="74">
        <v>0</v>
      </c>
      <c r="H1762" s="26" t="s">
        <v>220</v>
      </c>
      <c r="I1762" s="29">
        <v>49.86</v>
      </c>
      <c r="J1762" s="96">
        <f si="59" t="shared"/>
        <v>99.72</v>
      </c>
      <c r="K1762" s="77">
        <v>75</v>
      </c>
      <c r="M1762" s="26"/>
    </row>
    <row customHeight="1" ht="12" r="1763" spans="1:13">
      <c r="A1763" s="10">
        <v>26236</v>
      </c>
      <c r="B1763" s="93">
        <v>0</v>
      </c>
      <c r="C1763" s="110">
        <v>0</v>
      </c>
      <c r="D1763" s="110">
        <f ref="D1763:D1839" si="60" t="shared">C1763*2</f>
        <v>0</v>
      </c>
      <c r="E1763" s="74">
        <v>0</v>
      </c>
      <c r="H1763" s="26" t="s">
        <v>220</v>
      </c>
      <c r="I1763" s="29">
        <v>49.86</v>
      </c>
      <c r="J1763" s="96">
        <f si="59" t="shared"/>
        <v>0</v>
      </c>
      <c r="K1763" s="77">
        <v>75</v>
      </c>
      <c r="M1763" s="26"/>
    </row>
    <row customHeight="1" ht="12" r="1764" spans="1:13">
      <c r="A1764" s="10">
        <v>26237</v>
      </c>
      <c r="B1764" s="93">
        <v>2</v>
      </c>
      <c r="C1764" s="110">
        <v>2</v>
      </c>
      <c r="D1764" s="110">
        <f si="60" t="shared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si="59" t="shared"/>
        <v>257.72000000000003</v>
      </c>
      <c r="K1764" s="77">
        <f>(I1764*0.4)+I1764</f>
        <v>180.40400000000002</v>
      </c>
      <c r="M1764" s="26"/>
    </row>
    <row customHeight="1" ht="12" r="1765" spans="1:13">
      <c r="A1765" s="10">
        <v>26238</v>
      </c>
      <c r="B1765" s="93">
        <v>0</v>
      </c>
      <c r="C1765" s="110">
        <v>0</v>
      </c>
      <c r="D1765" s="110">
        <f si="60" t="shared"/>
        <v>0</v>
      </c>
      <c r="E1765" s="74">
        <v>0</v>
      </c>
      <c r="H1765" s="26" t="s">
        <v>220</v>
      </c>
      <c r="I1765" s="29">
        <v>76.36</v>
      </c>
      <c r="J1765" s="96">
        <f si="59" t="shared"/>
        <v>0</v>
      </c>
      <c r="M1765" s="26"/>
    </row>
    <row customHeight="1" ht="12" r="1766" spans="1:13">
      <c r="A1766" s="10">
        <v>26239</v>
      </c>
      <c r="B1766" s="93">
        <v>5</v>
      </c>
      <c r="C1766" s="110">
        <v>4</v>
      </c>
      <c r="D1766" s="110">
        <f si="60" t="shared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si="59" t="shared"/>
        <v>227.65</v>
      </c>
      <c r="M1766" s="26"/>
    </row>
    <row customHeight="1" ht="12" r="1767" spans="1:13">
      <c r="A1767" s="10">
        <v>26240</v>
      </c>
      <c r="B1767" s="93">
        <v>5</v>
      </c>
      <c r="C1767" s="110">
        <v>0</v>
      </c>
      <c r="D1767" s="110">
        <f si="60" t="shared"/>
        <v>0</v>
      </c>
      <c r="E1767" s="74">
        <v>0</v>
      </c>
      <c r="H1767" s="26" t="s">
        <v>220</v>
      </c>
      <c r="I1767" s="29">
        <v>20</v>
      </c>
      <c r="J1767" s="96">
        <f si="59" t="shared"/>
        <v>100</v>
      </c>
      <c r="M1767" s="26"/>
    </row>
    <row customHeight="1" ht="12" r="1768" spans="1:13">
      <c r="A1768" s="10">
        <v>26242</v>
      </c>
      <c r="B1768" s="93">
        <v>7</v>
      </c>
      <c r="C1768" s="110">
        <v>0</v>
      </c>
      <c r="D1768" s="110">
        <f si="60" t="shared"/>
        <v>0</v>
      </c>
      <c r="E1768" s="74">
        <v>0</v>
      </c>
      <c r="H1768" s="26" t="s">
        <v>220</v>
      </c>
      <c r="I1768" s="29">
        <v>45.53</v>
      </c>
      <c r="J1768" s="96">
        <f si="59" t="shared"/>
        <v>318.71000000000004</v>
      </c>
      <c r="M1768" s="26"/>
    </row>
    <row customHeight="1" ht="12" r="1769" spans="1:13">
      <c r="A1769" s="10">
        <v>26243</v>
      </c>
      <c r="B1769" s="93">
        <v>7</v>
      </c>
      <c r="C1769" s="110">
        <v>0</v>
      </c>
      <c r="D1769" s="110">
        <f si="60" t="shared"/>
        <v>0</v>
      </c>
      <c r="E1769" s="74">
        <v>0</v>
      </c>
      <c r="H1769" s="26" t="s">
        <v>220</v>
      </c>
      <c r="I1769" s="29">
        <v>62.86</v>
      </c>
      <c r="J1769" s="96">
        <f si="59" t="shared"/>
        <v>440.02</v>
      </c>
      <c r="K1769" s="77">
        <f>(I1769*0.4)+I1769</f>
        <v>88.004000000000005</v>
      </c>
      <c r="M1769" s="26"/>
    </row>
    <row customHeight="1" ht="12" r="1770" spans="1:13">
      <c r="A1770" s="10">
        <v>26244</v>
      </c>
      <c r="B1770" s="93">
        <v>1</v>
      </c>
      <c r="C1770" s="110">
        <v>0</v>
      </c>
      <c r="D1770" s="110">
        <f si="60" t="shared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si="59" t="shared"/>
        <v>20</v>
      </c>
      <c r="M1770" s="26"/>
    </row>
    <row customHeight="1" ht="12" r="1771" spans="1:13">
      <c r="A1771" s="10">
        <v>26245</v>
      </c>
      <c r="B1771" s="93">
        <v>0</v>
      </c>
      <c r="C1771" s="110">
        <v>2</v>
      </c>
      <c r="D1771" s="110">
        <f si="60" t="shared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si="59" t="shared"/>
        <v>0</v>
      </c>
      <c r="K1771" s="77">
        <f>(I1771*0.4)+I1771</f>
        <v>80.653999999999996</v>
      </c>
      <c r="M1771" s="26"/>
    </row>
    <row customHeight="1" ht="12" r="1772" spans="1:13">
      <c r="A1772" s="10">
        <v>26246</v>
      </c>
      <c r="B1772" s="93">
        <v>0</v>
      </c>
      <c r="C1772" s="110">
        <v>0</v>
      </c>
      <c r="D1772" s="110">
        <f si="60" t="shared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si="59" t="shared"/>
        <v>0</v>
      </c>
      <c r="M1772" s="26"/>
    </row>
    <row customHeight="1" ht="12" r="1773" spans="1:13">
      <c r="A1773" s="10">
        <v>26247</v>
      </c>
      <c r="B1773" s="93">
        <v>8</v>
      </c>
      <c r="C1773" s="110">
        <v>1</v>
      </c>
      <c r="D1773" s="110">
        <f si="60" t="shared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si="59" t="shared"/>
        <v>315.92</v>
      </c>
      <c r="M1773" s="26"/>
    </row>
    <row customHeight="1" ht="12" r="1774" spans="1:13">
      <c r="A1774" s="10">
        <v>26248</v>
      </c>
      <c r="B1774" s="93">
        <v>0</v>
      </c>
      <c r="C1774" s="110">
        <v>0</v>
      </c>
      <c r="D1774" s="110">
        <f si="60" t="shared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si="59" t="shared"/>
        <v>0</v>
      </c>
      <c r="K1774" s="77">
        <v>130</v>
      </c>
      <c r="M1774" s="26"/>
    </row>
    <row customHeight="1" ht="12" r="1775" spans="1:13">
      <c r="A1775" s="10">
        <v>26249</v>
      </c>
      <c r="B1775" s="93">
        <v>10</v>
      </c>
      <c r="C1775" s="110">
        <v>0</v>
      </c>
      <c r="D1775" s="110">
        <f si="60" t="shared"/>
        <v>0</v>
      </c>
      <c r="E1775" s="74">
        <v>0</v>
      </c>
      <c r="H1775" s="26" t="s">
        <v>220</v>
      </c>
      <c r="I1775" s="29">
        <v>75.86</v>
      </c>
      <c r="J1775" s="96">
        <f si="59" t="shared"/>
        <v>758.6</v>
      </c>
      <c r="M1775" s="26"/>
    </row>
    <row customHeight="1" ht="12" r="1776" spans="1:13">
      <c r="A1776" s="10">
        <v>26250</v>
      </c>
      <c r="B1776" s="93">
        <v>7</v>
      </c>
      <c r="C1776" s="110">
        <v>4</v>
      </c>
      <c r="D1776" s="110">
        <f si="60" t="shared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si="59" t="shared"/>
        <v>359.52</v>
      </c>
      <c r="M1776" s="26"/>
    </row>
    <row customHeight="1" ht="12" r="1777" spans="1:13">
      <c r="A1777" s="10">
        <v>26251</v>
      </c>
      <c r="B1777" s="93">
        <v>8</v>
      </c>
      <c r="C1777" s="110">
        <v>2</v>
      </c>
      <c r="D1777" s="110">
        <f si="60" t="shared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si="59" t="shared"/>
        <v>670.88</v>
      </c>
      <c r="M1777" s="26"/>
    </row>
    <row customHeight="1" ht="12" r="1778" spans="1:13">
      <c r="A1778" s="10">
        <v>26252</v>
      </c>
      <c r="B1778" s="93">
        <v>10</v>
      </c>
      <c r="C1778" s="110">
        <v>2</v>
      </c>
      <c r="D1778" s="110">
        <f si="60" t="shared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si="59" t="shared"/>
        <v>1813.6000000000001</v>
      </c>
      <c r="M1778" s="26"/>
    </row>
    <row customHeight="1" ht="12" r="1779" spans="1:13">
      <c r="A1779" s="10">
        <v>26253</v>
      </c>
      <c r="B1779" s="93">
        <v>18</v>
      </c>
      <c r="C1779" s="110">
        <v>0</v>
      </c>
      <c r="D1779" s="110">
        <f si="60" t="shared"/>
        <v>0</v>
      </c>
      <c r="E1779" s="74">
        <v>0</v>
      </c>
      <c r="H1779" s="26" t="s">
        <v>220</v>
      </c>
      <c r="I1779" s="29">
        <v>20</v>
      </c>
      <c r="J1779" s="96">
        <f si="59" t="shared"/>
        <v>360</v>
      </c>
      <c r="M1779" s="26"/>
    </row>
    <row customHeight="1" ht="12" r="1780" spans="1:13">
      <c r="A1780" s="10">
        <v>26254</v>
      </c>
      <c r="B1780" s="93">
        <v>0</v>
      </c>
      <c r="C1780" s="110">
        <v>4</v>
      </c>
      <c r="D1780" s="110">
        <f si="60" t="shared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si="59" t="shared"/>
        <v>0</v>
      </c>
      <c r="M1780" s="26"/>
    </row>
    <row customHeight="1" ht="12" r="1781" spans="1:13">
      <c r="A1781" s="10">
        <v>26259</v>
      </c>
      <c r="B1781" s="68">
        <v>4</v>
      </c>
      <c r="C1781" s="110">
        <v>0</v>
      </c>
      <c r="D1781" s="110">
        <f si="60" t="shared"/>
        <v>0</v>
      </c>
      <c r="I1781" s="29">
        <v>20</v>
      </c>
      <c r="J1781" s="96">
        <f si="59" t="shared"/>
        <v>80</v>
      </c>
      <c r="K1781" s="90"/>
      <c r="L1781" s="107"/>
      <c r="M1781" s="26"/>
    </row>
    <row customHeight="1" ht="12" r="1782" spans="1:13">
      <c r="A1782" s="10">
        <v>26264</v>
      </c>
      <c r="B1782" s="93">
        <v>1</v>
      </c>
      <c r="C1782" s="110">
        <v>0</v>
      </c>
      <c r="D1782" s="110">
        <f si="60" t="shared"/>
        <v>0</v>
      </c>
      <c r="E1782" s="74">
        <v>0</v>
      </c>
      <c r="H1782" s="26" t="s">
        <v>220</v>
      </c>
      <c r="I1782" s="29">
        <v>20</v>
      </c>
      <c r="J1782" s="96">
        <f si="59" t="shared"/>
        <v>20</v>
      </c>
      <c r="M1782" s="26"/>
    </row>
    <row customHeight="1" ht="12" r="1783" spans="1:13">
      <c r="A1783" s="10">
        <v>26269</v>
      </c>
      <c r="B1783" s="93">
        <v>1</v>
      </c>
      <c r="C1783" s="110">
        <v>0</v>
      </c>
      <c r="D1783" s="110">
        <f si="60" t="shared"/>
        <v>0</v>
      </c>
      <c r="E1783" s="74">
        <v>0</v>
      </c>
      <c r="H1783" s="26" t="s">
        <v>220</v>
      </c>
      <c r="I1783" s="29">
        <v>88.86</v>
      </c>
      <c r="J1783" s="96">
        <f si="59" t="shared"/>
        <v>88.86</v>
      </c>
      <c r="M1783" s="26"/>
    </row>
    <row customHeight="1" ht="12" r="1784" spans="1:13">
      <c r="A1784" s="10">
        <v>26270</v>
      </c>
      <c r="B1784" s="93">
        <v>1</v>
      </c>
      <c r="C1784" s="110">
        <v>0</v>
      </c>
      <c r="D1784" s="110">
        <f si="60" t="shared"/>
        <v>0</v>
      </c>
      <c r="E1784" s="74">
        <v>0</v>
      </c>
      <c r="H1784" s="26" t="s">
        <v>220</v>
      </c>
      <c r="I1784" s="29">
        <v>101.86</v>
      </c>
      <c r="J1784" s="96">
        <f si="59" t="shared"/>
        <v>101.86</v>
      </c>
      <c r="M1784" s="26"/>
    </row>
    <row customHeight="1" ht="12" r="1785" spans="1:13">
      <c r="A1785" s="10">
        <v>26271</v>
      </c>
      <c r="B1785" s="93">
        <v>1</v>
      </c>
      <c r="C1785" s="110">
        <v>0</v>
      </c>
      <c r="D1785" s="110">
        <f si="60" t="shared"/>
        <v>0</v>
      </c>
      <c r="E1785" s="74">
        <v>0</v>
      </c>
      <c r="H1785" s="26" t="s">
        <v>220</v>
      </c>
      <c r="I1785" s="29">
        <v>75.86</v>
      </c>
      <c r="J1785" s="96">
        <f si="59" t="shared"/>
        <v>75.86</v>
      </c>
      <c r="M1785" s="26"/>
    </row>
    <row customHeight="1" ht="12" r="1786" spans="1:13">
      <c r="A1786" s="10">
        <v>26273</v>
      </c>
      <c r="B1786" s="93">
        <v>1</v>
      </c>
      <c r="C1786" s="110">
        <v>0</v>
      </c>
      <c r="D1786" s="110">
        <f si="60" t="shared"/>
        <v>0</v>
      </c>
      <c r="E1786" s="74">
        <v>0</v>
      </c>
      <c r="H1786" s="26" t="s">
        <v>220</v>
      </c>
      <c r="I1786" s="29">
        <v>62.86</v>
      </c>
      <c r="J1786" s="96">
        <f si="59" t="shared"/>
        <v>62.86</v>
      </c>
      <c r="M1786" s="26"/>
    </row>
    <row customHeight="1" ht="12" r="1787" spans="1:13">
      <c r="A1787" s="10">
        <v>26275</v>
      </c>
      <c r="B1787" s="93">
        <v>1</v>
      </c>
      <c r="C1787" s="110">
        <v>0</v>
      </c>
      <c r="D1787" s="110">
        <f si="60" t="shared"/>
        <v>0</v>
      </c>
      <c r="E1787" s="74">
        <v>0</v>
      </c>
      <c r="H1787" s="26" t="s">
        <v>220</v>
      </c>
      <c r="I1787" s="29">
        <v>49.86</v>
      </c>
      <c r="J1787" s="96">
        <f si="59" t="shared"/>
        <v>49.86</v>
      </c>
      <c r="M1787" s="26"/>
    </row>
    <row customHeight="1" ht="12" r="1788" spans="1:13">
      <c r="A1788" s="10">
        <v>26277</v>
      </c>
      <c r="B1788" s="93">
        <v>3</v>
      </c>
      <c r="C1788" s="110">
        <v>0</v>
      </c>
      <c r="D1788" s="110">
        <f si="60" t="shared"/>
        <v>0</v>
      </c>
      <c r="E1788" s="74">
        <v>0</v>
      </c>
      <c r="H1788" s="26" t="s">
        <v>220</v>
      </c>
      <c r="I1788" s="29">
        <v>43.36</v>
      </c>
      <c r="J1788" s="96">
        <f si="59" t="shared"/>
        <v>130.07999999999998</v>
      </c>
      <c r="M1788" s="26"/>
    </row>
    <row customHeight="1" ht="12" r="1789" spans="1:13">
      <c r="A1789" s="10">
        <v>26278</v>
      </c>
      <c r="B1789" s="93">
        <v>3</v>
      </c>
      <c r="C1789" s="110">
        <v>0</v>
      </c>
      <c r="D1789" s="110">
        <f si="60" t="shared"/>
        <v>0</v>
      </c>
      <c r="E1789" s="74">
        <v>0</v>
      </c>
      <c r="H1789" s="26" t="s">
        <v>220</v>
      </c>
      <c r="I1789" s="29">
        <v>75</v>
      </c>
      <c r="J1789" s="96">
        <f si="59" t="shared"/>
        <v>225</v>
      </c>
      <c r="M1789" s="26"/>
    </row>
    <row customHeight="1" ht="12" r="1790" spans="1:13">
      <c r="A1790" s="10">
        <v>26279</v>
      </c>
      <c r="B1790" s="93">
        <v>5</v>
      </c>
      <c r="C1790" s="110">
        <v>0</v>
      </c>
      <c r="D1790" s="110">
        <f si="60" t="shared"/>
        <v>0</v>
      </c>
      <c r="F1790" s="26" t="s">
        <v>1381</v>
      </c>
      <c r="I1790" s="29">
        <v>35.86</v>
      </c>
      <c r="J1790" s="96">
        <f si="59" t="shared"/>
        <v>179.3</v>
      </c>
      <c r="M1790" s="26"/>
    </row>
    <row customHeight="1" ht="12" r="1791" spans="1:13">
      <c r="A1791" s="10">
        <v>26280</v>
      </c>
      <c r="B1791" s="93">
        <v>7</v>
      </c>
      <c r="C1791" s="110">
        <v>0</v>
      </c>
      <c r="D1791" s="110">
        <f si="60" t="shared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si="59" t="shared"/>
        <v>657.02</v>
      </c>
      <c r="M1791" s="26"/>
    </row>
    <row customHeight="1" ht="12" r="1792" spans="1:13">
      <c r="A1792" s="10">
        <v>26281</v>
      </c>
      <c r="B1792" s="93">
        <v>0</v>
      </c>
      <c r="C1792" s="110">
        <v>0</v>
      </c>
      <c r="D1792" s="110">
        <f si="60" t="shared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si="59" t="shared"/>
        <v>0</v>
      </c>
      <c r="M1792" s="26"/>
    </row>
    <row customHeight="1" ht="12" r="1793" spans="1:13">
      <c r="A1793" s="10">
        <v>26284</v>
      </c>
      <c r="B1793" s="93">
        <v>2</v>
      </c>
      <c r="C1793" s="110">
        <v>0</v>
      </c>
      <c r="D1793" s="110">
        <f si="60" t="shared"/>
        <v>0</v>
      </c>
      <c r="E1793" s="74">
        <v>0</v>
      </c>
      <c r="H1793" s="26" t="s">
        <v>220</v>
      </c>
      <c r="I1793" s="29">
        <v>43.36</v>
      </c>
      <c r="J1793" s="96">
        <f si="59" t="shared"/>
        <v>86.72</v>
      </c>
      <c r="M1793" s="26"/>
    </row>
    <row customHeight="1" ht="12" r="1794" spans="1:13">
      <c r="A1794" s="10">
        <v>26291</v>
      </c>
      <c r="B1794" s="93">
        <v>1</v>
      </c>
      <c r="C1794" s="110">
        <v>0</v>
      </c>
      <c r="D1794" s="110">
        <f si="60" t="shared"/>
        <v>0</v>
      </c>
      <c r="E1794" s="74">
        <v>0</v>
      </c>
      <c r="H1794" s="26" t="s">
        <v>220</v>
      </c>
      <c r="I1794" s="29">
        <v>88.86</v>
      </c>
      <c r="J1794" s="96">
        <f si="59" t="shared"/>
        <v>88.86</v>
      </c>
      <c r="M1794" s="26"/>
    </row>
    <row customHeight="1" ht="12" r="1795" spans="1:13">
      <c r="A1795" s="10">
        <v>26292</v>
      </c>
      <c r="B1795" s="93">
        <v>0</v>
      </c>
      <c r="C1795" s="110">
        <v>0</v>
      </c>
      <c r="D1795" s="110">
        <f si="60" t="shared"/>
        <v>0</v>
      </c>
      <c r="E1795" s="74">
        <v>0</v>
      </c>
      <c r="H1795" s="26" t="s">
        <v>220</v>
      </c>
      <c r="I1795" s="29">
        <v>88.86</v>
      </c>
      <c r="J1795" s="96">
        <f si="59" t="shared"/>
        <v>0</v>
      </c>
      <c r="M1795" s="26"/>
    </row>
    <row customHeight="1" ht="12" r="1796" spans="1:13">
      <c r="A1796" s="10">
        <v>26293</v>
      </c>
      <c r="B1796" s="93">
        <v>2</v>
      </c>
      <c r="C1796" s="110">
        <v>0</v>
      </c>
      <c r="D1796" s="110">
        <f si="60" t="shared"/>
        <v>0</v>
      </c>
      <c r="E1796" s="74">
        <v>0</v>
      </c>
      <c r="H1796" s="26" t="s">
        <v>220</v>
      </c>
      <c r="I1796" s="29">
        <v>82.36</v>
      </c>
      <c r="J1796" s="96">
        <f si="59" t="shared"/>
        <v>164.72</v>
      </c>
      <c r="M1796" s="26"/>
    </row>
    <row customHeight="1" ht="12" r="1797" spans="1:13">
      <c r="A1797" s="10">
        <v>26296</v>
      </c>
      <c r="B1797" s="93">
        <v>0</v>
      </c>
      <c r="C1797" s="110">
        <v>0</v>
      </c>
      <c r="D1797" s="110">
        <f si="60" t="shared"/>
        <v>0</v>
      </c>
      <c r="E1797" s="74">
        <v>0</v>
      </c>
      <c r="H1797" s="26" t="s">
        <v>220</v>
      </c>
      <c r="I1797" s="29">
        <v>62.86</v>
      </c>
      <c r="J1797" s="96">
        <f si="59" t="shared"/>
        <v>0</v>
      </c>
      <c r="M1797" s="26"/>
    </row>
    <row customHeight="1" ht="12" r="1798" spans="1:13">
      <c r="A1798" s="10">
        <v>26301</v>
      </c>
      <c r="B1798" s="93">
        <v>1</v>
      </c>
      <c r="C1798" s="110">
        <v>0</v>
      </c>
      <c r="D1798" s="110">
        <f si="60" t="shared"/>
        <v>0</v>
      </c>
      <c r="I1798" s="29">
        <v>20</v>
      </c>
      <c r="J1798" s="96">
        <f si="59" t="shared"/>
        <v>20</v>
      </c>
      <c r="M1798" s="26"/>
    </row>
    <row customHeight="1" ht="12" r="1799" spans="1:13">
      <c r="A1799" s="10">
        <v>26306</v>
      </c>
      <c r="B1799" s="93">
        <v>0</v>
      </c>
      <c r="C1799" s="110">
        <v>0</v>
      </c>
      <c r="D1799" s="110">
        <f si="60" t="shared"/>
        <v>0</v>
      </c>
      <c r="I1799" s="29">
        <v>20</v>
      </c>
      <c r="J1799" s="96">
        <f si="59" t="shared"/>
        <v>0</v>
      </c>
      <c r="M1799" s="26"/>
    </row>
    <row customHeight="1" ht="12" r="1800" spans="1:13">
      <c r="A1800" s="10">
        <v>26308</v>
      </c>
      <c r="B1800" s="93">
        <v>56</v>
      </c>
      <c r="C1800" s="110">
        <v>0</v>
      </c>
      <c r="D1800" s="110">
        <f si="60" t="shared"/>
        <v>0</v>
      </c>
      <c r="I1800" s="29">
        <v>20</v>
      </c>
      <c r="J1800" s="96">
        <f si="59" t="shared"/>
        <v>1120</v>
      </c>
      <c r="M1800" s="26"/>
    </row>
    <row customHeight="1" ht="12" r="1801" spans="1:13">
      <c r="A1801" s="10">
        <v>26310</v>
      </c>
      <c r="B1801" s="93">
        <v>0</v>
      </c>
      <c r="C1801" s="110">
        <v>0</v>
      </c>
      <c r="D1801" s="110">
        <f si="60" t="shared"/>
        <v>0</v>
      </c>
      <c r="I1801" s="29">
        <v>20</v>
      </c>
      <c r="J1801" s="96">
        <f si="59" t="shared"/>
        <v>0</v>
      </c>
      <c r="M1801" s="26"/>
    </row>
    <row customHeight="1" ht="12" r="1802" spans="1:13">
      <c r="A1802" s="10">
        <v>26311</v>
      </c>
      <c r="B1802" s="93">
        <v>0</v>
      </c>
      <c r="C1802" s="110">
        <v>0</v>
      </c>
      <c r="D1802" s="110">
        <f si="60" t="shared"/>
        <v>0</v>
      </c>
      <c r="I1802" s="29">
        <v>20</v>
      </c>
      <c r="J1802" s="96">
        <f si="59" t="shared"/>
        <v>0</v>
      </c>
      <c r="M1802" s="26"/>
    </row>
    <row customHeight="1" ht="12" r="1803" spans="1:13">
      <c r="A1803" s="10">
        <v>26315</v>
      </c>
      <c r="B1803" s="93">
        <v>0</v>
      </c>
      <c r="C1803" s="110">
        <v>0</v>
      </c>
      <c r="D1803" s="110">
        <f si="60" t="shared"/>
        <v>0</v>
      </c>
      <c r="I1803" s="29">
        <v>20</v>
      </c>
      <c r="J1803" s="96">
        <f si="59" t="shared"/>
        <v>0</v>
      </c>
      <c r="M1803" s="26"/>
    </row>
    <row customHeight="1" ht="12" r="1804" spans="1:13">
      <c r="A1804" s="99">
        <v>26316</v>
      </c>
      <c r="B1804" s="93">
        <v>0</v>
      </c>
      <c r="C1804" s="110">
        <v>0</v>
      </c>
      <c r="D1804" s="110">
        <f si="60" t="shared"/>
        <v>0</v>
      </c>
      <c r="I1804" s="29">
        <v>55</v>
      </c>
      <c r="J1804" s="96">
        <f si="59" t="shared"/>
        <v>0</v>
      </c>
      <c r="M1804" s="26"/>
    </row>
    <row customHeight="1" ht="12" r="1805" spans="1:13">
      <c r="A1805" s="10">
        <v>26317</v>
      </c>
      <c r="B1805" s="93">
        <v>27</v>
      </c>
      <c r="C1805" s="110">
        <v>0</v>
      </c>
      <c r="D1805" s="110">
        <f si="60" t="shared"/>
        <v>0</v>
      </c>
      <c r="I1805" s="29">
        <v>20</v>
      </c>
      <c r="J1805" s="96">
        <f si="59" t="shared"/>
        <v>540</v>
      </c>
      <c r="M1805" s="26"/>
    </row>
    <row customHeight="1" ht="12" r="1806" spans="1:13">
      <c r="A1806" s="99">
        <v>26318</v>
      </c>
      <c r="B1806" s="93">
        <v>0</v>
      </c>
      <c r="C1806" s="110">
        <v>0</v>
      </c>
      <c r="D1806" s="110">
        <f si="60" t="shared"/>
        <v>0</v>
      </c>
      <c r="I1806" s="29">
        <v>85</v>
      </c>
      <c r="J1806" s="96">
        <f si="59" t="shared"/>
        <v>0</v>
      </c>
      <c r="M1806" s="26"/>
    </row>
    <row customHeight="1" ht="12" r="1807" spans="1:13">
      <c r="A1807" s="10">
        <v>26319</v>
      </c>
      <c r="B1807" s="93">
        <v>0</v>
      </c>
      <c r="C1807" s="110">
        <v>0</v>
      </c>
      <c r="D1807" s="110">
        <f si="60" t="shared"/>
        <v>0</v>
      </c>
      <c r="I1807" s="29">
        <v>20</v>
      </c>
      <c r="J1807" s="96">
        <f si="59" t="shared"/>
        <v>0</v>
      </c>
      <c r="M1807" s="26"/>
    </row>
    <row customHeight="1" ht="12" r="1808" spans="1:13">
      <c r="A1808" s="99">
        <v>26320</v>
      </c>
      <c r="B1808" s="93">
        <v>0</v>
      </c>
      <c r="C1808" s="110">
        <v>0</v>
      </c>
      <c r="D1808" s="110">
        <f si="60" t="shared"/>
        <v>0</v>
      </c>
      <c r="I1808" s="29">
        <v>57</v>
      </c>
      <c r="J1808" s="96">
        <f si="59" t="shared"/>
        <v>0</v>
      </c>
      <c r="M1808" s="26"/>
    </row>
    <row customHeight="1" ht="12" r="1809" spans="1:13">
      <c r="A1809" s="10">
        <v>26321</v>
      </c>
      <c r="B1809" s="93">
        <v>0</v>
      </c>
      <c r="C1809" s="110">
        <v>0</v>
      </c>
      <c r="D1809" s="110">
        <f si="60" t="shared"/>
        <v>0</v>
      </c>
      <c r="F1809" s="26" t="s">
        <v>1400</v>
      </c>
      <c r="I1809" s="29">
        <v>20</v>
      </c>
      <c r="J1809" s="96">
        <f si="59" t="shared"/>
        <v>0</v>
      </c>
      <c r="M1809" s="26"/>
    </row>
    <row customHeight="1" ht="12" r="1810" spans="1:13">
      <c r="A1810" s="10">
        <v>26322</v>
      </c>
      <c r="B1810" s="93">
        <v>0</v>
      </c>
      <c r="C1810" s="110">
        <v>0</v>
      </c>
      <c r="D1810" s="110">
        <f si="60" t="shared"/>
        <v>0</v>
      </c>
      <c r="I1810" s="29">
        <v>20</v>
      </c>
      <c r="J1810" s="96">
        <f si="59" t="shared"/>
        <v>0</v>
      </c>
      <c r="M1810" s="26"/>
    </row>
    <row customHeight="1" ht="12" r="1811" spans="1:13">
      <c r="A1811" s="10">
        <v>26323</v>
      </c>
      <c r="B1811" s="93">
        <v>0</v>
      </c>
      <c r="C1811" s="110">
        <v>0</v>
      </c>
      <c r="D1811" s="110">
        <f si="60" t="shared"/>
        <v>0</v>
      </c>
      <c r="I1811" s="29">
        <v>20</v>
      </c>
      <c r="J1811" s="96">
        <f si="59" t="shared"/>
        <v>0</v>
      </c>
      <c r="M1811" s="26"/>
    </row>
    <row customHeight="1" ht="12" r="1812" spans="1:13">
      <c r="A1812" s="10">
        <v>26325</v>
      </c>
      <c r="B1812" s="93">
        <v>0</v>
      </c>
      <c r="C1812" s="110">
        <v>0</v>
      </c>
      <c r="D1812" s="110">
        <f si="60" t="shared"/>
        <v>0</v>
      </c>
      <c r="I1812" s="29">
        <v>20</v>
      </c>
      <c r="J1812" s="96">
        <f si="59" t="shared"/>
        <v>0</v>
      </c>
      <c r="M1812" s="26"/>
    </row>
    <row customHeight="1" ht="12" r="1813" spans="1:13">
      <c r="A1813" s="10">
        <v>26326</v>
      </c>
      <c r="B1813" s="93">
        <v>0</v>
      </c>
      <c r="C1813" s="110">
        <v>0</v>
      </c>
      <c r="D1813" s="110">
        <f si="60" t="shared"/>
        <v>0</v>
      </c>
      <c r="F1813" s="26" t="s">
        <v>1400</v>
      </c>
      <c r="I1813" s="29">
        <v>150</v>
      </c>
      <c r="J1813" s="96">
        <f si="59" t="shared"/>
        <v>0</v>
      </c>
      <c r="M1813" s="26"/>
    </row>
    <row customHeight="1" ht="12" r="1814" spans="1:13">
      <c r="A1814" s="10">
        <v>26327</v>
      </c>
      <c r="B1814" s="93">
        <v>0</v>
      </c>
      <c r="C1814" s="110">
        <v>0</v>
      </c>
      <c r="D1814" s="110">
        <f si="60" t="shared"/>
        <v>0</v>
      </c>
      <c r="F1814" s="26" t="s">
        <v>1400</v>
      </c>
      <c r="I1814" s="29">
        <v>20</v>
      </c>
      <c r="J1814" s="96">
        <f si="59" t="shared"/>
        <v>0</v>
      </c>
      <c r="M1814" s="26"/>
    </row>
    <row customHeight="1" ht="12" r="1815" spans="1:13">
      <c r="A1815" s="10">
        <v>26328</v>
      </c>
      <c r="B1815" s="93">
        <v>0</v>
      </c>
      <c r="C1815" s="110">
        <v>0</v>
      </c>
      <c r="D1815" s="110">
        <f si="60" t="shared"/>
        <v>0</v>
      </c>
      <c r="E1815" s="74">
        <v>0</v>
      </c>
      <c r="F1815" s="26" t="s">
        <v>1400</v>
      </c>
      <c r="I1815" s="29">
        <v>20</v>
      </c>
      <c r="J1815" s="96">
        <f si="59" t="shared"/>
        <v>0</v>
      </c>
      <c r="M1815" s="26"/>
    </row>
    <row customHeight="1" ht="12" r="1816" spans="1:13">
      <c r="A1816" s="10">
        <v>26329</v>
      </c>
      <c r="B1816" s="93">
        <v>0</v>
      </c>
      <c r="C1816" s="110">
        <v>0</v>
      </c>
      <c r="D1816" s="110">
        <f si="60" t="shared"/>
        <v>0</v>
      </c>
      <c r="F1816" s="26" t="s">
        <v>1400</v>
      </c>
      <c r="I1816" s="29">
        <v>220</v>
      </c>
      <c r="J1816" s="96">
        <f si="59" t="shared"/>
        <v>0</v>
      </c>
      <c r="M1816" s="26"/>
    </row>
    <row customHeight="1" ht="12" r="1817" spans="1:13">
      <c r="A1817" s="10">
        <v>26330</v>
      </c>
      <c r="B1817" s="93">
        <v>0</v>
      </c>
      <c r="C1817" s="110">
        <v>0</v>
      </c>
      <c r="D1817" s="110">
        <f si="60" t="shared"/>
        <v>0</v>
      </c>
      <c r="I1817" s="29">
        <v>20</v>
      </c>
      <c r="J1817" s="96">
        <f si="59" t="shared"/>
        <v>0</v>
      </c>
      <c r="M1817" s="26"/>
    </row>
    <row customHeight="1" ht="12" r="1818" spans="1:13">
      <c r="A1818" s="10">
        <v>26331</v>
      </c>
      <c r="B1818" s="93">
        <v>0</v>
      </c>
      <c r="C1818" s="110">
        <v>0</v>
      </c>
      <c r="D1818" s="110">
        <f si="60" t="shared"/>
        <v>0</v>
      </c>
      <c r="I1818" s="29">
        <v>20</v>
      </c>
      <c r="J1818" s="96">
        <f si="59" t="shared"/>
        <v>0</v>
      </c>
      <c r="M1818" s="26"/>
    </row>
    <row customHeight="1" ht="12" r="1819" spans="1:13">
      <c r="A1819" s="10">
        <v>26332</v>
      </c>
      <c r="B1819" s="93">
        <v>0</v>
      </c>
      <c r="C1819" s="110">
        <v>0</v>
      </c>
      <c r="D1819" s="110">
        <f si="60" t="shared"/>
        <v>0</v>
      </c>
      <c r="I1819" s="29">
        <v>20</v>
      </c>
      <c r="J1819" s="96">
        <f si="59" t="shared"/>
        <v>0</v>
      </c>
      <c r="M1819" s="26"/>
    </row>
    <row customHeight="1" ht="12" r="1820" spans="1:13">
      <c r="A1820" s="10">
        <v>26333</v>
      </c>
      <c r="B1820" s="93">
        <v>0</v>
      </c>
      <c r="C1820" s="110">
        <v>0</v>
      </c>
      <c r="D1820" s="110">
        <f si="60" t="shared"/>
        <v>0</v>
      </c>
      <c r="I1820" s="29">
        <v>20</v>
      </c>
      <c r="J1820" s="96">
        <f si="59" t="shared"/>
        <v>0</v>
      </c>
      <c r="M1820" s="26"/>
    </row>
    <row customHeight="1" ht="12" r="1821" spans="1:13">
      <c r="A1821" s="10">
        <v>26334</v>
      </c>
      <c r="B1821" s="93">
        <v>0</v>
      </c>
      <c r="C1821" s="110">
        <v>0</v>
      </c>
      <c r="D1821" s="110">
        <f si="60" t="shared"/>
        <v>0</v>
      </c>
      <c r="F1821" s="26" t="s">
        <v>1400</v>
      </c>
      <c r="I1821" s="29">
        <v>20</v>
      </c>
      <c r="J1821" s="96">
        <f si="59" t="shared"/>
        <v>0</v>
      </c>
      <c r="M1821" s="26"/>
    </row>
    <row customHeight="1" ht="12" r="1822" spans="1:13">
      <c r="A1822" s="10">
        <v>26335</v>
      </c>
      <c r="B1822" s="93">
        <v>0</v>
      </c>
      <c r="C1822" s="110">
        <v>0</v>
      </c>
      <c r="D1822" s="110">
        <f si="60" t="shared"/>
        <v>0</v>
      </c>
      <c r="I1822" s="29">
        <v>20</v>
      </c>
      <c r="J1822" s="96">
        <f si="59" t="shared"/>
        <v>0</v>
      </c>
      <c r="M1822" s="26"/>
    </row>
    <row customHeight="1" ht="12" r="1823" spans="1:13">
      <c r="A1823" s="10">
        <v>26337</v>
      </c>
      <c r="B1823" s="93">
        <v>0</v>
      </c>
      <c r="C1823" s="110">
        <v>0</v>
      </c>
      <c r="D1823" s="110">
        <f si="60" t="shared"/>
        <v>0</v>
      </c>
      <c r="F1823" s="26" t="s">
        <v>1400</v>
      </c>
      <c r="I1823" s="29">
        <v>20</v>
      </c>
      <c r="J1823" s="96">
        <f si="59" t="shared"/>
        <v>0</v>
      </c>
      <c r="M1823" s="26"/>
    </row>
    <row customHeight="1" ht="12" r="1824" spans="1:13">
      <c r="A1824" s="10">
        <v>26338</v>
      </c>
      <c r="B1824" s="93">
        <v>0</v>
      </c>
      <c r="C1824" s="110">
        <v>0</v>
      </c>
      <c r="D1824" s="110">
        <f si="60" t="shared"/>
        <v>0</v>
      </c>
      <c r="I1824" s="29">
        <v>20</v>
      </c>
      <c r="J1824" s="96">
        <f si="59" t="shared"/>
        <v>0</v>
      </c>
      <c r="M1824" s="26"/>
    </row>
    <row customHeight="1" ht="12" r="1825" spans="1:13">
      <c r="A1825" s="10">
        <v>26339</v>
      </c>
      <c r="B1825" s="93">
        <v>3</v>
      </c>
      <c r="C1825" s="110">
        <v>0</v>
      </c>
      <c r="D1825" s="110">
        <f si="60" t="shared"/>
        <v>0</v>
      </c>
      <c r="I1825" s="29">
        <v>20</v>
      </c>
      <c r="J1825" s="96">
        <f si="59" t="shared"/>
        <v>60</v>
      </c>
      <c r="M1825" s="26"/>
    </row>
    <row customHeight="1" ht="12" r="1826" spans="1:13">
      <c r="A1826" s="10">
        <v>26340</v>
      </c>
      <c r="B1826" s="93">
        <v>0</v>
      </c>
      <c r="C1826" s="110">
        <v>0</v>
      </c>
      <c r="D1826" s="110">
        <f si="60" t="shared"/>
        <v>0</v>
      </c>
      <c r="I1826" s="29">
        <v>20</v>
      </c>
      <c r="J1826" s="96">
        <f si="59" t="shared"/>
        <v>0</v>
      </c>
      <c r="M1826" s="26"/>
    </row>
    <row customHeight="1" ht="12" r="1827" spans="1:13">
      <c r="A1827" s="10">
        <v>26341</v>
      </c>
      <c r="B1827" s="93">
        <v>0</v>
      </c>
      <c r="C1827" s="110">
        <v>0</v>
      </c>
      <c r="D1827" s="110">
        <f si="60" t="shared"/>
        <v>0</v>
      </c>
      <c r="I1827" s="29">
        <v>20</v>
      </c>
      <c r="J1827" s="96">
        <f si="59" t="shared"/>
        <v>0</v>
      </c>
      <c r="M1827" s="26"/>
    </row>
    <row customHeight="1" ht="12" r="1828" spans="1:13">
      <c r="A1828" s="10">
        <v>26344</v>
      </c>
      <c r="B1828" s="93">
        <v>1</v>
      </c>
      <c r="C1828" s="110">
        <v>0</v>
      </c>
      <c r="D1828" s="110">
        <f si="60" t="shared"/>
        <v>0</v>
      </c>
      <c r="I1828" s="29">
        <v>20</v>
      </c>
      <c r="J1828" s="96">
        <f si="59" t="shared"/>
        <v>20</v>
      </c>
      <c r="M1828" s="26"/>
    </row>
    <row customHeight="1" ht="12" r="1829" spans="1:13">
      <c r="A1829" s="10">
        <v>26345</v>
      </c>
      <c r="B1829" s="93">
        <v>1</v>
      </c>
      <c r="C1829" s="110">
        <v>0</v>
      </c>
      <c r="D1829" s="110">
        <f si="60" t="shared"/>
        <v>0</v>
      </c>
      <c r="I1829" s="29">
        <v>20</v>
      </c>
      <c r="J1829" s="96">
        <f si="59" t="shared"/>
        <v>20</v>
      </c>
      <c r="M1829" s="26"/>
    </row>
    <row customHeight="1" ht="12" r="1830" spans="1:13">
      <c r="A1830" s="10">
        <v>26346</v>
      </c>
      <c r="B1830" s="93">
        <v>1</v>
      </c>
      <c r="C1830" s="110">
        <v>0</v>
      </c>
      <c r="D1830" s="110">
        <f si="60" t="shared"/>
        <v>0</v>
      </c>
      <c r="I1830" s="29">
        <v>20</v>
      </c>
      <c r="J1830" s="96">
        <f si="59" t="shared"/>
        <v>20</v>
      </c>
      <c r="M1830" s="26"/>
    </row>
    <row customHeight="1" ht="12" r="1831" spans="1:13">
      <c r="A1831" s="10">
        <v>26348</v>
      </c>
      <c r="B1831" s="93">
        <v>1</v>
      </c>
      <c r="C1831" s="110">
        <v>0</v>
      </c>
      <c r="D1831" s="110">
        <f si="60" t="shared"/>
        <v>0</v>
      </c>
      <c r="I1831" s="29">
        <v>20</v>
      </c>
      <c r="J1831" s="96">
        <f si="59" t="shared"/>
        <v>20</v>
      </c>
      <c r="M1831" s="26"/>
    </row>
    <row customHeight="1" ht="12" r="1832" spans="1:13">
      <c r="A1832" s="10">
        <v>26349</v>
      </c>
      <c r="B1832" s="93">
        <v>2</v>
      </c>
      <c r="C1832" s="110">
        <v>0</v>
      </c>
      <c r="D1832" s="110">
        <f si="60" t="shared"/>
        <v>0</v>
      </c>
      <c r="I1832" s="29">
        <v>20</v>
      </c>
      <c r="J1832" s="96">
        <f si="59" t="shared"/>
        <v>40</v>
      </c>
      <c r="M1832" s="26"/>
    </row>
    <row customHeight="1" ht="12" r="1833" spans="1:13">
      <c r="A1833" s="99">
        <v>26350</v>
      </c>
      <c r="B1833" s="93">
        <v>0</v>
      </c>
      <c r="C1833" s="110">
        <v>0</v>
      </c>
      <c r="D1833" s="110">
        <f si="60" t="shared"/>
        <v>0</v>
      </c>
      <c r="I1833" s="29">
        <v>55</v>
      </c>
      <c r="J1833" s="96">
        <f si="59" t="shared"/>
        <v>0</v>
      </c>
      <c r="M1833" s="26"/>
    </row>
    <row customHeight="1" ht="12" r="1834" spans="1:13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si="59" t="shared"/>
        <v>0</v>
      </c>
      <c r="M1834" s="26"/>
    </row>
    <row customHeight="1" ht="12" r="1835" spans="1:13">
      <c r="A1835" s="10">
        <v>26353</v>
      </c>
      <c r="B1835" s="93">
        <v>1</v>
      </c>
      <c r="C1835" s="110">
        <v>0</v>
      </c>
      <c r="D1835" s="110">
        <f si="60" t="shared"/>
        <v>0</v>
      </c>
      <c r="F1835" s="26" t="s">
        <v>1400</v>
      </c>
      <c r="I1835" s="29">
        <v>20</v>
      </c>
      <c r="J1835" s="96">
        <f ref="J1835:J1946" si="61" t="shared">B1835*I1835</f>
        <v>20</v>
      </c>
      <c r="M1835" s="26"/>
    </row>
    <row customHeight="1" ht="12" r="1836" spans="1:13">
      <c r="A1836" s="10">
        <v>26354</v>
      </c>
      <c r="B1836" s="93">
        <v>1</v>
      </c>
      <c r="C1836" s="110">
        <v>0</v>
      </c>
      <c r="D1836" s="110">
        <f si="60" t="shared"/>
        <v>0</v>
      </c>
      <c r="I1836" s="29">
        <v>20</v>
      </c>
      <c r="J1836" s="96">
        <f si="61" t="shared"/>
        <v>20</v>
      </c>
      <c r="M1836" s="26"/>
    </row>
    <row customHeight="1" ht="12" r="1837" spans="1:13">
      <c r="A1837" s="10">
        <v>26356</v>
      </c>
      <c r="B1837" s="93">
        <v>1</v>
      </c>
      <c r="C1837" s="110">
        <v>0</v>
      </c>
      <c r="D1837" s="110">
        <f si="60" t="shared"/>
        <v>0</v>
      </c>
      <c r="I1837" s="29">
        <v>20</v>
      </c>
      <c r="J1837" s="96">
        <f si="61" t="shared"/>
        <v>20</v>
      </c>
      <c r="M1837" s="26"/>
    </row>
    <row customHeight="1" ht="12" r="1838" spans="1:13">
      <c r="A1838" s="10">
        <v>26358</v>
      </c>
      <c r="B1838" s="93">
        <v>1</v>
      </c>
      <c r="C1838" s="110">
        <v>0</v>
      </c>
      <c r="D1838" s="110">
        <f si="60" t="shared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si="61" t="shared"/>
        <v>20</v>
      </c>
      <c r="M1838" s="26"/>
    </row>
    <row customHeight="1" ht="12" r="1839" spans="1:13">
      <c r="A1839" s="10">
        <v>26359</v>
      </c>
      <c r="B1839" s="93">
        <v>2</v>
      </c>
      <c r="C1839" s="110">
        <v>0</v>
      </c>
      <c r="D1839" s="110">
        <f si="60" t="shared"/>
        <v>0</v>
      </c>
      <c r="I1839" s="29">
        <v>20</v>
      </c>
      <c r="J1839" s="96">
        <f si="61" t="shared"/>
        <v>40</v>
      </c>
      <c r="M1839" s="26"/>
    </row>
    <row customHeight="1" ht="12" r="1840" spans="1:13">
      <c r="A1840" s="10">
        <v>26361</v>
      </c>
      <c r="B1840" s="93">
        <v>0</v>
      </c>
      <c r="C1840" s="110">
        <v>0</v>
      </c>
      <c r="D1840" s="110">
        <f ref="D1840:D1952" si="62" t="shared">C1840*2</f>
        <v>0</v>
      </c>
      <c r="F1840" s="26" t="s">
        <v>1400</v>
      </c>
      <c r="I1840" s="29">
        <v>20</v>
      </c>
      <c r="J1840" s="96">
        <f si="61" t="shared"/>
        <v>0</v>
      </c>
      <c r="M1840" s="26"/>
    </row>
    <row customHeight="1" ht="12" r="1841" spans="1:13">
      <c r="A1841" s="10">
        <v>26362</v>
      </c>
      <c r="B1841" s="93">
        <v>1</v>
      </c>
      <c r="C1841" s="110">
        <v>0</v>
      </c>
      <c r="D1841" s="110">
        <f si="62" t="shared"/>
        <v>0</v>
      </c>
      <c r="I1841" s="29">
        <v>20</v>
      </c>
      <c r="J1841" s="96">
        <f si="61" t="shared"/>
        <v>20</v>
      </c>
      <c r="M1841" s="26"/>
    </row>
    <row customHeight="1" ht="12" r="1842" spans="1:13">
      <c r="A1842" s="10">
        <v>26363</v>
      </c>
      <c r="B1842" s="93">
        <v>1</v>
      </c>
      <c r="C1842" s="110">
        <v>0</v>
      </c>
      <c r="D1842" s="110">
        <f si="62" t="shared"/>
        <v>0</v>
      </c>
      <c r="I1842" s="29">
        <v>20</v>
      </c>
      <c r="J1842" s="96">
        <f si="61" t="shared"/>
        <v>20</v>
      </c>
      <c r="M1842" s="26"/>
    </row>
    <row customHeight="1" ht="12" r="1843" spans="1:13">
      <c r="A1843" s="10">
        <v>26364</v>
      </c>
      <c r="B1843" s="93">
        <v>3</v>
      </c>
      <c r="C1843" s="110">
        <v>0</v>
      </c>
      <c r="D1843" s="110">
        <f si="62" t="shared"/>
        <v>0</v>
      </c>
      <c r="I1843" s="29">
        <v>20</v>
      </c>
      <c r="J1843" s="96">
        <f si="61" t="shared"/>
        <v>60</v>
      </c>
      <c r="M1843" s="26"/>
    </row>
    <row customHeight="1" ht="12" r="1844" spans="1:13">
      <c r="A1844" s="10">
        <v>26365</v>
      </c>
      <c r="B1844" s="93">
        <v>2</v>
      </c>
      <c r="C1844" s="110">
        <v>0</v>
      </c>
      <c r="D1844" s="110">
        <f si="62" t="shared"/>
        <v>0</v>
      </c>
      <c r="I1844" s="29">
        <v>20</v>
      </c>
      <c r="J1844" s="96">
        <f si="61" t="shared"/>
        <v>40</v>
      </c>
      <c r="M1844" s="26"/>
    </row>
    <row customHeight="1" ht="12" r="1845" spans="1:13">
      <c r="A1845" s="10">
        <v>26366</v>
      </c>
      <c r="B1845" s="93">
        <v>0</v>
      </c>
      <c r="C1845" s="110">
        <v>0</v>
      </c>
      <c r="D1845" s="110">
        <f si="62" t="shared"/>
        <v>0</v>
      </c>
      <c r="I1845" s="29">
        <v>20</v>
      </c>
      <c r="J1845" s="96">
        <f si="61" t="shared"/>
        <v>0</v>
      </c>
      <c r="M1845" s="26"/>
    </row>
    <row customHeight="1" ht="12" r="1846" spans="1:13">
      <c r="A1846" s="10">
        <v>26367</v>
      </c>
      <c r="B1846" s="93">
        <v>0</v>
      </c>
      <c r="C1846" s="110">
        <v>0</v>
      </c>
      <c r="D1846" s="110">
        <f si="62" t="shared"/>
        <v>0</v>
      </c>
      <c r="I1846" s="29">
        <v>20</v>
      </c>
      <c r="J1846" s="96">
        <f si="61" t="shared"/>
        <v>0</v>
      </c>
      <c r="M1846" s="26"/>
    </row>
    <row customHeight="1" ht="12" r="1847" spans="1:13">
      <c r="A1847" s="10">
        <v>26368</v>
      </c>
      <c r="B1847" s="93">
        <v>1</v>
      </c>
      <c r="C1847" s="110">
        <v>0</v>
      </c>
      <c r="D1847" s="110">
        <f si="62" t="shared"/>
        <v>0</v>
      </c>
      <c r="I1847" s="29">
        <v>20</v>
      </c>
      <c r="J1847" s="96">
        <f si="61" t="shared"/>
        <v>20</v>
      </c>
      <c r="M1847" s="26"/>
    </row>
    <row customHeight="1" ht="12" r="1848" spans="1:13">
      <c r="A1848" s="10">
        <v>26369</v>
      </c>
      <c r="B1848" s="93">
        <v>3</v>
      </c>
      <c r="C1848" s="110">
        <v>0</v>
      </c>
      <c r="D1848" s="110">
        <f si="62" t="shared"/>
        <v>0</v>
      </c>
      <c r="I1848" s="29">
        <v>20</v>
      </c>
      <c r="J1848" s="96">
        <f si="61" t="shared"/>
        <v>60</v>
      </c>
      <c r="M1848" s="26"/>
    </row>
    <row customHeight="1" ht="12" r="1849" spans="1:13">
      <c r="A1849" s="10">
        <v>26370</v>
      </c>
      <c r="B1849" s="93">
        <v>1</v>
      </c>
      <c r="C1849" s="110">
        <v>0</v>
      </c>
      <c r="D1849" s="110">
        <f si="62" t="shared"/>
        <v>0</v>
      </c>
      <c r="I1849" s="29">
        <v>20</v>
      </c>
      <c r="J1849" s="96">
        <f si="61" t="shared"/>
        <v>20</v>
      </c>
      <c r="M1849" s="26"/>
    </row>
    <row customHeight="1" ht="12" r="1850" spans="1:13">
      <c r="A1850" s="10">
        <v>26371</v>
      </c>
      <c r="B1850" s="93">
        <v>2</v>
      </c>
      <c r="C1850" s="110">
        <v>0</v>
      </c>
      <c r="D1850" s="110">
        <f si="62" t="shared"/>
        <v>0</v>
      </c>
      <c r="I1850" s="29">
        <v>20</v>
      </c>
      <c r="J1850" s="96">
        <f>B1850*I1850</f>
        <v>40</v>
      </c>
      <c r="M1850" s="26"/>
    </row>
    <row customHeight="1" ht="12" r="1851" spans="1:13">
      <c r="A1851" s="10">
        <v>26372</v>
      </c>
      <c r="B1851" s="93">
        <v>1</v>
      </c>
      <c r="C1851" s="110">
        <v>0</v>
      </c>
      <c r="D1851" s="110">
        <f si="62" t="shared"/>
        <v>0</v>
      </c>
      <c r="I1851" s="29">
        <v>20</v>
      </c>
      <c r="J1851" s="96">
        <f si="61" t="shared"/>
        <v>20</v>
      </c>
      <c r="M1851" s="26"/>
    </row>
    <row customHeight="1" ht="12" r="1852" spans="1:13">
      <c r="A1852" s="10">
        <v>26373</v>
      </c>
      <c r="B1852" s="93">
        <v>10</v>
      </c>
      <c r="C1852" s="110">
        <v>0</v>
      </c>
      <c r="D1852" s="110">
        <f si="62" t="shared"/>
        <v>0</v>
      </c>
      <c r="I1852" s="29">
        <v>20</v>
      </c>
      <c r="J1852" s="96">
        <f si="61" t="shared"/>
        <v>200</v>
      </c>
      <c r="M1852" s="26"/>
    </row>
    <row customHeight="1" ht="12" r="1853" spans="1:13">
      <c r="A1853" s="10">
        <v>26378</v>
      </c>
      <c r="B1853" s="93">
        <v>2</v>
      </c>
      <c r="C1853" s="110">
        <v>0</v>
      </c>
      <c r="D1853" s="110">
        <f si="62" t="shared"/>
        <v>0</v>
      </c>
      <c r="I1853" s="29">
        <v>20</v>
      </c>
      <c r="J1853" s="96">
        <f si="61" t="shared"/>
        <v>40</v>
      </c>
      <c r="M1853" s="26"/>
    </row>
    <row customHeight="1" ht="12" r="1854" spans="1:13">
      <c r="A1854" s="10">
        <v>26381</v>
      </c>
      <c r="B1854" s="93">
        <v>3</v>
      </c>
      <c r="C1854" s="110">
        <v>0</v>
      </c>
      <c r="D1854" s="110">
        <f si="62" t="shared"/>
        <v>0</v>
      </c>
      <c r="I1854" s="29">
        <v>20</v>
      </c>
      <c r="J1854" s="96">
        <f si="61" t="shared"/>
        <v>60</v>
      </c>
      <c r="M1854" s="26"/>
    </row>
    <row customHeight="1" ht="12" r="1855" spans="1:13">
      <c r="A1855" s="10">
        <v>26382</v>
      </c>
      <c r="B1855" s="93">
        <v>2</v>
      </c>
      <c r="C1855" s="110">
        <v>0</v>
      </c>
      <c r="D1855" s="110">
        <f si="62" t="shared"/>
        <v>0</v>
      </c>
      <c r="I1855" s="29">
        <v>20</v>
      </c>
      <c r="J1855" s="96">
        <f si="61" t="shared"/>
        <v>40</v>
      </c>
      <c r="M1855" s="26"/>
    </row>
    <row customHeight="1" ht="12" r="1856" spans="1:13">
      <c r="A1856" s="10">
        <v>26387</v>
      </c>
      <c r="B1856" s="93">
        <v>5</v>
      </c>
      <c r="C1856" s="110">
        <v>0</v>
      </c>
      <c r="D1856" s="110">
        <f si="62" t="shared"/>
        <v>0</v>
      </c>
      <c r="I1856" s="29">
        <v>20</v>
      </c>
      <c r="J1856" s="96">
        <f si="61" t="shared"/>
        <v>100</v>
      </c>
      <c r="M1856" s="26"/>
    </row>
    <row customHeight="1" ht="12" r="1857" spans="1:13">
      <c r="A1857" s="10">
        <v>26391</v>
      </c>
      <c r="B1857" s="93">
        <v>0</v>
      </c>
      <c r="C1857" s="110">
        <v>0</v>
      </c>
      <c r="D1857" s="110">
        <f si="62" t="shared"/>
        <v>0</v>
      </c>
      <c r="E1857" s="74">
        <v>0</v>
      </c>
      <c r="H1857" s="26" t="s">
        <v>220</v>
      </c>
      <c r="I1857" s="29">
        <v>49.86</v>
      </c>
      <c r="J1857" s="96">
        <f si="61" t="shared"/>
        <v>0</v>
      </c>
      <c r="K1857" s="77">
        <v>75</v>
      </c>
      <c r="M1857" s="26"/>
    </row>
    <row customHeight="1" ht="12" r="1858" spans="1:13">
      <c r="A1858" s="10">
        <v>26392</v>
      </c>
      <c r="B1858" s="93">
        <v>1</v>
      </c>
      <c r="C1858" s="110">
        <v>0</v>
      </c>
      <c r="D1858" s="110">
        <f si="62" t="shared"/>
        <v>0</v>
      </c>
      <c r="E1858" s="74">
        <v>0</v>
      </c>
      <c r="H1858" s="26" t="s">
        <v>220</v>
      </c>
      <c r="I1858" s="29">
        <v>75.86</v>
      </c>
      <c r="J1858" s="96">
        <f si="61" t="shared"/>
        <v>75.86</v>
      </c>
      <c r="K1858" s="77">
        <v>110</v>
      </c>
      <c r="M1858" s="26"/>
    </row>
    <row customHeight="1" ht="12" r="1859" spans="1:13">
      <c r="A1859" s="10">
        <v>26393</v>
      </c>
      <c r="B1859" s="93">
        <v>7</v>
      </c>
      <c r="C1859" s="110">
        <v>0</v>
      </c>
      <c r="D1859" s="110">
        <f si="62" t="shared"/>
        <v>0</v>
      </c>
      <c r="E1859" s="74">
        <v>0</v>
      </c>
      <c r="H1859" s="26" t="s">
        <v>220</v>
      </c>
      <c r="I1859" s="29">
        <v>88.86</v>
      </c>
      <c r="J1859" s="96">
        <f si="61" t="shared"/>
        <v>622.02</v>
      </c>
      <c r="K1859" s="77">
        <v>125</v>
      </c>
      <c r="M1859" s="26"/>
    </row>
    <row customHeight="1" ht="12" r="1860" spans="1:13">
      <c r="A1860" s="10">
        <v>26394</v>
      </c>
      <c r="B1860" s="93">
        <v>0</v>
      </c>
      <c r="C1860" s="110">
        <v>0</v>
      </c>
      <c r="D1860" s="110">
        <f si="62" t="shared"/>
        <v>0</v>
      </c>
      <c r="E1860" s="74">
        <v>0</v>
      </c>
      <c r="H1860" s="26" t="s">
        <v>220</v>
      </c>
      <c r="I1860" s="29">
        <v>88.86</v>
      </c>
      <c r="J1860" s="96">
        <f si="61" t="shared"/>
        <v>0</v>
      </c>
      <c r="K1860" s="77">
        <v>125</v>
      </c>
      <c r="M1860" s="26"/>
    </row>
    <row customHeight="1" ht="12" r="1861" spans="1:13">
      <c r="A1861" s="10">
        <v>26395</v>
      </c>
      <c r="B1861" s="93">
        <v>0</v>
      </c>
      <c r="C1861" s="110">
        <v>0</v>
      </c>
      <c r="D1861" s="110">
        <f si="62" t="shared"/>
        <v>0</v>
      </c>
      <c r="E1861" s="74">
        <v>0</v>
      </c>
      <c r="H1861" s="26" t="s">
        <v>220</v>
      </c>
      <c r="I1861" s="29">
        <v>88.86</v>
      </c>
      <c r="J1861" s="96">
        <f si="61" t="shared"/>
        <v>0</v>
      </c>
      <c r="K1861" s="77">
        <v>130</v>
      </c>
      <c r="M1861" s="26"/>
    </row>
    <row customHeight="1" ht="12" r="1862" spans="1:13">
      <c r="A1862" s="10">
        <v>26396</v>
      </c>
      <c r="B1862" s="93">
        <v>0</v>
      </c>
      <c r="C1862" s="110">
        <v>0</v>
      </c>
      <c r="D1862" s="110">
        <f si="62" t="shared"/>
        <v>0</v>
      </c>
      <c r="E1862" s="74">
        <v>0</v>
      </c>
      <c r="H1862" s="26" t="s">
        <v>220</v>
      </c>
      <c r="I1862" s="29">
        <v>101.86</v>
      </c>
      <c r="J1862" s="96">
        <f si="61" t="shared"/>
        <v>0</v>
      </c>
      <c r="K1862" s="77">
        <v>145</v>
      </c>
      <c r="M1862" s="26"/>
    </row>
    <row customHeight="1" ht="12" r="1863" spans="1:13">
      <c r="A1863" s="10">
        <v>26397</v>
      </c>
      <c r="B1863" s="93">
        <v>1</v>
      </c>
      <c r="C1863" s="110">
        <v>0</v>
      </c>
      <c r="D1863" s="110">
        <f si="62" t="shared"/>
        <v>0</v>
      </c>
      <c r="E1863" s="74">
        <v>0</v>
      </c>
      <c r="H1863" s="26" t="s">
        <v>220</v>
      </c>
      <c r="I1863" s="29">
        <v>101.86</v>
      </c>
      <c r="J1863" s="96">
        <f si="61" t="shared"/>
        <v>101.86</v>
      </c>
      <c r="K1863" s="77">
        <v>145</v>
      </c>
      <c r="M1863" s="26"/>
    </row>
    <row customHeight="1" ht="12" r="1864" spans="1:13">
      <c r="A1864" s="10">
        <v>26398</v>
      </c>
      <c r="B1864" s="93">
        <v>0</v>
      </c>
      <c r="C1864" s="110">
        <v>0</v>
      </c>
      <c r="D1864" s="110">
        <f si="62" t="shared"/>
        <v>0</v>
      </c>
      <c r="E1864" s="74">
        <v>0</v>
      </c>
      <c r="H1864" s="26" t="s">
        <v>220</v>
      </c>
      <c r="I1864" s="29">
        <v>101.86</v>
      </c>
      <c r="J1864" s="96">
        <f si="61" t="shared"/>
        <v>0</v>
      </c>
      <c r="K1864" s="77">
        <v>145</v>
      </c>
      <c r="M1864" s="26"/>
    </row>
    <row customHeight="1" ht="12" r="1865" spans="1:13">
      <c r="A1865" s="10">
        <v>26399</v>
      </c>
      <c r="B1865" s="93">
        <v>0</v>
      </c>
      <c r="C1865" s="110">
        <v>0</v>
      </c>
      <c r="D1865" s="110">
        <f si="62" t="shared"/>
        <v>0</v>
      </c>
      <c r="E1865" s="74">
        <v>0</v>
      </c>
      <c r="H1865" s="26" t="s">
        <v>220</v>
      </c>
      <c r="I1865" s="29">
        <v>114.86</v>
      </c>
      <c r="J1865" s="96">
        <f si="61" t="shared"/>
        <v>0</v>
      </c>
      <c r="K1865" s="77">
        <v>165</v>
      </c>
      <c r="M1865" s="26"/>
    </row>
    <row customHeight="1" ht="12" r="1866" spans="1:13">
      <c r="A1866" s="10">
        <v>26402</v>
      </c>
      <c r="B1866" s="93">
        <v>0</v>
      </c>
      <c r="C1866" s="110">
        <v>0</v>
      </c>
      <c r="D1866" s="110">
        <f si="62" t="shared"/>
        <v>0</v>
      </c>
      <c r="E1866" s="74">
        <v>0</v>
      </c>
      <c r="H1866" s="26" t="s">
        <v>220</v>
      </c>
      <c r="I1866" s="29">
        <v>146.36000000000001</v>
      </c>
      <c r="J1866" s="96">
        <f si="61" t="shared"/>
        <v>0</v>
      </c>
      <c r="M1866" s="26"/>
    </row>
    <row customHeight="1" ht="12" r="1867" spans="1:13">
      <c r="A1867" s="10">
        <v>26403</v>
      </c>
      <c r="B1867" s="93">
        <v>6</v>
      </c>
      <c r="C1867" s="110">
        <v>0</v>
      </c>
      <c r="D1867" s="110">
        <f si="62" t="shared"/>
        <v>0</v>
      </c>
      <c r="E1867" s="74">
        <v>0</v>
      </c>
      <c r="H1867" s="26" t="s">
        <v>220</v>
      </c>
      <c r="I1867" s="29">
        <v>36.86</v>
      </c>
      <c r="J1867" s="96">
        <f si="61" t="shared"/>
        <v>221.16</v>
      </c>
      <c r="K1867" s="77">
        <v>55</v>
      </c>
      <c r="M1867" s="26"/>
    </row>
    <row customHeight="1" ht="12" r="1868" spans="1:13">
      <c r="A1868" s="10">
        <v>26404</v>
      </c>
      <c r="B1868" s="93">
        <v>3</v>
      </c>
      <c r="C1868" s="110">
        <v>0</v>
      </c>
      <c r="D1868" s="110">
        <f si="62" t="shared"/>
        <v>0</v>
      </c>
      <c r="E1868" s="74">
        <v>0</v>
      </c>
      <c r="H1868" s="26" t="s">
        <v>220</v>
      </c>
      <c r="I1868" s="29">
        <v>29.276666666666667</v>
      </c>
      <c r="J1868" s="96">
        <f si="61" t="shared"/>
        <v>87.83</v>
      </c>
      <c r="K1868" s="77">
        <v>45</v>
      </c>
      <c r="M1868" s="26"/>
    </row>
    <row customHeight="1" ht="12" r="1869" spans="1:13">
      <c r="A1869" s="10">
        <v>26405</v>
      </c>
      <c r="B1869" s="93">
        <v>1</v>
      </c>
      <c r="C1869" s="110">
        <v>0</v>
      </c>
      <c r="D1869" s="110">
        <f si="62" t="shared"/>
        <v>0</v>
      </c>
      <c r="E1869" s="74">
        <v>0</v>
      </c>
      <c r="H1869" s="26" t="s">
        <v>220</v>
      </c>
      <c r="I1869" s="29">
        <v>62.86</v>
      </c>
      <c r="J1869" s="96">
        <f si="61" t="shared"/>
        <v>62.86</v>
      </c>
      <c r="K1869" s="77">
        <f>(I1869*0.4)+I1869</f>
        <v>88.004000000000005</v>
      </c>
      <c r="M1869" s="26"/>
    </row>
    <row customHeight="1" ht="12" r="1870" spans="1:13">
      <c r="A1870" s="10">
        <v>26419</v>
      </c>
      <c r="B1870" s="93">
        <v>1</v>
      </c>
      <c r="C1870" s="110">
        <v>0</v>
      </c>
      <c r="D1870" s="110">
        <f si="62" t="shared"/>
        <v>0</v>
      </c>
      <c r="E1870" s="74">
        <v>0</v>
      </c>
      <c r="H1870" s="26" t="s">
        <v>220</v>
      </c>
      <c r="I1870" s="29">
        <v>101.86</v>
      </c>
      <c r="J1870" s="96">
        <f si="61" t="shared"/>
        <v>101.86</v>
      </c>
      <c r="M1870" s="26"/>
    </row>
    <row customHeight="1" ht="12" r="1871" spans="1:13">
      <c r="A1871" s="10">
        <v>26423</v>
      </c>
      <c r="B1871" s="93">
        <v>0</v>
      </c>
      <c r="C1871" s="110">
        <v>0</v>
      </c>
      <c r="D1871" s="110">
        <f si="62" t="shared"/>
        <v>0</v>
      </c>
      <c r="E1871" s="74">
        <v>0</v>
      </c>
      <c r="H1871" s="26" t="s">
        <v>220</v>
      </c>
      <c r="I1871" s="29">
        <v>36.86</v>
      </c>
      <c r="J1871" s="96">
        <f si="61" t="shared"/>
        <v>0</v>
      </c>
      <c r="M1871" s="26"/>
    </row>
    <row customHeight="1" ht="12" r="1872" spans="1:13">
      <c r="A1872" s="10">
        <v>26424</v>
      </c>
      <c r="B1872" s="93">
        <v>2</v>
      </c>
      <c r="C1872" s="110">
        <v>0</v>
      </c>
      <c r="D1872" s="110">
        <f si="62" t="shared"/>
        <v>0</v>
      </c>
      <c r="E1872" s="74">
        <v>0</v>
      </c>
      <c r="H1872" s="26" t="s">
        <v>220</v>
      </c>
      <c r="I1872" s="29">
        <v>53.11</v>
      </c>
      <c r="J1872" s="96">
        <f si="61" t="shared"/>
        <v>106.22</v>
      </c>
      <c r="M1872" s="26"/>
    </row>
    <row customHeight="1" ht="12" r="1873" spans="1:13">
      <c r="A1873" s="10">
        <v>26426</v>
      </c>
      <c r="B1873" s="93">
        <v>1</v>
      </c>
      <c r="C1873" s="110">
        <v>0</v>
      </c>
      <c r="D1873" s="110">
        <f si="62" t="shared"/>
        <v>0</v>
      </c>
      <c r="I1873" s="29">
        <v>20</v>
      </c>
      <c r="J1873" s="96">
        <f si="61" t="shared"/>
        <v>20</v>
      </c>
      <c r="M1873" s="26"/>
    </row>
    <row customHeight="1" ht="12" r="1874" spans="1:13">
      <c r="A1874" s="10">
        <v>26427</v>
      </c>
      <c r="B1874" s="93">
        <v>0</v>
      </c>
      <c r="C1874" s="110">
        <v>0</v>
      </c>
      <c r="D1874" s="110">
        <f si="62" t="shared"/>
        <v>0</v>
      </c>
      <c r="I1874" s="29">
        <v>20</v>
      </c>
      <c r="J1874" s="96">
        <f si="61" t="shared"/>
        <v>0</v>
      </c>
      <c r="M1874" s="26"/>
    </row>
    <row customHeight="1" ht="12" r="1875" spans="1:13">
      <c r="A1875" s="10">
        <v>26428</v>
      </c>
      <c r="B1875" s="93">
        <v>1</v>
      </c>
      <c r="C1875" s="110">
        <v>0</v>
      </c>
      <c r="D1875" s="110">
        <f si="62" t="shared"/>
        <v>0</v>
      </c>
      <c r="E1875" s="74">
        <v>0</v>
      </c>
      <c r="H1875" s="26" t="s">
        <v>220</v>
      </c>
      <c r="I1875" s="29">
        <v>83.86</v>
      </c>
      <c r="J1875" s="96">
        <f si="61" t="shared"/>
        <v>83.86</v>
      </c>
      <c r="M1875" s="26"/>
    </row>
    <row customHeight="1" ht="12" r="1876" spans="1:13">
      <c r="A1876" s="10">
        <v>26430</v>
      </c>
      <c r="B1876" s="93">
        <v>3</v>
      </c>
      <c r="C1876" s="110">
        <v>0</v>
      </c>
      <c r="D1876" s="110">
        <f si="62" t="shared"/>
        <v>0</v>
      </c>
      <c r="E1876" s="74">
        <v>0</v>
      </c>
      <c r="H1876" s="26" t="s">
        <v>220</v>
      </c>
      <c r="I1876" s="29">
        <v>14.95</v>
      </c>
      <c r="J1876" s="96">
        <f si="61" t="shared"/>
        <v>44.849999999999994</v>
      </c>
      <c r="M1876" s="26"/>
    </row>
    <row customHeight="1" ht="12" r="1877" spans="1:13">
      <c r="A1877" s="10">
        <v>26432</v>
      </c>
      <c r="B1877" s="93">
        <v>0</v>
      </c>
      <c r="C1877" s="110">
        <v>0</v>
      </c>
      <c r="D1877" s="110">
        <f si="62" t="shared"/>
        <v>0</v>
      </c>
      <c r="I1877" s="29">
        <v>20</v>
      </c>
      <c r="J1877" s="96">
        <f si="61" t="shared"/>
        <v>0</v>
      </c>
      <c r="M1877" s="26"/>
    </row>
    <row customHeight="1" ht="12" r="1878" spans="1:13">
      <c r="A1878" s="10">
        <v>26435</v>
      </c>
      <c r="B1878" s="93">
        <v>0</v>
      </c>
      <c r="C1878" s="110">
        <v>0</v>
      </c>
      <c r="D1878" s="110">
        <f si="62" t="shared"/>
        <v>0</v>
      </c>
      <c r="I1878" s="29">
        <v>150</v>
      </c>
      <c r="J1878" s="96">
        <f si="61" t="shared"/>
        <v>0</v>
      </c>
      <c r="M1878" s="26"/>
    </row>
    <row customHeight="1" ht="12" r="1879" spans="1:13">
      <c r="A1879" s="10">
        <v>26436</v>
      </c>
      <c r="B1879" s="93">
        <v>1</v>
      </c>
      <c r="C1879" s="110">
        <v>0</v>
      </c>
      <c r="D1879" s="110">
        <f si="62" t="shared"/>
        <v>0</v>
      </c>
      <c r="I1879" s="29">
        <v>20</v>
      </c>
      <c r="J1879" s="96">
        <f si="61" t="shared"/>
        <v>20</v>
      </c>
      <c r="M1879" s="26"/>
    </row>
    <row customHeight="1" ht="12" r="1880" spans="1:13">
      <c r="A1880" s="10">
        <v>26439</v>
      </c>
      <c r="B1880" s="93">
        <v>6</v>
      </c>
      <c r="C1880" s="110">
        <v>0</v>
      </c>
      <c r="D1880" s="110">
        <f si="62" t="shared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si="61" t="shared"/>
        <v>120</v>
      </c>
      <c r="M1880" s="26"/>
    </row>
    <row customHeight="1" ht="12" r="1881" spans="1:13">
      <c r="A1881" s="10">
        <v>26441</v>
      </c>
      <c r="B1881" s="93">
        <v>0</v>
      </c>
      <c r="C1881" s="110">
        <v>0</v>
      </c>
      <c r="D1881" s="110">
        <f si="62" t="shared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si="61" t="shared"/>
        <v>0</v>
      </c>
      <c r="M1881" s="26"/>
    </row>
    <row customHeight="1" ht="12" r="1882" spans="1:13">
      <c r="A1882" s="10">
        <v>26442</v>
      </c>
      <c r="B1882" s="93">
        <v>5</v>
      </c>
      <c r="C1882" s="110">
        <v>0</v>
      </c>
      <c r="D1882" s="110">
        <f si="62" t="shared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si="61" t="shared"/>
        <v>228.70000000000002</v>
      </c>
      <c r="M1882" s="26"/>
    </row>
    <row customHeight="1" ht="12" r="1883" spans="1:13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si="61" t="shared"/>
        <v>0</v>
      </c>
      <c r="M1883" s="26"/>
    </row>
    <row customHeight="1" ht="12" r="1884" spans="1:13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si="61" t="shared"/>
        <v>0</v>
      </c>
      <c r="M1884" s="26"/>
    </row>
    <row customHeight="1" ht="12" r="1885" spans="1:13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customHeight="1" ht="12" r="1886" spans="1:13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si="61" t="shared"/>
        <v>0</v>
      </c>
      <c r="K1886" s="90"/>
      <c r="L1886" s="107"/>
      <c r="M1886" s="26"/>
    </row>
    <row customHeight="1" ht="12" r="1887" spans="1:13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si="61" t="shared"/>
        <v>0</v>
      </c>
      <c r="K1887" s="90"/>
      <c r="L1887" s="107"/>
      <c r="M1887" s="26"/>
    </row>
    <row customHeight="1" ht="12" r="1888" spans="1:13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si="61" t="shared"/>
        <v>0</v>
      </c>
      <c r="K1888" s="90"/>
      <c r="L1888" s="107"/>
      <c r="M1888" s="26"/>
    </row>
    <row customHeight="1" ht="12" r="1889" spans="1:13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si="61" t="shared"/>
        <v>0</v>
      </c>
      <c r="K1889" s="90"/>
      <c r="L1889" s="107"/>
      <c r="M1889" s="26"/>
    </row>
    <row customHeight="1" ht="12" r="1890" spans="1:13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si="61" t="shared"/>
        <v>0</v>
      </c>
      <c r="K1890" s="90"/>
      <c r="L1890" s="107"/>
      <c r="M1890" s="26"/>
    </row>
    <row customHeight="1" ht="12" r="1891" spans="1:13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si="61" t="shared"/>
        <v>60</v>
      </c>
      <c r="K1891" s="90"/>
      <c r="L1891" s="107"/>
      <c r="M1891" s="26"/>
    </row>
    <row customHeight="1" ht="12" r="1892" spans="1:13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si="61" t="shared"/>
        <v>0</v>
      </c>
      <c r="K1892" s="90"/>
      <c r="L1892" s="107"/>
      <c r="M1892" s="26"/>
    </row>
    <row customHeight="1" ht="12" r="1893" spans="1:13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si="61" t="shared"/>
        <v>0</v>
      </c>
      <c r="K1893" s="90"/>
      <c r="L1893" s="107"/>
      <c r="M1893" s="26"/>
    </row>
    <row customHeight="1" ht="12" r="1894" spans="1:13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si="61" t="shared"/>
        <v>20</v>
      </c>
      <c r="K1894" s="90"/>
      <c r="L1894" s="107"/>
      <c r="M1894" s="26"/>
    </row>
    <row customHeight="1" ht="12" r="1895" spans="1:13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si="61" t="shared"/>
        <v>0</v>
      </c>
      <c r="K1895" s="90"/>
      <c r="L1895" s="107"/>
      <c r="M1895" s="26"/>
    </row>
    <row customHeight="1" ht="12" r="1896" spans="1:13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si="61" t="shared"/>
        <v>20</v>
      </c>
      <c r="K1896" s="90"/>
      <c r="L1896" s="107"/>
      <c r="M1896" s="26"/>
    </row>
    <row customHeight="1" ht="12" r="1897" spans="1:13">
      <c r="A1897" s="10">
        <v>26468</v>
      </c>
      <c r="B1897" s="68">
        <v>0</v>
      </c>
      <c r="I1897" s="29"/>
      <c r="J1897" s="96"/>
      <c r="K1897" s="90"/>
      <c r="L1897" s="107"/>
      <c r="M1897" s="26"/>
    </row>
    <row customHeight="1" ht="12" r="1898" spans="1:13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si="61" t="shared"/>
        <v>20</v>
      </c>
      <c r="K1898" s="90"/>
      <c r="L1898" s="107"/>
      <c r="M1898" s="26"/>
    </row>
    <row customHeight="1" ht="12" r="1899" spans="1:13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si="61" t="shared"/>
        <v>20</v>
      </c>
      <c r="K1899" s="90"/>
      <c r="L1899" s="107"/>
      <c r="M1899" s="26"/>
    </row>
    <row customHeight="1" ht="12" r="1900" spans="1:13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si="61" t="shared"/>
        <v>20</v>
      </c>
      <c r="K1900" s="90"/>
      <c r="L1900" s="107"/>
      <c r="M1900" s="26"/>
    </row>
    <row customHeight="1" ht="12" r="1901" spans="1:13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si="61" t="shared"/>
        <v>0</v>
      </c>
      <c r="K1901" s="90"/>
      <c r="L1901" s="107"/>
      <c r="M1901" s="26"/>
    </row>
    <row customHeight="1" ht="12" r="1902" spans="1:13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si="61" t="shared"/>
        <v>20</v>
      </c>
      <c r="K1902" s="90"/>
      <c r="L1902" s="107"/>
      <c r="M1902" s="26"/>
    </row>
    <row customHeight="1" ht="12" r="1903" spans="1:13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si="61" t="shared"/>
        <v>20</v>
      </c>
      <c r="K1903" s="90"/>
      <c r="L1903" s="107"/>
      <c r="M1903" s="26"/>
    </row>
    <row customHeight="1" ht="12" r="1904" spans="1:13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si="61" t="shared"/>
        <v>0</v>
      </c>
      <c r="K1904" s="90"/>
      <c r="L1904" s="107"/>
      <c r="M1904" s="26"/>
    </row>
    <row customHeight="1" ht="12" r="1905" spans="1:13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si="61" t="shared"/>
        <v>0</v>
      </c>
      <c r="K1905" s="90"/>
      <c r="L1905" s="107"/>
      <c r="M1905" s="26"/>
    </row>
    <row customHeight="1" ht="12" r="1906" spans="1:13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si="61" t="shared"/>
        <v>20</v>
      </c>
      <c r="K1906" s="90"/>
      <c r="L1906" s="107"/>
      <c r="M1906" s="26"/>
    </row>
    <row customHeight="1" ht="12" r="1907" spans="1:13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si="61" t="shared"/>
        <v>20</v>
      </c>
      <c r="K1907" s="90"/>
      <c r="L1907" s="107"/>
      <c r="M1907" s="26"/>
    </row>
    <row customHeight="1" ht="12" r="1908" spans="1:13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si="61" t="shared"/>
        <v>20</v>
      </c>
      <c r="K1908" s="90"/>
      <c r="L1908" s="107"/>
      <c r="M1908" s="26"/>
    </row>
    <row customHeight="1" ht="12" r="1909" spans="1:13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si="61" t="shared"/>
        <v>0</v>
      </c>
      <c r="K1909" s="90"/>
      <c r="L1909" s="107"/>
      <c r="M1909" s="26"/>
    </row>
    <row customHeight="1" ht="12" r="1910" spans="1:13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si="61" t="shared"/>
        <v>40</v>
      </c>
      <c r="K1910" s="90"/>
      <c r="L1910" s="107"/>
      <c r="M1910" s="26"/>
    </row>
    <row customHeight="1" ht="12" r="1911" spans="1:13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si="61" t="shared"/>
        <v>40</v>
      </c>
      <c r="K1911" s="90"/>
      <c r="L1911" s="107"/>
      <c r="M1911" s="26"/>
    </row>
    <row customHeight="1" ht="12" r="1912" spans="1:13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si="61" t="shared"/>
        <v>20</v>
      </c>
      <c r="K1912" s="90"/>
      <c r="L1912" s="107"/>
      <c r="M1912" s="26"/>
    </row>
    <row customHeight="1" ht="12" r="1913" spans="1:13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si="61" t="shared"/>
        <v>20</v>
      </c>
      <c r="K1913" s="90"/>
      <c r="L1913" s="107"/>
      <c r="M1913" s="26"/>
    </row>
    <row customHeight="1" ht="12" r="1914" spans="1:13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si="61" t="shared"/>
        <v>0</v>
      </c>
      <c r="K1914" s="90"/>
      <c r="L1914" s="107"/>
      <c r="M1914" s="26"/>
    </row>
    <row customHeight="1" ht="12" r="1915" spans="1:13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si="61" t="shared"/>
        <v>0</v>
      </c>
      <c r="K1915" s="90"/>
      <c r="L1915" s="107"/>
      <c r="M1915" s="26"/>
    </row>
    <row customHeight="1" ht="12" r="1916" spans="1:13">
      <c r="A1916" s="10">
        <v>26508</v>
      </c>
      <c r="B1916" s="68">
        <v>1</v>
      </c>
      <c r="I1916" s="29"/>
      <c r="J1916" s="96"/>
      <c r="K1916" s="90"/>
      <c r="L1916" s="107"/>
      <c r="M1916" s="26"/>
    </row>
    <row customHeight="1" ht="12" r="1917" spans="1:13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si="61" t="shared"/>
        <v>20</v>
      </c>
      <c r="K1917" s="90"/>
      <c r="L1917" s="107"/>
      <c r="M1917" s="26"/>
    </row>
    <row customHeight="1" ht="12" r="1918" spans="1:13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si="61" t="shared"/>
        <v>20</v>
      </c>
      <c r="K1918" s="90"/>
      <c r="L1918" s="107"/>
      <c r="M1918" s="26"/>
    </row>
    <row customHeight="1" ht="12" r="1919" spans="1:13">
      <c r="A1919" s="10">
        <v>26516</v>
      </c>
      <c r="B1919" s="68">
        <v>2</v>
      </c>
      <c r="C1919" s="110">
        <v>0</v>
      </c>
      <c r="D1919" s="110">
        <f si="62" t="shared"/>
        <v>0</v>
      </c>
      <c r="E1919" s="74">
        <v>0</v>
      </c>
      <c r="H1919" s="26" t="s">
        <v>220</v>
      </c>
      <c r="I1919" s="29">
        <v>20</v>
      </c>
      <c r="J1919" s="96">
        <f si="61" t="shared"/>
        <v>40</v>
      </c>
      <c r="M1919" s="26"/>
    </row>
    <row customHeight="1" ht="12" r="1920" spans="1:13">
      <c r="A1920" s="10">
        <v>26517</v>
      </c>
      <c r="B1920" s="68">
        <v>0</v>
      </c>
      <c r="C1920" s="110">
        <v>0</v>
      </c>
      <c r="D1920" s="110">
        <f si="62" t="shared"/>
        <v>0</v>
      </c>
      <c r="E1920" s="74">
        <v>0</v>
      </c>
      <c r="H1920" s="26" t="s">
        <v>220</v>
      </c>
      <c r="I1920" s="29">
        <v>3.87</v>
      </c>
      <c r="J1920" s="96">
        <f si="61" t="shared"/>
        <v>0</v>
      </c>
      <c r="M1920" s="26"/>
    </row>
    <row customHeight="1" ht="12" r="1921" spans="1:13">
      <c r="A1921" s="10">
        <v>26519</v>
      </c>
      <c r="B1921" s="68">
        <v>2</v>
      </c>
      <c r="C1921" s="110">
        <v>0</v>
      </c>
      <c r="D1921" s="110">
        <f si="62" t="shared"/>
        <v>0</v>
      </c>
      <c r="E1921" s="74">
        <v>0</v>
      </c>
      <c r="H1921" s="26" t="s">
        <v>220</v>
      </c>
      <c r="I1921" s="29">
        <v>28.03</v>
      </c>
      <c r="J1921" s="96">
        <f si="61" t="shared"/>
        <v>56.06</v>
      </c>
      <c r="M1921" s="26"/>
    </row>
    <row customHeight="1" ht="12" r="1922" spans="1:13">
      <c r="A1922" s="10">
        <v>26554</v>
      </c>
      <c r="B1922" s="93">
        <v>1</v>
      </c>
      <c r="C1922" s="110">
        <v>0</v>
      </c>
      <c r="D1922" s="110">
        <f si="62" t="shared"/>
        <v>0</v>
      </c>
      <c r="E1922" s="74">
        <v>0</v>
      </c>
      <c r="H1922" s="26" t="s">
        <v>220</v>
      </c>
      <c r="I1922" s="29">
        <v>36.36</v>
      </c>
      <c r="J1922" s="96">
        <f si="61" t="shared"/>
        <v>36.36</v>
      </c>
      <c r="M1922" s="26"/>
    </row>
    <row customHeight="1" ht="12" r="1923" spans="1:13">
      <c r="A1923" s="10">
        <v>26555</v>
      </c>
      <c r="B1923" s="93">
        <v>3</v>
      </c>
      <c r="C1923" s="110">
        <v>0</v>
      </c>
      <c r="D1923" s="110">
        <f si="62" t="shared"/>
        <v>0</v>
      </c>
      <c r="E1923" s="74">
        <v>0</v>
      </c>
      <c r="H1923" s="26" t="s">
        <v>220</v>
      </c>
      <c r="I1923" s="29">
        <v>57.19</v>
      </c>
      <c r="J1923" s="96">
        <f si="61" t="shared"/>
        <v>171.57</v>
      </c>
      <c r="M1923" s="26"/>
    </row>
    <row customHeight="1" ht="12" r="1924" spans="1:13">
      <c r="A1924" s="10">
        <v>26556</v>
      </c>
      <c r="B1924" s="93">
        <v>1</v>
      </c>
      <c r="C1924" s="110">
        <v>0</v>
      </c>
      <c r="D1924" s="110">
        <f si="62" t="shared"/>
        <v>0</v>
      </c>
      <c r="E1924" s="74">
        <v>0</v>
      </c>
      <c r="H1924" s="26" t="s">
        <v>220</v>
      </c>
      <c r="I1924" s="29">
        <v>17.190000000000001</v>
      </c>
      <c r="J1924" s="96">
        <f si="61" t="shared"/>
        <v>17.190000000000001</v>
      </c>
      <c r="M1924" s="26"/>
    </row>
    <row customHeight="1" ht="12" r="1925" spans="1:13">
      <c r="A1925" s="10">
        <v>26559</v>
      </c>
      <c r="B1925" s="93">
        <v>1</v>
      </c>
      <c r="C1925" s="110">
        <v>0</v>
      </c>
      <c r="D1925" s="110">
        <f si="62" t="shared"/>
        <v>0</v>
      </c>
      <c r="E1925" s="74">
        <v>0</v>
      </c>
      <c r="H1925" s="26" t="s">
        <v>220</v>
      </c>
      <c r="I1925" s="29">
        <v>28.03</v>
      </c>
      <c r="J1925" s="96">
        <f si="61" t="shared"/>
        <v>28.03</v>
      </c>
      <c r="M1925" s="26"/>
    </row>
    <row customHeight="1" ht="12" r="1926" spans="1:13">
      <c r="A1926" s="10">
        <v>26560</v>
      </c>
      <c r="B1926" s="93">
        <v>1</v>
      </c>
      <c r="C1926" s="110">
        <v>0</v>
      </c>
      <c r="D1926" s="110">
        <f si="62" t="shared"/>
        <v>0</v>
      </c>
      <c r="E1926" s="74">
        <v>0</v>
      </c>
      <c r="H1926" s="26" t="s">
        <v>220</v>
      </c>
      <c r="I1926" s="29">
        <v>28.03</v>
      </c>
      <c r="J1926" s="96">
        <f si="61" t="shared"/>
        <v>28.03</v>
      </c>
      <c r="M1926" s="26"/>
    </row>
    <row customHeight="1" ht="12" r="1927" spans="1:13">
      <c r="A1927" s="10">
        <v>26568</v>
      </c>
      <c r="B1927" s="93">
        <v>1</v>
      </c>
      <c r="C1927" s="110">
        <v>0</v>
      </c>
      <c r="D1927" s="110">
        <f si="62" t="shared"/>
        <v>0</v>
      </c>
      <c r="E1927" s="74">
        <v>0</v>
      </c>
      <c r="H1927" s="26" t="s">
        <v>220</v>
      </c>
      <c r="I1927" s="29">
        <v>23.58</v>
      </c>
      <c r="J1927" s="96">
        <f si="61" t="shared"/>
        <v>23.58</v>
      </c>
      <c r="M1927" s="26"/>
    </row>
    <row customHeight="1" ht="12" r="1928" spans="1:13">
      <c r="A1928" s="10">
        <v>26575</v>
      </c>
      <c r="B1928" s="93">
        <v>2</v>
      </c>
      <c r="C1928" s="110">
        <v>0</v>
      </c>
      <c r="D1928" s="110">
        <f si="62" t="shared"/>
        <v>0</v>
      </c>
      <c r="E1928" s="74">
        <v>0</v>
      </c>
      <c r="H1928" s="26" t="s">
        <v>220</v>
      </c>
      <c r="I1928" s="29">
        <v>39.49</v>
      </c>
      <c r="J1928" s="96">
        <f si="61" t="shared"/>
        <v>78.98</v>
      </c>
      <c r="M1928" s="26"/>
    </row>
    <row customHeight="1" ht="12" r="1929" spans="1:13">
      <c r="A1929" s="10">
        <v>26576</v>
      </c>
      <c r="B1929" s="93">
        <v>1</v>
      </c>
      <c r="C1929" s="110">
        <v>0</v>
      </c>
      <c r="D1929" s="110">
        <f si="62" t="shared"/>
        <v>0</v>
      </c>
      <c r="I1929" s="29">
        <v>20</v>
      </c>
      <c r="J1929" s="96">
        <f si="61" t="shared"/>
        <v>20</v>
      </c>
      <c r="M1929" s="26"/>
    </row>
    <row customHeight="1" ht="12" r="1930" spans="1:13">
      <c r="A1930" s="10">
        <v>26577</v>
      </c>
      <c r="B1930" s="93">
        <v>0</v>
      </c>
      <c r="C1930" s="110">
        <v>0</v>
      </c>
      <c r="D1930" s="110">
        <f si="62" t="shared"/>
        <v>0</v>
      </c>
      <c r="E1930" s="74">
        <v>0</v>
      </c>
      <c r="H1930" s="26" t="s">
        <v>220</v>
      </c>
      <c r="I1930" s="29">
        <v>20</v>
      </c>
      <c r="J1930" s="96">
        <f si="61" t="shared"/>
        <v>0</v>
      </c>
      <c r="M1930" s="26"/>
    </row>
    <row customHeight="1" ht="12" r="1931" spans="1:13">
      <c r="A1931" s="10">
        <v>26581</v>
      </c>
      <c r="B1931" s="93">
        <v>2</v>
      </c>
      <c r="C1931" s="110">
        <v>0</v>
      </c>
      <c r="D1931" s="110">
        <f si="62" t="shared"/>
        <v>0</v>
      </c>
      <c r="H1931" s="26" t="s">
        <v>220</v>
      </c>
      <c r="I1931" s="29">
        <v>20</v>
      </c>
      <c r="J1931" s="96">
        <f si="61" t="shared"/>
        <v>40</v>
      </c>
      <c r="M1931" s="26"/>
    </row>
    <row customHeight="1" ht="12" r="1932" spans="1:13">
      <c r="A1932" s="10">
        <v>26597</v>
      </c>
      <c r="B1932" s="93">
        <v>1</v>
      </c>
      <c r="C1932" s="110">
        <v>0</v>
      </c>
      <c r="D1932" s="110">
        <f si="62" t="shared"/>
        <v>0</v>
      </c>
      <c r="F1932" s="26" t="s">
        <v>1381</v>
      </c>
      <c r="H1932" s="26" t="s">
        <v>220</v>
      </c>
      <c r="I1932" s="29">
        <v>163.86</v>
      </c>
      <c r="J1932" s="96">
        <f si="61" t="shared"/>
        <v>163.86</v>
      </c>
      <c r="M1932" s="26"/>
    </row>
    <row customHeight="1" ht="12" r="1933" spans="1:13">
      <c r="A1933" s="10">
        <v>26610</v>
      </c>
      <c r="B1933" s="93">
        <v>12</v>
      </c>
      <c r="C1933" s="110">
        <v>4</v>
      </c>
      <c r="D1933" s="110">
        <f si="62" t="shared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si="61" t="shared"/>
        <v>194.88</v>
      </c>
      <c r="M1933" s="26"/>
    </row>
    <row customHeight="1" ht="12" r="1934" spans="1:13">
      <c r="A1934" s="10">
        <v>26612</v>
      </c>
      <c r="B1934" s="93">
        <v>1</v>
      </c>
      <c r="C1934" s="110">
        <v>4</v>
      </c>
      <c r="D1934" s="110">
        <f si="62" t="shared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si="61" t="shared"/>
        <v>101.36</v>
      </c>
      <c r="M1934" s="26"/>
    </row>
    <row customHeight="1" ht="12" r="1935" spans="1:13">
      <c r="A1935" s="10">
        <v>26613</v>
      </c>
      <c r="B1935" s="93">
        <v>1</v>
      </c>
      <c r="C1935" s="110">
        <v>3</v>
      </c>
      <c r="D1935" s="110">
        <f si="62" t="shared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si="61" t="shared"/>
        <v>93.86</v>
      </c>
      <c r="M1935" s="26"/>
    </row>
    <row customHeight="1" ht="12" r="1936" spans="1:13">
      <c r="A1936" s="10">
        <v>26614</v>
      </c>
      <c r="B1936" s="93">
        <v>5</v>
      </c>
      <c r="C1936" s="110">
        <v>3</v>
      </c>
      <c r="D1936" s="110">
        <f si="62" t="shared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si="61" t="shared"/>
        <v>644.30000000000007</v>
      </c>
      <c r="M1936" s="26"/>
    </row>
    <row customHeight="1" ht="12" r="1937" spans="1:13">
      <c r="A1937" s="10">
        <v>26615</v>
      </c>
      <c r="B1937" s="93">
        <v>6</v>
      </c>
      <c r="C1937" s="110">
        <v>3</v>
      </c>
      <c r="D1937" s="110">
        <f si="62" t="shared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si="61" t="shared"/>
        <v>1193.1600000000001</v>
      </c>
      <c r="M1937" s="26"/>
    </row>
    <row customHeight="1" ht="12" r="1938" spans="1:13">
      <c r="A1938" s="10">
        <v>26616</v>
      </c>
      <c r="B1938" s="93">
        <v>12</v>
      </c>
      <c r="C1938" s="110">
        <v>3</v>
      </c>
      <c r="D1938" s="110">
        <f si="62" t="shared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si="61" t="shared"/>
        <v>2386.3200000000002</v>
      </c>
      <c r="M1938" s="26"/>
    </row>
    <row customHeight="1" ht="12" r="1939" spans="1:13">
      <c r="A1939" s="10">
        <v>26617</v>
      </c>
      <c r="B1939" s="93">
        <v>12</v>
      </c>
      <c r="C1939" s="110">
        <v>3</v>
      </c>
      <c r="D1939" s="110">
        <f si="62" t="shared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si="61" t="shared"/>
        <v>706.31999999999994</v>
      </c>
      <c r="M1939" s="26"/>
    </row>
    <row customHeight="1" ht="12" r="1940" spans="1:13">
      <c r="A1940" s="10">
        <v>26618</v>
      </c>
      <c r="B1940" s="93">
        <v>13</v>
      </c>
      <c r="C1940" s="110">
        <v>3</v>
      </c>
      <c r="D1940" s="110">
        <f si="62" t="shared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si="61" t="shared"/>
        <v>992.68</v>
      </c>
      <c r="M1940" s="26"/>
    </row>
    <row customHeight="1" ht="12" r="1941" spans="1:13">
      <c r="A1941" s="10">
        <v>26619</v>
      </c>
      <c r="B1941" s="93">
        <v>13</v>
      </c>
      <c r="C1941" s="110">
        <v>6</v>
      </c>
      <c r="D1941" s="110">
        <f si="62" t="shared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si="61" t="shared"/>
        <v>862.68</v>
      </c>
      <c r="M1941" s="26"/>
    </row>
    <row customHeight="1" ht="12" r="1942" spans="1:13">
      <c r="A1942" s="10">
        <v>26620</v>
      </c>
      <c r="B1942" s="93">
        <v>1</v>
      </c>
      <c r="C1942" s="110">
        <v>0</v>
      </c>
      <c r="D1942" s="110">
        <f si="62" t="shared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si="61" t="shared"/>
        <v>85</v>
      </c>
      <c r="M1942" s="26"/>
    </row>
    <row customHeight="1" ht="12" r="1943" spans="1:13">
      <c r="A1943" s="10">
        <v>26621</v>
      </c>
      <c r="B1943" s="93">
        <v>12</v>
      </c>
      <c r="C1943" s="110">
        <v>0</v>
      </c>
      <c r="D1943" s="110">
        <f si="62" t="shared"/>
        <v>0</v>
      </c>
      <c r="E1943" s="74">
        <v>0</v>
      </c>
      <c r="H1943" s="26" t="s">
        <v>220</v>
      </c>
      <c r="I1943" s="29">
        <v>128.86000000000001</v>
      </c>
      <c r="J1943" s="96">
        <f si="61" t="shared"/>
        <v>1546.3200000000002</v>
      </c>
      <c r="M1943" s="26"/>
    </row>
    <row customHeight="1" ht="12" r="1944" spans="1:13">
      <c r="A1944" s="10">
        <v>26622</v>
      </c>
      <c r="B1944" s="93">
        <v>0</v>
      </c>
      <c r="C1944" s="110">
        <v>0</v>
      </c>
      <c r="D1944" s="110">
        <f si="62" t="shared"/>
        <v>0</v>
      </c>
      <c r="E1944" s="74">
        <v>0</v>
      </c>
      <c r="H1944" s="26" t="s">
        <v>220</v>
      </c>
      <c r="I1944" s="29">
        <v>76.36</v>
      </c>
      <c r="J1944" s="96">
        <f si="61" t="shared"/>
        <v>0</v>
      </c>
      <c r="M1944" s="26"/>
    </row>
    <row customHeight="1" ht="12" r="1945" spans="1:13">
      <c r="A1945" s="10">
        <v>26623</v>
      </c>
      <c r="B1945" s="93">
        <v>0</v>
      </c>
      <c r="C1945" s="110">
        <v>0</v>
      </c>
      <c r="D1945" s="110">
        <f si="62" t="shared"/>
        <v>0</v>
      </c>
      <c r="E1945" s="74">
        <v>0</v>
      </c>
      <c r="H1945" s="26" t="s">
        <v>220</v>
      </c>
      <c r="I1945" s="29">
        <v>93.86</v>
      </c>
      <c r="J1945" s="96">
        <f si="61" t="shared"/>
        <v>0</v>
      </c>
      <c r="M1945" s="26"/>
    </row>
    <row customHeight="1" ht="12" r="1946" spans="1:13">
      <c r="A1946" s="10">
        <v>26624</v>
      </c>
      <c r="B1946" s="93">
        <v>1</v>
      </c>
      <c r="C1946" s="110">
        <v>0</v>
      </c>
      <c r="D1946" s="110">
        <f si="62" t="shared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si="61" t="shared"/>
        <v>128.86000000000001</v>
      </c>
      <c r="M1946" s="26"/>
    </row>
    <row customHeight="1" ht="12" r="1947" spans="1:13">
      <c r="A1947" s="10">
        <v>26625</v>
      </c>
      <c r="B1947" s="93">
        <v>6</v>
      </c>
      <c r="C1947" s="110">
        <v>3</v>
      </c>
      <c r="D1947" s="110">
        <f si="62" t="shared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ref="J1947:J2001" si="63" t="shared">B1947*I1947</f>
        <v>668.16</v>
      </c>
      <c r="M1947" s="26"/>
    </row>
    <row customHeight="1" ht="12" r="1948" spans="1:13">
      <c r="A1948" s="10">
        <v>26626</v>
      </c>
      <c r="B1948" s="93">
        <v>0</v>
      </c>
      <c r="C1948" s="110">
        <v>0</v>
      </c>
      <c r="D1948" s="110">
        <f si="62" t="shared"/>
        <v>0</v>
      </c>
      <c r="I1948" s="29">
        <v>20</v>
      </c>
      <c r="J1948" s="96">
        <f si="63" t="shared"/>
        <v>0</v>
      </c>
      <c r="M1948" s="26"/>
    </row>
    <row customHeight="1" ht="12" r="1949" spans="1:13">
      <c r="A1949" s="10">
        <v>26627</v>
      </c>
      <c r="B1949" s="93">
        <v>4</v>
      </c>
      <c r="C1949" s="110">
        <v>0</v>
      </c>
      <c r="D1949" s="110">
        <f si="62" t="shared"/>
        <v>0</v>
      </c>
      <c r="I1949" s="29">
        <v>20</v>
      </c>
      <c r="J1949" s="96">
        <f si="63" t="shared"/>
        <v>80</v>
      </c>
      <c r="M1949" s="26"/>
    </row>
    <row customHeight="1" ht="12" r="1950" spans="1:13">
      <c r="A1950" s="10">
        <v>26628</v>
      </c>
      <c r="B1950" s="93">
        <v>3</v>
      </c>
      <c r="C1950" s="110">
        <v>0</v>
      </c>
      <c r="D1950" s="110">
        <f si="62" t="shared"/>
        <v>0</v>
      </c>
      <c r="F1950" s="26" t="s">
        <v>1381</v>
      </c>
      <c r="H1950" s="26" t="s">
        <v>220</v>
      </c>
      <c r="I1950" s="29">
        <v>18.36</v>
      </c>
      <c r="J1950" s="96">
        <f si="63" t="shared"/>
        <v>55.08</v>
      </c>
      <c r="M1950" s="26"/>
    </row>
    <row customHeight="1" ht="12" r="1951" spans="1:13">
      <c r="A1951" s="10">
        <v>26630</v>
      </c>
      <c r="B1951" s="93">
        <v>0</v>
      </c>
      <c r="C1951" s="110">
        <v>0</v>
      </c>
      <c r="D1951" s="110">
        <f si="62" t="shared"/>
        <v>0</v>
      </c>
      <c r="I1951" s="29">
        <v>20</v>
      </c>
      <c r="J1951" s="96">
        <f si="63" t="shared"/>
        <v>0</v>
      </c>
      <c r="M1951" s="26"/>
    </row>
    <row customHeight="1" ht="12" r="1952" spans="1:13">
      <c r="A1952" s="10">
        <v>26641</v>
      </c>
      <c r="B1952" s="93">
        <v>50</v>
      </c>
      <c r="C1952" s="110">
        <v>0</v>
      </c>
      <c r="D1952" s="110">
        <f si="62" t="shared"/>
        <v>0</v>
      </c>
      <c r="I1952" s="29">
        <v>20</v>
      </c>
      <c r="J1952" s="96">
        <f si="63" t="shared"/>
        <v>1000</v>
      </c>
      <c r="M1952" s="26"/>
    </row>
    <row customHeight="1" ht="12" r="1953" spans="1:13">
      <c r="A1953" s="10">
        <v>26650</v>
      </c>
      <c r="B1953" s="93">
        <v>8</v>
      </c>
      <c r="C1953" s="110">
        <v>0</v>
      </c>
      <c r="D1953" s="110">
        <f ref="D1953:D2021" si="64" t="shared">C1953*2</f>
        <v>0</v>
      </c>
      <c r="E1953" s="74">
        <v>0</v>
      </c>
      <c r="H1953" s="26" t="s">
        <v>220</v>
      </c>
      <c r="I1953" s="29">
        <v>52.61</v>
      </c>
      <c r="J1953" s="96">
        <f si="63" t="shared"/>
        <v>420.88</v>
      </c>
      <c r="M1953" s="26"/>
    </row>
    <row customHeight="1" ht="12" r="1954" spans="1:13">
      <c r="A1954" s="10">
        <v>26651</v>
      </c>
      <c r="B1954" s="93">
        <v>0</v>
      </c>
      <c r="C1954" s="110">
        <v>0</v>
      </c>
      <c r="D1954" s="110">
        <f si="64" t="shared"/>
        <v>0</v>
      </c>
      <c r="E1954" s="74">
        <v>0</v>
      </c>
      <c r="H1954" s="26" t="s">
        <v>220</v>
      </c>
      <c r="I1954" s="29">
        <v>36.36</v>
      </c>
      <c r="J1954" s="96">
        <f si="63" t="shared"/>
        <v>0</v>
      </c>
      <c r="M1954" s="26"/>
    </row>
    <row customHeight="1" ht="12" r="1955" spans="1:13">
      <c r="A1955" s="10">
        <v>26652</v>
      </c>
      <c r="B1955" s="93">
        <v>42</v>
      </c>
      <c r="C1955" s="110">
        <v>0</v>
      </c>
      <c r="D1955" s="110">
        <f si="64" t="shared"/>
        <v>0</v>
      </c>
      <c r="E1955" s="74">
        <v>0</v>
      </c>
      <c r="H1955" s="26" t="s">
        <v>220</v>
      </c>
      <c r="I1955" s="29">
        <v>92.19</v>
      </c>
      <c r="J1955" s="96">
        <f si="63" t="shared"/>
        <v>3871.98</v>
      </c>
      <c r="M1955" s="26"/>
    </row>
    <row customHeight="1" ht="12" r="1956" spans="1:13">
      <c r="A1956" s="99">
        <v>26653</v>
      </c>
      <c r="B1956" s="93">
        <v>45</v>
      </c>
      <c r="C1956" s="110">
        <v>0</v>
      </c>
      <c r="D1956" s="110">
        <f si="64" t="shared"/>
        <v>0</v>
      </c>
      <c r="E1956" s="74">
        <v>0</v>
      </c>
      <c r="H1956" s="26" t="s">
        <v>220</v>
      </c>
      <c r="I1956" s="29">
        <v>45.53</v>
      </c>
      <c r="J1956" s="96">
        <f si="63" t="shared"/>
        <v>2048.85</v>
      </c>
      <c r="M1956" s="26"/>
    </row>
    <row customHeight="1" ht="12" r="1957" spans="1:13">
      <c r="A1957" s="10">
        <v>26655</v>
      </c>
      <c r="B1957" s="93">
        <v>12</v>
      </c>
      <c r="C1957" s="110">
        <v>0</v>
      </c>
      <c r="D1957" s="110">
        <f si="64" t="shared"/>
        <v>0</v>
      </c>
      <c r="E1957" s="74">
        <v>0</v>
      </c>
      <c r="H1957" s="26" t="s">
        <v>220</v>
      </c>
      <c r="I1957" s="29">
        <v>163.86</v>
      </c>
      <c r="J1957" s="96">
        <f si="63" t="shared"/>
        <v>1966.3200000000002</v>
      </c>
      <c r="M1957" s="26"/>
    </row>
    <row customHeight="1" ht="12" r="1958" spans="1:13">
      <c r="A1958" s="10">
        <v>26656</v>
      </c>
      <c r="B1958" s="93">
        <v>11</v>
      </c>
      <c r="C1958" s="110">
        <v>0</v>
      </c>
      <c r="D1958" s="110">
        <f si="64" t="shared"/>
        <v>0</v>
      </c>
      <c r="E1958" s="74">
        <v>0</v>
      </c>
      <c r="H1958" s="26" t="s">
        <v>220</v>
      </c>
      <c r="I1958" s="29">
        <v>45.53</v>
      </c>
      <c r="J1958" s="96">
        <f si="63" t="shared"/>
        <v>500.83000000000004</v>
      </c>
      <c r="M1958" s="26"/>
    </row>
    <row customHeight="1" ht="12" r="1959" spans="1:13">
      <c r="A1959" s="10">
        <v>26657</v>
      </c>
      <c r="B1959" s="93">
        <v>0</v>
      </c>
      <c r="C1959" s="110">
        <v>2</v>
      </c>
      <c r="D1959" s="110">
        <f si="64" t="shared"/>
        <v>4</v>
      </c>
      <c r="F1959" s="26" t="s">
        <v>1391</v>
      </c>
      <c r="I1959" s="29">
        <v>20</v>
      </c>
      <c r="J1959" s="96">
        <f si="63" t="shared"/>
        <v>0</v>
      </c>
      <c r="M1959" s="26"/>
    </row>
    <row customHeight="1" ht="12" r="1960" spans="1:13">
      <c r="A1960" s="10">
        <v>26658</v>
      </c>
      <c r="B1960" s="93">
        <v>12</v>
      </c>
      <c r="C1960" s="110">
        <v>0</v>
      </c>
      <c r="D1960" s="110">
        <f si="64" t="shared"/>
        <v>0</v>
      </c>
      <c r="E1960" s="74">
        <v>0</v>
      </c>
      <c r="H1960" s="26" t="s">
        <v>220</v>
      </c>
      <c r="I1960" s="29">
        <v>163.86</v>
      </c>
      <c r="J1960" s="96">
        <f si="63" t="shared"/>
        <v>1966.3200000000002</v>
      </c>
    </row>
    <row customHeight="1" ht="12" r="1961" spans="1:13">
      <c r="A1961" s="10">
        <v>26659</v>
      </c>
      <c r="B1961" s="93">
        <v>5</v>
      </c>
      <c r="C1961" s="110">
        <v>0</v>
      </c>
      <c r="D1961" s="110">
        <f si="64" t="shared"/>
        <v>0</v>
      </c>
      <c r="I1961" s="29">
        <v>20</v>
      </c>
      <c r="J1961" s="96">
        <f si="63" t="shared"/>
        <v>100</v>
      </c>
    </row>
    <row customHeight="1" ht="12" r="1962" spans="1:13">
      <c r="A1962" s="10">
        <v>26660</v>
      </c>
      <c r="B1962" s="93">
        <v>0</v>
      </c>
      <c r="C1962" s="110">
        <v>0</v>
      </c>
      <c r="D1962" s="110">
        <f si="64" t="shared"/>
        <v>0</v>
      </c>
      <c r="I1962" s="29">
        <v>20</v>
      </c>
      <c r="J1962" s="96">
        <f si="63" t="shared"/>
        <v>0</v>
      </c>
    </row>
    <row customHeight="1" ht="12" r="1963" spans="1:13">
      <c r="A1963" s="10">
        <v>26662</v>
      </c>
      <c r="B1963" s="93">
        <v>10</v>
      </c>
      <c r="C1963" s="110">
        <v>0</v>
      </c>
      <c r="D1963" s="110">
        <f si="64" t="shared"/>
        <v>0</v>
      </c>
      <c r="I1963" s="29">
        <v>20</v>
      </c>
      <c r="J1963" s="96">
        <f si="63" t="shared"/>
        <v>200</v>
      </c>
    </row>
    <row customHeight="1" ht="12" r="1964" spans="1:13">
      <c r="A1964" s="10">
        <v>26663</v>
      </c>
      <c r="B1964" s="93">
        <v>5</v>
      </c>
      <c r="C1964" s="110">
        <v>0</v>
      </c>
      <c r="D1964" s="110">
        <f si="64" t="shared"/>
        <v>0</v>
      </c>
      <c r="H1964" s="26" t="s">
        <v>220</v>
      </c>
      <c r="I1964" s="29">
        <v>66.36</v>
      </c>
      <c r="J1964" s="96">
        <f si="63" t="shared"/>
        <v>331.8</v>
      </c>
    </row>
    <row customHeight="1" ht="12" r="1965" spans="1:13">
      <c r="A1965" s="10">
        <v>26664</v>
      </c>
      <c r="B1965" s="93">
        <v>2</v>
      </c>
      <c r="C1965" s="110">
        <v>0</v>
      </c>
      <c r="D1965" s="110">
        <f si="64" t="shared"/>
        <v>0</v>
      </c>
      <c r="H1965" s="26" t="s">
        <v>220</v>
      </c>
      <c r="I1965" s="29">
        <v>57.61</v>
      </c>
      <c r="J1965" s="96">
        <f si="63" t="shared"/>
        <v>115.22</v>
      </c>
    </row>
    <row customHeight="1" ht="12" r="1966" spans="1:13">
      <c r="A1966" s="10">
        <v>26665</v>
      </c>
      <c r="B1966" s="93">
        <v>2</v>
      </c>
      <c r="C1966" s="110">
        <v>0</v>
      </c>
      <c r="D1966" s="110">
        <f si="64" t="shared"/>
        <v>0</v>
      </c>
      <c r="H1966" s="26" t="s">
        <v>220</v>
      </c>
      <c r="I1966" s="29">
        <v>101.36</v>
      </c>
      <c r="J1966" s="96">
        <f si="63" t="shared"/>
        <v>202.72</v>
      </c>
    </row>
    <row customHeight="1" ht="12" r="1967" spans="1:13">
      <c r="A1967" s="10">
        <v>26666</v>
      </c>
      <c r="B1967" s="93">
        <v>0</v>
      </c>
      <c r="C1967" s="110">
        <v>0</v>
      </c>
      <c r="D1967" s="110">
        <f si="64" t="shared"/>
        <v>0</v>
      </c>
      <c r="H1967" s="26" t="s">
        <v>220</v>
      </c>
      <c r="I1967" s="29">
        <v>111.36</v>
      </c>
      <c r="J1967" s="96">
        <f si="63" t="shared"/>
        <v>0</v>
      </c>
    </row>
    <row customHeight="1" ht="12" r="1968" spans="1:13">
      <c r="A1968" s="10">
        <v>26667</v>
      </c>
      <c r="B1968" s="93">
        <v>0</v>
      </c>
      <c r="C1968" s="110">
        <v>0</v>
      </c>
      <c r="D1968" s="110">
        <f si="64" t="shared"/>
        <v>0</v>
      </c>
      <c r="I1968" s="29">
        <v>20</v>
      </c>
      <c r="J1968" s="96">
        <f si="63" t="shared"/>
        <v>0</v>
      </c>
    </row>
    <row customHeight="1" ht="12" r="1969" spans="1:13">
      <c r="A1969" s="10">
        <v>26668</v>
      </c>
      <c r="B1969" s="93">
        <v>2</v>
      </c>
      <c r="C1969" s="110">
        <v>8</v>
      </c>
      <c r="D1969" s="110">
        <f si="64" t="shared"/>
        <v>16</v>
      </c>
      <c r="F1969" s="26" t="s">
        <v>1398</v>
      </c>
      <c r="I1969" s="29">
        <v>20</v>
      </c>
      <c r="J1969" s="96">
        <f si="63" t="shared"/>
        <v>40</v>
      </c>
    </row>
    <row customHeight="1" ht="12" r="1970" spans="1:13">
      <c r="A1970" s="10">
        <v>26669</v>
      </c>
      <c r="B1970" s="93">
        <v>12</v>
      </c>
      <c r="C1970" s="110">
        <v>6</v>
      </c>
      <c r="D1970" s="110">
        <f si="64" t="shared"/>
        <v>12</v>
      </c>
      <c r="F1970" s="26" t="s">
        <v>1398</v>
      </c>
      <c r="I1970" s="29">
        <v>20</v>
      </c>
      <c r="J1970" s="96">
        <f si="63" t="shared"/>
        <v>240</v>
      </c>
    </row>
    <row customHeight="1" ht="12" r="1971" spans="1:13">
      <c r="A1971" s="10">
        <v>26670</v>
      </c>
      <c r="B1971" s="93">
        <v>2</v>
      </c>
      <c r="C1971" s="110">
        <v>2</v>
      </c>
      <c r="D1971" s="110">
        <f si="64" t="shared"/>
        <v>4</v>
      </c>
      <c r="F1971" s="26" t="s">
        <v>1398</v>
      </c>
      <c r="I1971" s="29">
        <v>20</v>
      </c>
      <c r="J1971" s="96">
        <f si="63" t="shared"/>
        <v>40</v>
      </c>
    </row>
    <row customHeight="1" ht="12" r="1972" spans="1:13">
      <c r="A1972" s="10">
        <v>26671</v>
      </c>
      <c r="B1972" s="93">
        <v>11</v>
      </c>
      <c r="C1972" s="110">
        <v>2</v>
      </c>
      <c r="D1972" s="110">
        <f si="64" t="shared"/>
        <v>4</v>
      </c>
      <c r="F1972" s="26" t="s">
        <v>1398</v>
      </c>
      <c r="H1972" s="26" t="s">
        <v>220</v>
      </c>
      <c r="I1972" s="29">
        <v>93.86</v>
      </c>
      <c r="J1972" s="96">
        <f si="63" t="shared"/>
        <v>1032.46</v>
      </c>
      <c r="K1972" s="26"/>
      <c r="L1972" s="26"/>
      <c r="M1972" s="26"/>
    </row>
    <row customHeight="1" ht="12" r="1973" spans="1:13">
      <c r="A1973" s="10">
        <v>26672</v>
      </c>
      <c r="B1973" s="93">
        <v>15</v>
      </c>
      <c r="C1973" s="110">
        <v>4</v>
      </c>
      <c r="D1973" s="110">
        <f si="64" t="shared"/>
        <v>8</v>
      </c>
      <c r="F1973" s="26" t="s">
        <v>1398</v>
      </c>
      <c r="H1973" s="26" t="s">
        <v>220</v>
      </c>
      <c r="I1973" s="29">
        <v>75.11</v>
      </c>
      <c r="J1973" s="96">
        <f si="63" t="shared"/>
        <v>1126.6500000000001</v>
      </c>
      <c r="K1973" s="26"/>
      <c r="L1973" s="26"/>
      <c r="M1973" s="26"/>
    </row>
    <row customHeight="1" ht="12" r="1974" spans="1:13">
      <c r="A1974" s="10">
        <v>26673</v>
      </c>
      <c r="B1974" s="93">
        <v>6</v>
      </c>
      <c r="C1974" s="110">
        <v>4</v>
      </c>
      <c r="D1974" s="110">
        <f si="64" t="shared"/>
        <v>8</v>
      </c>
      <c r="F1974" s="26" t="s">
        <v>1398</v>
      </c>
      <c r="I1974" s="29">
        <v>20</v>
      </c>
      <c r="J1974" s="96">
        <f si="63" t="shared"/>
        <v>120</v>
      </c>
      <c r="K1974" s="26"/>
      <c r="L1974" s="26"/>
      <c r="M1974" s="26"/>
    </row>
    <row customHeight="1" ht="12" r="1975" spans="1:13">
      <c r="A1975" s="10">
        <v>26674</v>
      </c>
      <c r="B1975" s="93">
        <v>2</v>
      </c>
      <c r="C1975" s="110">
        <v>4</v>
      </c>
      <c r="D1975" s="110">
        <f si="64" t="shared"/>
        <v>8</v>
      </c>
      <c r="F1975" s="26" t="s">
        <v>1398</v>
      </c>
      <c r="I1975" s="29">
        <v>20</v>
      </c>
      <c r="J1975" s="96">
        <f si="63" t="shared"/>
        <v>40</v>
      </c>
      <c r="K1975" s="26"/>
      <c r="L1975" s="26"/>
      <c r="M1975" s="26"/>
    </row>
    <row customHeight="1" ht="12" r="1976" spans="1:13">
      <c r="A1976" s="10">
        <v>26675</v>
      </c>
      <c r="B1976" s="93">
        <v>0</v>
      </c>
      <c r="C1976" s="110">
        <v>0</v>
      </c>
      <c r="D1976" s="110">
        <f si="64" t="shared"/>
        <v>0</v>
      </c>
      <c r="H1976" s="26" t="s">
        <v>220</v>
      </c>
      <c r="I1976" s="29">
        <v>118.86</v>
      </c>
      <c r="J1976" s="96">
        <f si="63" t="shared"/>
        <v>0</v>
      </c>
      <c r="K1976" s="26"/>
      <c r="L1976" s="26"/>
      <c r="M1976" s="26"/>
    </row>
    <row customHeight="1" ht="12" r="1977" spans="1:13">
      <c r="A1977" s="10">
        <v>26676</v>
      </c>
      <c r="B1977" s="93">
        <v>1</v>
      </c>
      <c r="C1977" s="110">
        <v>0</v>
      </c>
      <c r="D1977" s="110">
        <f si="64" t="shared"/>
        <v>0</v>
      </c>
      <c r="I1977" s="29">
        <v>20</v>
      </c>
      <c r="J1977" s="96">
        <f si="63" t="shared"/>
        <v>20</v>
      </c>
      <c r="K1977" s="26"/>
      <c r="L1977" s="26"/>
      <c r="M1977" s="26"/>
    </row>
    <row customHeight="1" ht="12" r="1978" spans="1:13">
      <c r="A1978" s="10">
        <v>26677</v>
      </c>
      <c r="B1978" s="93">
        <v>9</v>
      </c>
      <c r="C1978" s="110">
        <v>0</v>
      </c>
      <c r="D1978" s="110">
        <f si="64" t="shared"/>
        <v>0</v>
      </c>
      <c r="I1978" s="29">
        <v>20</v>
      </c>
      <c r="J1978" s="96">
        <f si="63" t="shared"/>
        <v>180</v>
      </c>
      <c r="K1978" s="26"/>
      <c r="L1978" s="26"/>
      <c r="M1978" s="26"/>
    </row>
    <row customHeight="1" ht="12" r="1979" spans="1:13">
      <c r="A1979" s="10">
        <v>26678</v>
      </c>
      <c r="B1979" s="93">
        <v>3</v>
      </c>
      <c r="C1979" s="110">
        <v>2</v>
      </c>
      <c r="D1979" s="110">
        <f si="64" t="shared"/>
        <v>4</v>
      </c>
      <c r="F1979" s="26" t="s">
        <v>1398</v>
      </c>
      <c r="H1979" s="26" t="s">
        <v>220</v>
      </c>
      <c r="I1979" s="29">
        <v>146.36000000000001</v>
      </c>
      <c r="J1979" s="96">
        <f si="63" t="shared"/>
        <v>439.08000000000004</v>
      </c>
      <c r="K1979" s="26"/>
      <c r="L1979" s="26"/>
      <c r="M1979" s="26"/>
    </row>
    <row customHeight="1" ht="12" r="1980" spans="1:13">
      <c r="A1980" s="10">
        <v>26682</v>
      </c>
      <c r="B1980" s="93">
        <v>1</v>
      </c>
      <c r="C1980" s="110">
        <v>2</v>
      </c>
      <c r="D1980" s="110">
        <f si="64" t="shared"/>
        <v>4</v>
      </c>
      <c r="F1980" s="26" t="s">
        <v>1398</v>
      </c>
      <c r="I1980" s="29">
        <v>20</v>
      </c>
      <c r="J1980" s="96">
        <f si="63" t="shared"/>
        <v>20</v>
      </c>
      <c r="K1980" s="26"/>
      <c r="L1980" s="26"/>
      <c r="M1980" s="26"/>
    </row>
    <row customHeight="1" ht="12" r="1981" spans="1:13">
      <c r="A1981" s="10">
        <v>26683</v>
      </c>
      <c r="B1981" s="93">
        <v>3</v>
      </c>
      <c r="C1981" s="110">
        <v>2</v>
      </c>
      <c r="D1981" s="110">
        <f si="64" t="shared"/>
        <v>4</v>
      </c>
      <c r="F1981" s="26" t="s">
        <v>1398</v>
      </c>
      <c r="I1981" s="29">
        <v>20</v>
      </c>
      <c r="J1981" s="96">
        <f si="63" t="shared"/>
        <v>60</v>
      </c>
      <c r="K1981" s="26"/>
      <c r="L1981" s="26"/>
      <c r="M1981" s="26"/>
    </row>
    <row customHeight="1" ht="12" r="1982" spans="1:13">
      <c r="A1982" s="10">
        <v>26684</v>
      </c>
      <c r="B1982" s="93">
        <v>7</v>
      </c>
      <c r="C1982" s="110">
        <v>2</v>
      </c>
      <c r="D1982" s="110">
        <f si="64" t="shared"/>
        <v>4</v>
      </c>
      <c r="F1982" s="26" t="s">
        <v>1398</v>
      </c>
      <c r="H1982" s="26" t="s">
        <v>220</v>
      </c>
      <c r="I1982" s="29">
        <v>128.86000000000001</v>
      </c>
      <c r="J1982" s="96">
        <f si="63" t="shared"/>
        <v>902.0200000000001</v>
      </c>
      <c r="K1982" s="26"/>
      <c r="L1982" s="26"/>
      <c r="M1982" s="26"/>
    </row>
    <row customHeight="1" ht="12" r="1983" spans="1:13">
      <c r="A1983" s="10">
        <v>26686</v>
      </c>
      <c r="B1983" s="93">
        <v>6</v>
      </c>
      <c r="C1983" s="110">
        <v>2</v>
      </c>
      <c r="D1983" s="110">
        <f si="64" t="shared"/>
        <v>4</v>
      </c>
      <c r="F1983" s="26" t="s">
        <v>1398</v>
      </c>
      <c r="H1983" s="26" t="s">
        <v>220</v>
      </c>
      <c r="I1983" s="29">
        <v>93.86</v>
      </c>
      <c r="J1983" s="96">
        <f si="63" t="shared"/>
        <v>563.16</v>
      </c>
      <c r="K1983" s="26"/>
      <c r="L1983" s="26"/>
      <c r="M1983" s="26"/>
    </row>
    <row customHeight="1" ht="12" r="1984" spans="1:13">
      <c r="A1984" s="10">
        <v>26687</v>
      </c>
      <c r="B1984" s="93">
        <v>1</v>
      </c>
      <c r="C1984" s="110">
        <v>2</v>
      </c>
      <c r="D1984" s="110">
        <f si="64" t="shared"/>
        <v>4</v>
      </c>
      <c r="F1984" s="26" t="s">
        <v>1398</v>
      </c>
      <c r="H1984" s="26" t="s">
        <v>220</v>
      </c>
      <c r="I1984" s="29">
        <v>83.86</v>
      </c>
      <c r="J1984" s="96">
        <f si="63" t="shared"/>
        <v>83.86</v>
      </c>
      <c r="K1984" s="26"/>
      <c r="L1984" s="26"/>
      <c r="M1984" s="26"/>
    </row>
    <row customHeight="1" ht="12" r="1985" spans="1:13">
      <c r="A1985" s="10">
        <v>26688</v>
      </c>
      <c r="B1985" s="93">
        <v>10</v>
      </c>
      <c r="C1985" s="110">
        <v>2</v>
      </c>
      <c r="D1985" s="110">
        <f si="64" t="shared"/>
        <v>4</v>
      </c>
      <c r="F1985" s="26" t="s">
        <v>1398</v>
      </c>
      <c r="I1985" s="29">
        <v>20</v>
      </c>
      <c r="J1985" s="96">
        <f si="63" t="shared"/>
        <v>200</v>
      </c>
      <c r="K1985" s="26"/>
      <c r="L1985" s="26"/>
      <c r="M1985" s="26"/>
    </row>
    <row customHeight="1" ht="12" r="1986" spans="1:13">
      <c r="A1986" s="10">
        <v>26689</v>
      </c>
      <c r="B1986" s="93">
        <v>3</v>
      </c>
      <c r="C1986" s="110">
        <v>2</v>
      </c>
      <c r="D1986" s="110">
        <f si="64" t="shared"/>
        <v>4</v>
      </c>
      <c r="F1986" s="26" t="s">
        <v>1398</v>
      </c>
      <c r="H1986" s="26" t="s">
        <v>220</v>
      </c>
      <c r="I1986" s="29">
        <v>128.86000000000001</v>
      </c>
      <c r="J1986" s="96">
        <f si="63" t="shared"/>
        <v>386.58000000000004</v>
      </c>
      <c r="K1986" s="26"/>
      <c r="L1986" s="26"/>
      <c r="M1986" s="26"/>
    </row>
    <row customHeight="1" ht="12" r="1987" spans="1:13">
      <c r="A1987" s="10">
        <v>26690</v>
      </c>
      <c r="B1987" s="93">
        <v>6</v>
      </c>
      <c r="C1987" s="110">
        <v>2</v>
      </c>
      <c r="D1987" s="110">
        <f si="64" t="shared"/>
        <v>4</v>
      </c>
      <c r="F1987" s="26" t="s">
        <v>1398</v>
      </c>
      <c r="I1987" s="29">
        <v>20</v>
      </c>
      <c r="J1987" s="96">
        <f si="63" t="shared"/>
        <v>120</v>
      </c>
      <c r="K1987" s="26"/>
      <c r="L1987" s="26"/>
      <c r="M1987" s="26"/>
    </row>
    <row customHeight="1" ht="12" r="1988" spans="1:13">
      <c r="A1988" s="10">
        <v>26691</v>
      </c>
      <c r="B1988" s="93">
        <v>2</v>
      </c>
      <c r="C1988" s="74">
        <v>0</v>
      </c>
      <c r="D1988" s="74">
        <f si="64" t="shared"/>
        <v>0</v>
      </c>
      <c r="F1988" s="26" t="s">
        <v>1398</v>
      </c>
      <c r="H1988" s="26" t="s">
        <v>220</v>
      </c>
      <c r="I1988" s="29">
        <v>93.86</v>
      </c>
      <c r="J1988" s="96">
        <f si="63" t="shared"/>
        <v>187.72</v>
      </c>
      <c r="K1988" s="26"/>
      <c r="L1988" s="26"/>
      <c r="M1988" s="26"/>
    </row>
    <row customHeight="1" ht="12" r="1989" spans="1:13">
      <c r="A1989" s="10">
        <v>26692</v>
      </c>
      <c r="B1989" s="93">
        <v>0</v>
      </c>
      <c r="C1989" s="74">
        <v>0</v>
      </c>
      <c r="D1989" s="74">
        <f si="64" t="shared"/>
        <v>0</v>
      </c>
      <c r="I1989" s="29">
        <v>20</v>
      </c>
      <c r="J1989" s="96">
        <f si="63" t="shared"/>
        <v>0</v>
      </c>
      <c r="K1989" s="26"/>
      <c r="L1989" s="26"/>
      <c r="M1989" s="26"/>
    </row>
    <row customHeight="1" ht="12" r="1990" spans="1:13">
      <c r="A1990" s="10">
        <v>26693</v>
      </c>
      <c r="B1990" s="93">
        <v>10</v>
      </c>
      <c r="C1990" s="74">
        <v>0</v>
      </c>
      <c r="D1990" s="74">
        <f si="64" t="shared"/>
        <v>0</v>
      </c>
      <c r="I1990" s="29">
        <v>20</v>
      </c>
      <c r="J1990" s="96">
        <f si="63" t="shared"/>
        <v>200</v>
      </c>
      <c r="K1990" s="26"/>
      <c r="L1990" s="26"/>
      <c r="M1990" s="26"/>
    </row>
    <row customHeight="1" ht="12" r="1991" spans="1:13">
      <c r="A1991" s="10">
        <v>26694</v>
      </c>
      <c r="B1991" s="93">
        <v>0</v>
      </c>
      <c r="C1991" s="74">
        <v>0</v>
      </c>
      <c r="D1991" s="74">
        <f si="64" t="shared"/>
        <v>0</v>
      </c>
      <c r="I1991" s="29">
        <v>20</v>
      </c>
      <c r="J1991" s="96">
        <f si="63" t="shared"/>
        <v>0</v>
      </c>
      <c r="K1991" s="26"/>
      <c r="L1991" s="26"/>
      <c r="M1991" s="26"/>
    </row>
    <row customHeight="1" ht="12" r="1992" spans="1:13">
      <c r="A1992" s="10">
        <v>26703</v>
      </c>
      <c r="B1992" s="93">
        <v>3</v>
      </c>
      <c r="C1992" s="74">
        <v>0</v>
      </c>
      <c r="D1992" s="74">
        <f si="64" t="shared"/>
        <v>0</v>
      </c>
      <c r="I1992" s="29">
        <v>20</v>
      </c>
      <c r="J1992" s="96">
        <f si="63" t="shared"/>
        <v>60</v>
      </c>
      <c r="K1992" s="26"/>
      <c r="L1992" s="26"/>
      <c r="M1992" s="26"/>
    </row>
    <row customHeight="1" ht="12" r="1993" spans="1:13">
      <c r="A1993" s="10">
        <v>26704</v>
      </c>
      <c r="B1993" s="93">
        <v>1</v>
      </c>
      <c r="C1993" s="74">
        <v>0</v>
      </c>
      <c r="D1993" s="74">
        <f si="64" t="shared"/>
        <v>0</v>
      </c>
      <c r="I1993" s="29">
        <v>20</v>
      </c>
      <c r="J1993" s="96">
        <f si="63" t="shared"/>
        <v>20</v>
      </c>
      <c r="K1993" s="26"/>
      <c r="L1993" s="26"/>
      <c r="M1993" s="26"/>
    </row>
    <row customHeight="1" ht="12" r="1994" spans="1:13">
      <c r="A1994" s="10">
        <v>26705</v>
      </c>
      <c r="B1994" s="93">
        <v>3</v>
      </c>
      <c r="C1994" s="110">
        <v>0</v>
      </c>
      <c r="D1994" s="110">
        <f si="64" t="shared"/>
        <v>0</v>
      </c>
      <c r="I1994" s="29">
        <v>20</v>
      </c>
      <c r="J1994" s="96">
        <f si="63" t="shared"/>
        <v>60</v>
      </c>
      <c r="K1994" s="26"/>
      <c r="L1994" s="26"/>
      <c r="M1994" s="26"/>
    </row>
    <row customHeight="1" ht="12" r="1995" spans="1:13">
      <c r="A1995" s="10">
        <v>26706</v>
      </c>
      <c r="B1995" s="93">
        <v>1</v>
      </c>
      <c r="C1995" s="110">
        <v>0</v>
      </c>
      <c r="D1995" s="110">
        <f si="64" t="shared"/>
        <v>0</v>
      </c>
      <c r="I1995" s="29">
        <v>20</v>
      </c>
      <c r="J1995" s="96">
        <f si="63" t="shared"/>
        <v>20</v>
      </c>
      <c r="K1995" s="26"/>
      <c r="L1995" s="26"/>
      <c r="M1995" s="26"/>
    </row>
    <row customHeight="1" ht="12" r="1996" spans="1:13">
      <c r="A1996" s="10">
        <v>26707</v>
      </c>
      <c r="B1996" s="93">
        <v>1</v>
      </c>
      <c r="C1996" s="110">
        <v>0</v>
      </c>
      <c r="D1996" s="110">
        <f si="64" t="shared"/>
        <v>0</v>
      </c>
      <c r="I1996" s="29">
        <v>20</v>
      </c>
      <c r="J1996" s="96">
        <f si="63" t="shared"/>
        <v>20</v>
      </c>
      <c r="K1996" s="26"/>
      <c r="L1996" s="26"/>
      <c r="M1996" s="26"/>
    </row>
    <row customHeight="1" ht="12" r="1997" spans="1:13">
      <c r="A1997" s="10">
        <v>26708</v>
      </c>
      <c r="B1997" s="93">
        <v>1</v>
      </c>
      <c r="C1997" s="110">
        <v>0</v>
      </c>
      <c r="D1997" s="110">
        <f si="64" t="shared"/>
        <v>0</v>
      </c>
      <c r="I1997" s="29">
        <v>20</v>
      </c>
      <c r="J1997" s="96">
        <f si="63" t="shared"/>
        <v>20</v>
      </c>
      <c r="K1997" s="26"/>
      <c r="L1997" s="26"/>
      <c r="M1997" s="26"/>
    </row>
    <row customHeight="1" ht="12" r="1998" spans="1:13">
      <c r="A1998" s="10">
        <v>26710</v>
      </c>
      <c r="B1998" s="93">
        <v>1</v>
      </c>
      <c r="C1998" s="110">
        <v>0</v>
      </c>
      <c r="D1998" s="110">
        <f si="64" t="shared"/>
        <v>0</v>
      </c>
      <c r="I1998" s="29">
        <v>20</v>
      </c>
      <c r="J1998" s="96">
        <f si="63" t="shared"/>
        <v>20</v>
      </c>
      <c r="K1998" s="26"/>
      <c r="L1998" s="26"/>
      <c r="M1998" s="26"/>
    </row>
    <row customHeight="1" ht="12" r="1999" spans="1:13">
      <c r="A1999" s="10">
        <v>26712</v>
      </c>
      <c r="B1999" s="93">
        <v>1</v>
      </c>
      <c r="C1999" s="110">
        <v>0</v>
      </c>
      <c r="D1999" s="110">
        <f si="64" t="shared"/>
        <v>0</v>
      </c>
      <c r="I1999" s="29">
        <v>20</v>
      </c>
      <c r="J1999" s="96">
        <f si="63" t="shared"/>
        <v>20</v>
      </c>
      <c r="K1999" s="26"/>
      <c r="L1999" s="26"/>
      <c r="M1999" s="26"/>
    </row>
    <row customHeight="1" ht="12" r="2000" spans="1:13">
      <c r="A2000" s="10">
        <v>26714</v>
      </c>
      <c r="B2000" s="93">
        <v>1</v>
      </c>
      <c r="C2000" s="110">
        <v>0</v>
      </c>
      <c r="D2000" s="110">
        <f si="64" t="shared"/>
        <v>0</v>
      </c>
      <c r="I2000" s="29">
        <v>20</v>
      </c>
      <c r="J2000" s="96">
        <f si="63" t="shared"/>
        <v>20</v>
      </c>
      <c r="K2000" s="26"/>
      <c r="L2000" s="26"/>
      <c r="M2000" s="26"/>
    </row>
    <row customHeight="1" ht="12" r="2001" spans="1:13">
      <c r="A2001" s="10">
        <v>26715</v>
      </c>
      <c r="B2001" s="93">
        <v>2</v>
      </c>
      <c r="C2001" s="110">
        <v>0</v>
      </c>
      <c r="D2001" s="110">
        <f si="64" t="shared"/>
        <v>0</v>
      </c>
      <c r="I2001" s="29">
        <v>20</v>
      </c>
      <c r="J2001" s="96">
        <f si="63" t="shared"/>
        <v>40</v>
      </c>
      <c r="K2001" s="26"/>
      <c r="L2001" s="26"/>
      <c r="M2001" s="26"/>
    </row>
    <row customHeight="1" ht="12" r="2002" spans="1:13">
      <c r="A2002" s="10">
        <v>26716</v>
      </c>
      <c r="B2002" s="93">
        <v>10</v>
      </c>
      <c r="C2002" s="110">
        <v>0</v>
      </c>
      <c r="D2002" s="110">
        <f si="64" t="shared"/>
        <v>0</v>
      </c>
      <c r="I2002" s="29">
        <v>20</v>
      </c>
      <c r="J2002" s="96">
        <f ref="J2002:J2052" si="65" t="shared">B2002*I2002</f>
        <v>200</v>
      </c>
      <c r="K2002" s="26"/>
      <c r="L2002" s="26"/>
      <c r="M2002" s="26"/>
    </row>
    <row customHeight="1" ht="12" r="2003" spans="1:13">
      <c r="A2003" s="10">
        <v>26726</v>
      </c>
      <c r="B2003" s="93">
        <v>1</v>
      </c>
      <c r="C2003" s="110">
        <v>0</v>
      </c>
      <c r="D2003" s="110">
        <f si="64" t="shared"/>
        <v>0</v>
      </c>
      <c r="I2003" s="29">
        <v>20</v>
      </c>
      <c r="J2003" s="96">
        <f si="65" t="shared"/>
        <v>20</v>
      </c>
      <c r="K2003" s="26"/>
      <c r="L2003" s="26"/>
      <c r="M2003" s="26"/>
    </row>
    <row customHeight="1" ht="12" r="2004" spans="1:13">
      <c r="A2004" s="10">
        <v>26727</v>
      </c>
      <c r="B2004" s="93">
        <v>0</v>
      </c>
      <c r="C2004" s="110">
        <v>0</v>
      </c>
      <c r="D2004" s="110">
        <f si="64" t="shared"/>
        <v>0</v>
      </c>
      <c r="I2004" s="29">
        <v>20</v>
      </c>
      <c r="J2004" s="96">
        <f si="65" t="shared"/>
        <v>0</v>
      </c>
      <c r="K2004" s="26"/>
      <c r="L2004" s="26"/>
      <c r="M2004" s="26"/>
    </row>
    <row customHeight="1" ht="12" r="2005" spans="1:13">
      <c r="A2005" s="10">
        <v>26728</v>
      </c>
      <c r="B2005" s="93">
        <v>10</v>
      </c>
      <c r="C2005" s="110">
        <v>0</v>
      </c>
      <c r="D2005" s="110">
        <f si="64" t="shared"/>
        <v>0</v>
      </c>
      <c r="H2005" s="26" t="s">
        <v>220</v>
      </c>
      <c r="I2005" s="29">
        <v>20</v>
      </c>
      <c r="J2005" s="96">
        <f si="65" t="shared"/>
        <v>200</v>
      </c>
      <c r="K2005" s="26"/>
      <c r="L2005" s="26"/>
      <c r="M2005" s="26"/>
    </row>
    <row customHeight="1" ht="12" r="2006" spans="1:13">
      <c r="A2006" s="10">
        <v>26731</v>
      </c>
      <c r="B2006" s="93">
        <v>1</v>
      </c>
      <c r="C2006" s="110">
        <v>0</v>
      </c>
      <c r="D2006" s="110">
        <f si="64" t="shared"/>
        <v>0</v>
      </c>
      <c r="I2006" s="29">
        <v>20</v>
      </c>
      <c r="J2006" s="96">
        <f si="65" t="shared"/>
        <v>20</v>
      </c>
      <c r="K2006" s="26"/>
      <c r="L2006" s="26"/>
      <c r="M2006" s="26"/>
    </row>
    <row customHeight="1" ht="12" r="2007" spans="1:13">
      <c r="A2007" s="10">
        <v>26732</v>
      </c>
      <c r="B2007" s="93">
        <v>1</v>
      </c>
      <c r="C2007" s="110">
        <v>0</v>
      </c>
      <c r="D2007" s="110">
        <f si="64" t="shared"/>
        <v>0</v>
      </c>
      <c r="I2007" s="29">
        <v>20</v>
      </c>
      <c r="J2007" s="96">
        <f si="65" t="shared"/>
        <v>20</v>
      </c>
      <c r="K2007" s="26"/>
      <c r="L2007" s="26"/>
      <c r="M2007" s="26"/>
    </row>
    <row customHeight="1" ht="12" r="2008" spans="1:13">
      <c r="A2008" s="10">
        <v>26733</v>
      </c>
      <c r="B2008" s="93">
        <v>2</v>
      </c>
      <c r="C2008" s="110">
        <v>0</v>
      </c>
      <c r="D2008" s="110">
        <f si="64" t="shared"/>
        <v>0</v>
      </c>
      <c r="I2008" s="29">
        <v>20</v>
      </c>
      <c r="J2008" s="96">
        <f si="65" t="shared"/>
        <v>40</v>
      </c>
      <c r="K2008" s="26"/>
      <c r="L2008" s="26"/>
      <c r="M2008" s="26"/>
    </row>
    <row customHeight="1" ht="12" r="2009" spans="1:13">
      <c r="A2009" s="10">
        <v>26734</v>
      </c>
      <c r="B2009" s="93">
        <v>2</v>
      </c>
      <c r="C2009" s="110">
        <v>0</v>
      </c>
      <c r="D2009" s="110">
        <f si="64" t="shared"/>
        <v>0</v>
      </c>
      <c r="I2009" s="29">
        <v>20</v>
      </c>
      <c r="J2009" s="96">
        <f si="65" t="shared"/>
        <v>40</v>
      </c>
      <c r="K2009" s="26"/>
      <c r="L2009" s="26"/>
      <c r="M2009" s="26"/>
    </row>
    <row customHeight="1" ht="12" r="2010" spans="1:13">
      <c r="A2010" s="10">
        <v>26735</v>
      </c>
      <c r="B2010" s="93">
        <v>1</v>
      </c>
      <c r="C2010" s="110">
        <v>0</v>
      </c>
      <c r="D2010" s="110">
        <f si="64" t="shared"/>
        <v>0</v>
      </c>
      <c r="H2010" s="26" t="s">
        <v>220</v>
      </c>
      <c r="I2010" s="29">
        <v>111.36</v>
      </c>
      <c r="J2010" s="96">
        <f si="65" t="shared"/>
        <v>111.36</v>
      </c>
      <c r="K2010" s="26"/>
      <c r="L2010" s="26"/>
      <c r="M2010" s="26"/>
    </row>
    <row customHeight="1" ht="12" r="2011" spans="1:13">
      <c r="A2011" s="10">
        <v>26736</v>
      </c>
      <c r="B2011" s="93">
        <v>7</v>
      </c>
      <c r="C2011" s="110">
        <v>0</v>
      </c>
      <c r="D2011" s="110">
        <f si="64" t="shared"/>
        <v>0</v>
      </c>
      <c r="I2011" s="29">
        <v>20</v>
      </c>
      <c r="J2011" s="96">
        <f si="65" t="shared"/>
        <v>140</v>
      </c>
      <c r="K2011" s="26"/>
      <c r="L2011" s="26"/>
      <c r="M2011" s="26"/>
    </row>
    <row customHeight="1" ht="12" r="2012" spans="1:13">
      <c r="A2012" s="10">
        <v>26738</v>
      </c>
      <c r="B2012" s="93">
        <v>10</v>
      </c>
      <c r="C2012" s="110">
        <v>0</v>
      </c>
      <c r="D2012" s="110">
        <f si="64" t="shared"/>
        <v>0</v>
      </c>
      <c r="I2012" s="29">
        <v>45</v>
      </c>
      <c r="J2012" s="96">
        <f si="65" t="shared"/>
        <v>450</v>
      </c>
      <c r="K2012" s="26"/>
      <c r="L2012" s="26"/>
      <c r="M2012" s="26"/>
    </row>
    <row customHeight="1" ht="12" r="2013" spans="1:13">
      <c r="A2013" s="10">
        <v>26739</v>
      </c>
      <c r="B2013" s="93">
        <v>3</v>
      </c>
      <c r="C2013" s="110">
        <v>0</v>
      </c>
      <c r="D2013" s="110">
        <f si="64" t="shared"/>
        <v>0</v>
      </c>
      <c r="I2013" s="29">
        <v>30</v>
      </c>
      <c r="J2013" s="96">
        <f si="65" t="shared"/>
        <v>90</v>
      </c>
      <c r="K2013" s="26"/>
      <c r="L2013" s="26"/>
      <c r="M2013" s="26"/>
    </row>
    <row customHeight="1" ht="12" r="2014" spans="1:13">
      <c r="A2014" s="10">
        <v>26740</v>
      </c>
      <c r="B2014" s="93">
        <v>8</v>
      </c>
      <c r="C2014" s="110">
        <v>0</v>
      </c>
      <c r="D2014" s="110">
        <f si="64" t="shared"/>
        <v>0</v>
      </c>
      <c r="I2014" s="29">
        <v>65</v>
      </c>
      <c r="J2014" s="96">
        <f si="65" t="shared"/>
        <v>520</v>
      </c>
      <c r="K2014" s="26"/>
      <c r="L2014" s="26"/>
      <c r="M2014" s="26"/>
    </row>
    <row customHeight="1" ht="12" r="2015" spans="1:13">
      <c r="A2015" s="99">
        <v>26741</v>
      </c>
      <c r="B2015" s="93">
        <v>22</v>
      </c>
      <c r="C2015" s="110">
        <v>0</v>
      </c>
      <c r="D2015" s="110">
        <f si="64" t="shared"/>
        <v>0</v>
      </c>
      <c r="I2015" s="29">
        <v>45</v>
      </c>
      <c r="J2015" s="96">
        <f si="65" t="shared"/>
        <v>990</v>
      </c>
      <c r="K2015" s="26"/>
      <c r="L2015" s="26"/>
      <c r="M2015" s="26"/>
    </row>
    <row customHeight="1" ht="12" r="2016" spans="1:13">
      <c r="A2016" s="99">
        <v>26742</v>
      </c>
      <c r="B2016" s="93">
        <v>3</v>
      </c>
      <c r="C2016" s="110">
        <v>0</v>
      </c>
      <c r="D2016" s="110">
        <f si="64" t="shared"/>
        <v>0</v>
      </c>
      <c r="H2016" s="26" t="s">
        <v>220</v>
      </c>
      <c r="I2016" s="29">
        <v>67.5</v>
      </c>
      <c r="J2016" s="96">
        <f si="65" t="shared"/>
        <v>202.5</v>
      </c>
      <c r="K2016" s="26"/>
      <c r="L2016" s="26"/>
      <c r="M2016" s="26"/>
    </row>
    <row customHeight="1" ht="12" r="2017" spans="1:13">
      <c r="A2017" s="99">
        <v>26743</v>
      </c>
      <c r="B2017" s="93">
        <v>4</v>
      </c>
      <c r="C2017" s="110">
        <v>0</v>
      </c>
      <c r="D2017" s="110">
        <f si="64" t="shared"/>
        <v>0</v>
      </c>
      <c r="I2017" s="29">
        <v>85</v>
      </c>
      <c r="J2017" s="96">
        <f si="65" t="shared"/>
        <v>340</v>
      </c>
      <c r="K2017" s="26"/>
      <c r="L2017" s="26"/>
      <c r="M2017" s="26"/>
    </row>
    <row customHeight="1" ht="12" r="2018" spans="1:13">
      <c r="A2018" s="99">
        <v>26744</v>
      </c>
      <c r="B2018" s="93">
        <v>7</v>
      </c>
      <c r="C2018" s="110">
        <v>0</v>
      </c>
      <c r="D2018" s="110">
        <f si="64" t="shared"/>
        <v>0</v>
      </c>
      <c r="I2018" s="29">
        <v>20</v>
      </c>
      <c r="J2018" s="96">
        <f si="65" t="shared"/>
        <v>140</v>
      </c>
      <c r="K2018" s="26"/>
      <c r="L2018" s="26"/>
      <c r="M2018" s="26"/>
    </row>
    <row customHeight="1" ht="12" r="2019" spans="1:13">
      <c r="A2019" s="99">
        <v>26745</v>
      </c>
      <c r="B2019" s="93">
        <v>5</v>
      </c>
      <c r="C2019" s="110">
        <v>0</v>
      </c>
      <c r="D2019" s="110">
        <f si="64" t="shared"/>
        <v>0</v>
      </c>
      <c r="I2019" s="29">
        <v>72</v>
      </c>
      <c r="J2019" s="96">
        <f si="65" t="shared"/>
        <v>360</v>
      </c>
      <c r="K2019" s="26"/>
      <c r="L2019" s="26"/>
      <c r="M2019" s="26"/>
    </row>
    <row customHeight="1" ht="12" r="2020" spans="1:13">
      <c r="A2020" s="10">
        <v>26746</v>
      </c>
      <c r="B2020" s="93">
        <v>10</v>
      </c>
      <c r="C2020" s="110">
        <v>0</v>
      </c>
      <c r="D2020" s="110">
        <f si="64" t="shared"/>
        <v>0</v>
      </c>
      <c r="I2020" s="29">
        <v>20</v>
      </c>
      <c r="J2020" s="96">
        <f si="65" t="shared"/>
        <v>200</v>
      </c>
      <c r="K2020" s="26"/>
      <c r="L2020" s="26"/>
      <c r="M2020" s="26"/>
    </row>
    <row customHeight="1" ht="12" r="2021" spans="1:13">
      <c r="A2021" s="10">
        <v>26748</v>
      </c>
      <c r="B2021" s="93">
        <v>1</v>
      </c>
      <c r="C2021" s="110">
        <v>0</v>
      </c>
      <c r="D2021" s="110">
        <f si="64" t="shared"/>
        <v>0</v>
      </c>
      <c r="I2021" s="29">
        <v>20</v>
      </c>
      <c r="J2021" s="96">
        <f si="65" t="shared"/>
        <v>20</v>
      </c>
      <c r="K2021" s="26"/>
      <c r="L2021" s="26"/>
      <c r="M2021" s="26"/>
    </row>
    <row customHeight="1" ht="12" r="2022" spans="1:13">
      <c r="A2022" s="10">
        <v>26751</v>
      </c>
      <c r="B2022" s="93">
        <v>6</v>
      </c>
      <c r="C2022" s="110">
        <v>0</v>
      </c>
      <c r="D2022" s="110">
        <f ref="D2022:D2098" si="66" t="shared">C2022*2</f>
        <v>0</v>
      </c>
      <c r="I2022" s="29">
        <v>20</v>
      </c>
      <c r="J2022" s="96">
        <f si="65" t="shared"/>
        <v>120</v>
      </c>
      <c r="K2022" s="26"/>
      <c r="L2022" s="26"/>
      <c r="M2022" s="26"/>
    </row>
    <row customHeight="1" ht="12" r="2023" spans="1:13">
      <c r="A2023" s="10">
        <v>26754</v>
      </c>
      <c r="B2023" s="93">
        <v>2</v>
      </c>
      <c r="C2023" s="110">
        <v>0</v>
      </c>
      <c r="D2023" s="110">
        <f si="66" t="shared"/>
        <v>0</v>
      </c>
      <c r="I2023" s="29">
        <v>20</v>
      </c>
      <c r="J2023" s="96">
        <f si="65" t="shared"/>
        <v>40</v>
      </c>
      <c r="K2023" s="26"/>
      <c r="L2023" s="26"/>
      <c r="M2023" s="26"/>
    </row>
    <row customHeight="1" ht="12" r="2024" spans="1:13">
      <c r="A2024" s="10">
        <v>26755</v>
      </c>
      <c r="B2024" s="93">
        <v>3</v>
      </c>
      <c r="C2024" s="110">
        <v>0</v>
      </c>
      <c r="D2024" s="110">
        <f si="66" t="shared"/>
        <v>0</v>
      </c>
      <c r="I2024" s="29">
        <v>30</v>
      </c>
      <c r="J2024" s="96">
        <f si="65" t="shared"/>
        <v>90</v>
      </c>
      <c r="K2024" s="26"/>
      <c r="L2024" s="26"/>
      <c r="M2024" s="26"/>
    </row>
    <row customHeight="1" ht="12" r="2025" spans="1:13">
      <c r="A2025" s="10">
        <v>26757</v>
      </c>
      <c r="B2025" s="93">
        <v>2</v>
      </c>
      <c r="C2025" s="110">
        <v>0</v>
      </c>
      <c r="D2025" s="110">
        <f si="66" t="shared"/>
        <v>0</v>
      </c>
      <c r="I2025" s="29">
        <v>20</v>
      </c>
      <c r="J2025" s="96">
        <f si="65" t="shared"/>
        <v>40</v>
      </c>
      <c r="K2025" s="26"/>
      <c r="L2025" s="26"/>
      <c r="M2025" s="26"/>
    </row>
    <row customHeight="1" ht="12" r="2026" spans="1:13">
      <c r="A2026" s="10">
        <v>26758</v>
      </c>
      <c r="B2026" s="93">
        <v>1</v>
      </c>
      <c r="C2026" s="110">
        <v>0</v>
      </c>
      <c r="D2026" s="110">
        <f si="66" t="shared"/>
        <v>0</v>
      </c>
      <c r="I2026" s="29">
        <v>20</v>
      </c>
      <c r="J2026" s="96">
        <f si="65" t="shared"/>
        <v>20</v>
      </c>
      <c r="K2026" s="26"/>
      <c r="L2026" s="26"/>
      <c r="M2026" s="26"/>
    </row>
    <row customHeight="1" ht="12" r="2027" spans="1:13">
      <c r="A2027" s="99">
        <v>26760</v>
      </c>
      <c r="B2027" s="93">
        <v>3</v>
      </c>
      <c r="C2027" s="110">
        <v>0</v>
      </c>
      <c r="D2027" s="110">
        <f si="66" t="shared"/>
        <v>0</v>
      </c>
      <c r="I2027" s="29">
        <v>20</v>
      </c>
      <c r="J2027" s="96">
        <f si="65" t="shared"/>
        <v>60</v>
      </c>
      <c r="K2027" s="26"/>
      <c r="L2027" s="26"/>
      <c r="M2027" s="26"/>
    </row>
    <row customHeight="1" ht="12" r="2028" spans="1:13">
      <c r="A2028" s="10">
        <v>26761</v>
      </c>
      <c r="B2028" s="93">
        <v>1</v>
      </c>
      <c r="C2028" s="110">
        <v>0</v>
      </c>
      <c r="D2028" s="110">
        <f si="66" t="shared"/>
        <v>0</v>
      </c>
      <c r="I2028" s="29">
        <v>20</v>
      </c>
      <c r="J2028" s="96">
        <f si="65" t="shared"/>
        <v>20</v>
      </c>
      <c r="K2028" s="26"/>
      <c r="L2028" s="26"/>
      <c r="M2028" s="26"/>
    </row>
    <row customHeight="1" ht="12" r="2029" spans="1:13">
      <c r="A2029" s="10">
        <v>26762</v>
      </c>
      <c r="B2029" s="93">
        <v>1</v>
      </c>
      <c r="C2029" s="110">
        <v>0</v>
      </c>
      <c r="D2029" s="110">
        <f si="66" t="shared"/>
        <v>0</v>
      </c>
      <c r="I2029" s="29">
        <v>20</v>
      </c>
      <c r="J2029" s="96">
        <f si="65" t="shared"/>
        <v>20</v>
      </c>
      <c r="K2029" s="26"/>
      <c r="L2029" s="26"/>
      <c r="M2029" s="26"/>
    </row>
    <row customHeight="1" ht="12" r="2030" spans="1:13">
      <c r="A2030" s="10">
        <v>26764</v>
      </c>
      <c r="B2030" s="93">
        <v>2</v>
      </c>
      <c r="C2030" s="110">
        <v>0</v>
      </c>
      <c r="D2030" s="110">
        <f si="66" t="shared"/>
        <v>0</v>
      </c>
      <c r="I2030" s="29">
        <v>35</v>
      </c>
      <c r="J2030" s="96">
        <f si="65" t="shared"/>
        <v>70</v>
      </c>
      <c r="K2030" s="26"/>
      <c r="L2030" s="26"/>
      <c r="M2030" s="26"/>
    </row>
    <row customHeight="1" ht="12" r="2031" spans="1:13">
      <c r="A2031" s="10">
        <v>26767</v>
      </c>
      <c r="B2031" s="93">
        <v>1</v>
      </c>
      <c r="C2031" s="110">
        <v>0</v>
      </c>
      <c r="D2031" s="110">
        <f si="66" t="shared"/>
        <v>0</v>
      </c>
      <c r="I2031" s="29">
        <v>20</v>
      </c>
      <c r="J2031" s="96">
        <f si="65" t="shared"/>
        <v>20</v>
      </c>
      <c r="K2031" s="26"/>
      <c r="L2031" s="26"/>
      <c r="M2031" s="26"/>
    </row>
    <row customHeight="1" ht="12" r="2032" spans="1:13">
      <c r="A2032" s="10">
        <v>26768</v>
      </c>
      <c r="B2032" s="93">
        <v>1</v>
      </c>
      <c r="C2032" s="110">
        <v>0</v>
      </c>
      <c r="D2032" s="110">
        <f si="66" t="shared"/>
        <v>0</v>
      </c>
      <c r="I2032" s="29">
        <v>20</v>
      </c>
      <c r="J2032" s="96">
        <f si="65" t="shared"/>
        <v>20</v>
      </c>
      <c r="K2032" s="26"/>
      <c r="L2032" s="26"/>
      <c r="M2032" s="26"/>
    </row>
    <row customHeight="1" ht="12" r="2033" spans="1:13">
      <c r="A2033" s="99">
        <v>26769</v>
      </c>
      <c r="B2033" s="93">
        <v>2</v>
      </c>
      <c r="C2033" s="110">
        <v>0</v>
      </c>
      <c r="D2033" s="110">
        <f si="66" t="shared"/>
        <v>0</v>
      </c>
      <c r="E2033" s="74">
        <v>0</v>
      </c>
      <c r="H2033" s="26" t="s">
        <v>220</v>
      </c>
      <c r="I2033" s="29">
        <v>49</v>
      </c>
      <c r="J2033" s="96">
        <f si="65" t="shared"/>
        <v>98</v>
      </c>
      <c r="K2033" s="26"/>
      <c r="L2033" s="26"/>
      <c r="M2033" s="26"/>
    </row>
    <row customHeight="1" ht="12" r="2034" spans="1:13">
      <c r="A2034" s="99">
        <v>26770</v>
      </c>
      <c r="B2034" s="93">
        <v>0</v>
      </c>
      <c r="I2034" s="29"/>
      <c r="J2034" s="96"/>
      <c r="K2034" s="26"/>
      <c r="L2034" s="26"/>
      <c r="M2034" s="26"/>
    </row>
    <row customHeight="1" ht="12" r="2035" spans="1:13">
      <c r="A2035" s="10">
        <v>26780</v>
      </c>
      <c r="B2035" s="93">
        <v>0</v>
      </c>
      <c r="C2035" s="110">
        <v>0</v>
      </c>
      <c r="D2035" s="110">
        <f si="66" t="shared"/>
        <v>0</v>
      </c>
      <c r="H2035" s="26" t="s">
        <v>220</v>
      </c>
      <c r="I2035" s="29">
        <v>20</v>
      </c>
      <c r="J2035" s="96">
        <f si="65" t="shared"/>
        <v>0</v>
      </c>
      <c r="K2035" s="26"/>
      <c r="L2035" s="26"/>
      <c r="M2035" s="26"/>
    </row>
    <row customHeight="1" ht="12" r="2036" spans="1:13">
      <c r="A2036" s="10">
        <v>26785</v>
      </c>
      <c r="B2036" s="93">
        <v>0</v>
      </c>
      <c r="C2036" s="110">
        <v>0</v>
      </c>
      <c r="D2036" s="110">
        <f si="66" t="shared"/>
        <v>0</v>
      </c>
      <c r="I2036" s="29">
        <v>20</v>
      </c>
      <c r="J2036" s="96">
        <f si="65" t="shared"/>
        <v>0</v>
      </c>
      <c r="K2036" s="26"/>
      <c r="L2036" s="26"/>
      <c r="M2036" s="26"/>
    </row>
    <row customHeight="1" ht="12" r="2037" spans="1:13">
      <c r="A2037" s="10">
        <v>26787</v>
      </c>
      <c r="B2037" s="93">
        <v>0</v>
      </c>
      <c r="C2037" s="110">
        <v>0</v>
      </c>
      <c r="D2037" s="110">
        <f si="66" t="shared"/>
        <v>0</v>
      </c>
      <c r="I2037" s="29">
        <v>20</v>
      </c>
      <c r="J2037" s="96">
        <f si="65" t="shared"/>
        <v>0</v>
      </c>
      <c r="K2037" s="26"/>
      <c r="L2037" s="26"/>
      <c r="M2037" s="26"/>
    </row>
    <row customHeight="1" ht="12" r="2038" spans="1:13">
      <c r="A2038" s="10">
        <v>26789</v>
      </c>
      <c r="B2038" s="93">
        <v>0</v>
      </c>
      <c r="C2038" s="110">
        <v>0</v>
      </c>
      <c r="D2038" s="110">
        <f si="66" t="shared"/>
        <v>0</v>
      </c>
      <c r="I2038" s="29">
        <v>20</v>
      </c>
      <c r="J2038" s="96">
        <f si="65" t="shared"/>
        <v>0</v>
      </c>
      <c r="K2038" s="26"/>
      <c r="L2038" s="26"/>
      <c r="M2038" s="26"/>
    </row>
    <row customHeight="1" ht="12" r="2039" spans="1:13">
      <c r="A2039" s="10">
        <v>26790</v>
      </c>
      <c r="B2039" s="93">
        <v>1</v>
      </c>
      <c r="C2039" s="110">
        <v>0</v>
      </c>
      <c r="D2039" s="110">
        <f si="66" t="shared"/>
        <v>0</v>
      </c>
      <c r="I2039" s="29">
        <v>20</v>
      </c>
      <c r="J2039" s="96">
        <f si="65" t="shared"/>
        <v>20</v>
      </c>
      <c r="K2039" s="26"/>
      <c r="L2039" s="26"/>
      <c r="M2039" s="26"/>
    </row>
    <row customHeight="1" ht="12" r="2040" spans="1:13">
      <c r="A2040" s="10">
        <v>26793</v>
      </c>
      <c r="B2040" s="93">
        <v>4</v>
      </c>
      <c r="C2040" s="110">
        <v>0</v>
      </c>
      <c r="D2040" s="110">
        <f si="66" t="shared"/>
        <v>0</v>
      </c>
      <c r="I2040" s="29">
        <v>20</v>
      </c>
      <c r="J2040" s="96">
        <f si="65" t="shared"/>
        <v>80</v>
      </c>
      <c r="K2040" s="26"/>
      <c r="L2040" s="26"/>
      <c r="M2040" s="26"/>
    </row>
    <row customHeight="1" ht="12" r="2041" spans="1:13">
      <c r="A2041" s="10">
        <v>26794</v>
      </c>
      <c r="B2041" s="93">
        <v>5</v>
      </c>
      <c r="C2041" s="110">
        <v>0</v>
      </c>
      <c r="D2041" s="110">
        <f si="66" t="shared"/>
        <v>0</v>
      </c>
      <c r="I2041" s="29">
        <v>20</v>
      </c>
      <c r="J2041" s="96">
        <f si="65" t="shared"/>
        <v>100</v>
      </c>
      <c r="K2041" s="26"/>
      <c r="L2041" s="26"/>
      <c r="M2041" s="26"/>
    </row>
    <row customHeight="1" ht="12" r="2042" spans="1:13">
      <c r="A2042" s="10">
        <v>26795</v>
      </c>
      <c r="B2042" s="93">
        <v>6</v>
      </c>
      <c r="C2042" s="110">
        <v>0</v>
      </c>
      <c r="D2042" s="110">
        <f si="66" t="shared"/>
        <v>0</v>
      </c>
      <c r="I2042" s="29">
        <v>20</v>
      </c>
      <c r="J2042" s="96">
        <f si="65" t="shared"/>
        <v>120</v>
      </c>
      <c r="K2042" s="26"/>
      <c r="L2042" s="26"/>
      <c r="M2042" s="26"/>
    </row>
    <row customHeight="1" ht="12" r="2043" spans="1:13">
      <c r="A2043" s="10">
        <v>26797</v>
      </c>
      <c r="B2043" s="93">
        <v>3</v>
      </c>
      <c r="C2043" s="110">
        <v>0</v>
      </c>
      <c r="D2043" s="110">
        <f si="66" t="shared"/>
        <v>0</v>
      </c>
      <c r="I2043" s="29">
        <v>20</v>
      </c>
      <c r="J2043" s="96">
        <f si="65" t="shared"/>
        <v>60</v>
      </c>
      <c r="K2043" s="26"/>
      <c r="L2043" s="26"/>
      <c r="M2043" s="26"/>
    </row>
    <row customHeight="1" ht="12" r="2044" spans="1:13">
      <c r="A2044" s="10">
        <v>26799</v>
      </c>
      <c r="B2044" s="93">
        <v>5</v>
      </c>
      <c r="C2044" s="110">
        <v>0</v>
      </c>
      <c r="D2044" s="110">
        <f si="66" t="shared"/>
        <v>0</v>
      </c>
      <c r="I2044" s="29">
        <v>20</v>
      </c>
      <c r="J2044" s="96">
        <f si="65" t="shared"/>
        <v>100</v>
      </c>
      <c r="K2044" s="26"/>
      <c r="L2044" s="26"/>
      <c r="M2044" s="26"/>
    </row>
    <row customHeight="1" ht="12" r="2045" spans="1:13">
      <c r="A2045" s="10">
        <v>26800</v>
      </c>
      <c r="B2045" s="93">
        <v>5</v>
      </c>
      <c r="C2045" s="110">
        <v>0</v>
      </c>
      <c r="D2045" s="110">
        <f si="66" t="shared"/>
        <v>0</v>
      </c>
      <c r="I2045" s="29">
        <v>20</v>
      </c>
      <c r="J2045" s="96">
        <f si="65" t="shared"/>
        <v>100</v>
      </c>
      <c r="K2045" s="26"/>
      <c r="L2045" s="26"/>
      <c r="M2045" s="26"/>
    </row>
    <row customHeight="1" ht="12" r="2046" spans="1:13">
      <c r="A2046" s="10">
        <v>26802</v>
      </c>
      <c r="B2046" s="93">
        <v>3</v>
      </c>
      <c r="C2046" s="110">
        <v>0</v>
      </c>
      <c r="D2046" s="110">
        <f si="66" t="shared"/>
        <v>0</v>
      </c>
      <c r="H2046" s="26" t="s">
        <v>220</v>
      </c>
      <c r="I2046" s="29">
        <v>24.49</v>
      </c>
      <c r="J2046" s="96">
        <f si="65" t="shared"/>
        <v>73.47</v>
      </c>
      <c r="K2046" s="26"/>
      <c r="L2046" s="26"/>
      <c r="M2046" s="26"/>
    </row>
    <row customHeight="1" ht="12" r="2047" spans="1:13">
      <c r="A2047" s="10">
        <v>26804</v>
      </c>
      <c r="B2047" s="93">
        <v>5</v>
      </c>
      <c r="C2047" s="110">
        <v>0</v>
      </c>
      <c r="D2047" s="110">
        <f si="66" t="shared"/>
        <v>0</v>
      </c>
      <c r="I2047" s="29">
        <v>20</v>
      </c>
      <c r="J2047" s="96">
        <f si="65" t="shared"/>
        <v>100</v>
      </c>
      <c r="K2047" s="26"/>
      <c r="L2047" s="26"/>
      <c r="M2047" s="26"/>
    </row>
    <row customHeight="1" ht="12" r="2048" spans="1:13">
      <c r="A2048" s="10">
        <v>26805</v>
      </c>
      <c r="B2048" s="93">
        <v>3</v>
      </c>
      <c r="C2048" s="110">
        <v>0</v>
      </c>
      <c r="D2048" s="110">
        <f si="66" t="shared"/>
        <v>0</v>
      </c>
      <c r="I2048" s="29">
        <v>20</v>
      </c>
      <c r="J2048" s="96">
        <f si="65" t="shared"/>
        <v>60</v>
      </c>
      <c r="K2048" s="26"/>
      <c r="L2048" s="26"/>
      <c r="M2048" s="26"/>
    </row>
    <row customHeight="1" ht="12" r="2049" spans="1:13">
      <c r="A2049" s="10">
        <v>26806</v>
      </c>
      <c r="B2049" s="93">
        <v>3</v>
      </c>
      <c r="C2049" s="110">
        <v>0</v>
      </c>
      <c r="D2049" s="110">
        <f si="66" t="shared"/>
        <v>0</v>
      </c>
      <c r="I2049" s="29">
        <v>20</v>
      </c>
      <c r="J2049" s="96">
        <f si="65" t="shared"/>
        <v>60</v>
      </c>
      <c r="K2049" s="26"/>
      <c r="L2049" s="26"/>
      <c r="M2049" s="26"/>
    </row>
    <row customHeight="1" ht="12" r="2050" spans="1:13">
      <c r="A2050" s="10">
        <v>26808</v>
      </c>
      <c r="B2050" s="93">
        <v>12</v>
      </c>
      <c r="C2050" s="110">
        <v>0</v>
      </c>
      <c r="D2050" s="110">
        <f si="66" t="shared"/>
        <v>0</v>
      </c>
      <c r="I2050" s="29">
        <v>20</v>
      </c>
      <c r="J2050" s="96">
        <f si="65" t="shared"/>
        <v>240</v>
      </c>
      <c r="K2050" s="26"/>
      <c r="L2050" s="26"/>
      <c r="M2050" s="26"/>
    </row>
    <row customHeight="1" ht="12" r="2051" spans="1:13">
      <c r="A2051" s="10">
        <v>26809</v>
      </c>
      <c r="B2051" s="93">
        <v>12</v>
      </c>
      <c r="C2051" s="110">
        <v>0</v>
      </c>
      <c r="D2051" s="110">
        <f si="66" t="shared"/>
        <v>0</v>
      </c>
      <c r="I2051" s="29">
        <v>20</v>
      </c>
      <c r="J2051" s="96">
        <f si="65" t="shared"/>
        <v>240</v>
      </c>
      <c r="K2051" s="26"/>
      <c r="L2051" s="26"/>
      <c r="M2051" s="26"/>
    </row>
    <row customHeight="1" ht="12" r="2052" spans="1:13">
      <c r="A2052" s="10">
        <v>26810</v>
      </c>
      <c r="B2052" s="93">
        <v>7</v>
      </c>
      <c r="C2052" s="110">
        <v>0</v>
      </c>
      <c r="D2052" s="110">
        <f si="66" t="shared"/>
        <v>0</v>
      </c>
      <c r="I2052" s="29">
        <v>20</v>
      </c>
      <c r="J2052" s="96">
        <f si="65" t="shared"/>
        <v>140</v>
      </c>
      <c r="K2052" s="26"/>
      <c r="L2052" s="26"/>
      <c r="M2052" s="26"/>
    </row>
    <row customHeight="1" ht="12" r="2053" spans="1:13">
      <c r="A2053" s="10">
        <v>26811</v>
      </c>
      <c r="B2053" s="93">
        <v>2</v>
      </c>
      <c r="C2053" s="110">
        <v>0</v>
      </c>
      <c r="D2053" s="110">
        <f si="66" t="shared"/>
        <v>0</v>
      </c>
      <c r="I2053" s="29">
        <v>20</v>
      </c>
      <c r="J2053" s="96">
        <f ref="J2053:J2141" si="67" t="shared">B2053*I2053</f>
        <v>40</v>
      </c>
      <c r="K2053" s="26"/>
      <c r="L2053" s="26"/>
      <c r="M2053" s="26"/>
    </row>
    <row customHeight="1" ht="12" r="2054" spans="1:13">
      <c r="A2054" s="10">
        <v>26815</v>
      </c>
      <c r="B2054" s="93">
        <v>6</v>
      </c>
      <c r="C2054" s="110">
        <v>0</v>
      </c>
      <c r="D2054" s="110">
        <f si="66" t="shared"/>
        <v>0</v>
      </c>
      <c r="I2054" s="29">
        <v>20</v>
      </c>
      <c r="J2054" s="96">
        <f si="67" t="shared"/>
        <v>120</v>
      </c>
      <c r="K2054" s="26"/>
      <c r="L2054" s="26"/>
      <c r="M2054" s="26"/>
    </row>
    <row customHeight="1" ht="12" r="2055" spans="1:13">
      <c r="A2055" s="10">
        <v>26816</v>
      </c>
      <c r="B2055" s="93">
        <v>5</v>
      </c>
      <c r="C2055" s="110">
        <v>0</v>
      </c>
      <c r="D2055" s="110">
        <f si="66" t="shared"/>
        <v>0</v>
      </c>
      <c r="I2055" s="29">
        <v>20</v>
      </c>
      <c r="J2055" s="96">
        <f si="67" t="shared"/>
        <v>100</v>
      </c>
      <c r="K2055" s="26"/>
      <c r="L2055" s="26"/>
      <c r="M2055" s="26"/>
    </row>
    <row customHeight="1" ht="12" r="2056" spans="1:13">
      <c r="A2056" s="10">
        <v>26817</v>
      </c>
      <c r="B2056" s="93">
        <v>6</v>
      </c>
      <c r="C2056" s="110">
        <v>0</v>
      </c>
      <c r="D2056" s="110">
        <f si="66" t="shared"/>
        <v>0</v>
      </c>
      <c r="H2056" s="26" t="s">
        <v>220</v>
      </c>
      <c r="I2056" s="29">
        <v>27.4</v>
      </c>
      <c r="J2056" s="96">
        <f si="67" t="shared"/>
        <v>164.39999999999998</v>
      </c>
      <c r="K2056" s="26"/>
      <c r="L2056" s="26"/>
      <c r="M2056" s="26"/>
    </row>
    <row customHeight="1" ht="12" r="2057" spans="1:13">
      <c r="A2057" s="10">
        <v>26818</v>
      </c>
      <c r="B2057" s="93">
        <v>2</v>
      </c>
      <c r="C2057" s="110">
        <v>0</v>
      </c>
      <c r="D2057" s="110">
        <f si="66" t="shared"/>
        <v>0</v>
      </c>
      <c r="I2057" s="29">
        <v>20</v>
      </c>
      <c r="J2057" s="96">
        <f si="67" t="shared"/>
        <v>40</v>
      </c>
      <c r="K2057" s="26"/>
      <c r="L2057" s="26"/>
      <c r="M2057" s="26"/>
    </row>
    <row customHeight="1" ht="12" r="2058" spans="1:13">
      <c r="A2058" s="10">
        <v>26819</v>
      </c>
      <c r="B2058" s="93">
        <v>2</v>
      </c>
      <c r="C2058" s="110">
        <v>0</v>
      </c>
      <c r="D2058" s="110">
        <f si="66" t="shared"/>
        <v>0</v>
      </c>
      <c r="I2058" s="29">
        <v>20</v>
      </c>
      <c r="J2058" s="96">
        <f si="67" t="shared"/>
        <v>40</v>
      </c>
      <c r="K2058" s="26"/>
      <c r="L2058" s="26"/>
      <c r="M2058" s="26"/>
    </row>
    <row customHeight="1" ht="12" r="2059" spans="1:13">
      <c r="A2059" s="10">
        <v>26820</v>
      </c>
      <c r="B2059" s="93">
        <v>3</v>
      </c>
      <c r="C2059" s="110">
        <v>0</v>
      </c>
      <c r="D2059" s="110">
        <f si="66" t="shared"/>
        <v>0</v>
      </c>
      <c r="I2059" s="29">
        <v>20</v>
      </c>
      <c r="J2059" s="96">
        <f si="67" t="shared"/>
        <v>60</v>
      </c>
      <c r="K2059" s="26"/>
      <c r="L2059" s="26"/>
      <c r="M2059" s="26"/>
    </row>
    <row customHeight="1" ht="12" r="2060" spans="1:13">
      <c r="A2060" s="10">
        <v>26821</v>
      </c>
      <c r="B2060" s="93">
        <v>1</v>
      </c>
      <c r="C2060" s="110">
        <v>0</v>
      </c>
      <c r="D2060" s="110">
        <f si="66" t="shared"/>
        <v>0</v>
      </c>
      <c r="I2060" s="29">
        <v>20</v>
      </c>
      <c r="J2060" s="96">
        <f si="67" t="shared"/>
        <v>20</v>
      </c>
      <c r="K2060" s="26"/>
      <c r="L2060" s="26"/>
      <c r="M2060" s="26"/>
    </row>
    <row customHeight="1" ht="12" r="2061" spans="1:13">
      <c r="A2061" s="10">
        <v>26822</v>
      </c>
      <c r="B2061" s="93">
        <v>3</v>
      </c>
      <c r="C2061" s="110">
        <v>0</v>
      </c>
      <c r="D2061" s="110">
        <f si="66" t="shared"/>
        <v>0</v>
      </c>
      <c r="F2061" s="26" t="s">
        <v>1400</v>
      </c>
      <c r="I2061" s="29">
        <v>20</v>
      </c>
      <c r="J2061" s="96">
        <f si="67" t="shared"/>
        <v>60</v>
      </c>
      <c r="K2061" s="26"/>
      <c r="L2061" s="26"/>
      <c r="M2061" s="26"/>
    </row>
    <row customHeight="1" ht="12" r="2062" spans="1:13">
      <c r="A2062" s="10">
        <v>26823</v>
      </c>
      <c r="B2062" s="93">
        <v>3</v>
      </c>
      <c r="C2062" s="110">
        <v>0</v>
      </c>
      <c r="D2062" s="110">
        <f si="66" t="shared"/>
        <v>0</v>
      </c>
      <c r="F2062" s="26" t="s">
        <v>1400</v>
      </c>
      <c r="I2062" s="29">
        <v>20</v>
      </c>
      <c r="J2062" s="96">
        <f si="67" t="shared"/>
        <v>60</v>
      </c>
      <c r="K2062" s="26"/>
      <c r="L2062" s="26"/>
      <c r="M2062" s="26"/>
    </row>
    <row customHeight="1" ht="12" r="2063" spans="1:13">
      <c r="A2063" s="10">
        <v>26826</v>
      </c>
      <c r="B2063" s="93">
        <v>3</v>
      </c>
      <c r="C2063" s="110">
        <v>0</v>
      </c>
      <c r="D2063" s="110">
        <f si="66" t="shared"/>
        <v>0</v>
      </c>
      <c r="F2063" s="26" t="s">
        <v>1400</v>
      </c>
      <c r="I2063" s="29">
        <v>20</v>
      </c>
      <c r="J2063" s="96">
        <f si="67" t="shared"/>
        <v>60</v>
      </c>
      <c r="K2063" s="26"/>
      <c r="L2063" s="26"/>
      <c r="M2063" s="26"/>
    </row>
    <row customHeight="1" ht="12" r="2064" spans="1:13">
      <c r="A2064" s="10">
        <v>26827</v>
      </c>
      <c r="B2064" s="93">
        <v>0</v>
      </c>
      <c r="C2064" s="110">
        <v>0</v>
      </c>
      <c r="D2064" s="110">
        <f si="66" t="shared"/>
        <v>0</v>
      </c>
      <c r="F2064" s="26" t="s">
        <v>1400</v>
      </c>
      <c r="I2064" s="29">
        <v>20</v>
      </c>
      <c r="J2064" s="96">
        <f si="67" t="shared"/>
        <v>0</v>
      </c>
      <c r="K2064" s="26"/>
      <c r="L2064" s="26"/>
      <c r="M2064" s="26"/>
    </row>
    <row customHeight="1" ht="12" r="2065" spans="1:13">
      <c r="A2065" s="10">
        <v>26828</v>
      </c>
      <c r="B2065" s="93">
        <v>0</v>
      </c>
      <c r="C2065" s="110">
        <v>0</v>
      </c>
      <c r="D2065" s="110">
        <f si="66" t="shared"/>
        <v>0</v>
      </c>
      <c r="I2065" s="29">
        <v>20</v>
      </c>
      <c r="J2065" s="96">
        <f si="67" t="shared"/>
        <v>0</v>
      </c>
      <c r="K2065" s="26"/>
      <c r="L2065" s="26"/>
      <c r="M2065" s="26"/>
    </row>
    <row customHeight="1" ht="12" r="2066" spans="1:13">
      <c r="A2066" s="10">
        <v>26829</v>
      </c>
      <c r="B2066" s="93">
        <v>0</v>
      </c>
      <c r="C2066" s="110">
        <v>0</v>
      </c>
      <c r="D2066" s="110">
        <f si="66" t="shared"/>
        <v>0</v>
      </c>
      <c r="I2066" s="29">
        <v>20</v>
      </c>
      <c r="J2066" s="96">
        <f si="67" t="shared"/>
        <v>0</v>
      </c>
      <c r="K2066" s="26"/>
      <c r="L2066" s="26"/>
      <c r="M2066" s="26"/>
    </row>
    <row customHeight="1" ht="12" r="2067" spans="1:13">
      <c r="A2067" s="10">
        <v>26831</v>
      </c>
      <c r="B2067" s="93">
        <v>0</v>
      </c>
      <c r="C2067" s="110">
        <v>0</v>
      </c>
      <c r="D2067" s="110">
        <f si="66" t="shared"/>
        <v>0</v>
      </c>
      <c r="F2067" s="26" t="s">
        <v>1400</v>
      </c>
      <c r="I2067" s="29">
        <v>20</v>
      </c>
      <c r="J2067" s="96">
        <f si="67" t="shared"/>
        <v>0</v>
      </c>
      <c r="K2067" s="26"/>
      <c r="L2067" s="26"/>
      <c r="M2067" s="26"/>
    </row>
    <row customHeight="1" ht="12" r="2068" spans="1:13">
      <c r="A2068" s="10">
        <v>26832</v>
      </c>
      <c r="B2068" s="93">
        <v>13</v>
      </c>
      <c r="C2068" s="110">
        <v>0</v>
      </c>
      <c r="D2068" s="110">
        <f si="66" t="shared"/>
        <v>0</v>
      </c>
      <c r="F2068" s="26" t="s">
        <v>1400</v>
      </c>
      <c r="I2068" s="29">
        <v>20</v>
      </c>
      <c r="J2068" s="96">
        <f si="67" t="shared"/>
        <v>260</v>
      </c>
      <c r="K2068" s="26"/>
      <c r="L2068" s="26"/>
      <c r="M2068" s="26"/>
    </row>
    <row customHeight="1" ht="12" r="2069" spans="1:13">
      <c r="A2069" s="10">
        <v>26833</v>
      </c>
      <c r="B2069" s="93">
        <v>6</v>
      </c>
      <c r="C2069" s="110">
        <v>0</v>
      </c>
      <c r="D2069" s="110">
        <f si="66" t="shared"/>
        <v>0</v>
      </c>
      <c r="I2069" s="29">
        <v>70</v>
      </c>
      <c r="J2069" s="96">
        <f si="67" t="shared"/>
        <v>420</v>
      </c>
      <c r="K2069" s="26"/>
      <c r="L2069" s="26"/>
      <c r="M2069" s="26"/>
    </row>
    <row customHeight="1" ht="12" r="2070" spans="1:13">
      <c r="A2070" s="10">
        <v>26834</v>
      </c>
      <c r="B2070" s="93">
        <v>5</v>
      </c>
      <c r="C2070" s="110">
        <v>0</v>
      </c>
      <c r="D2070" s="110">
        <f si="66" t="shared"/>
        <v>0</v>
      </c>
      <c r="I2070" s="29">
        <v>20</v>
      </c>
      <c r="J2070" s="96">
        <f si="67" t="shared"/>
        <v>100</v>
      </c>
      <c r="K2070" s="26"/>
      <c r="L2070" s="26"/>
      <c r="M2070" s="26"/>
    </row>
    <row customHeight="1" ht="12" r="2071" spans="1:13">
      <c r="A2071" s="10">
        <v>26835</v>
      </c>
      <c r="B2071" s="93">
        <v>0</v>
      </c>
      <c r="C2071" s="110">
        <v>0</v>
      </c>
      <c r="D2071" s="110">
        <f si="66" t="shared"/>
        <v>0</v>
      </c>
      <c r="I2071" s="29">
        <v>20</v>
      </c>
      <c r="J2071" s="96">
        <f si="67" t="shared"/>
        <v>0</v>
      </c>
      <c r="K2071" s="26"/>
      <c r="L2071" s="26"/>
      <c r="M2071" s="26"/>
    </row>
    <row customHeight="1" ht="12" r="2072" spans="1:13">
      <c r="A2072" s="99">
        <v>26837</v>
      </c>
      <c r="B2072" s="93">
        <v>1</v>
      </c>
      <c r="C2072" s="110">
        <v>0</v>
      </c>
      <c r="D2072" s="110">
        <f si="66" t="shared"/>
        <v>0</v>
      </c>
      <c r="I2072" s="29">
        <v>20</v>
      </c>
      <c r="J2072" s="96">
        <f si="67" t="shared"/>
        <v>20</v>
      </c>
      <c r="K2072" s="26"/>
      <c r="L2072" s="26"/>
      <c r="M2072" s="26"/>
    </row>
    <row customHeight="1" ht="12" r="2073" spans="1:13">
      <c r="A2073" s="10">
        <v>26838</v>
      </c>
      <c r="B2073" s="93">
        <v>1</v>
      </c>
      <c r="C2073" s="110">
        <v>0</v>
      </c>
      <c r="D2073" s="110">
        <f si="66" t="shared"/>
        <v>0</v>
      </c>
      <c r="I2073" s="29">
        <v>20</v>
      </c>
      <c r="J2073" s="96">
        <f si="67" t="shared"/>
        <v>20</v>
      </c>
      <c r="K2073" s="26"/>
      <c r="L2073" s="26"/>
      <c r="M2073" s="26"/>
    </row>
    <row customHeight="1" ht="12" r="2074" spans="1:13">
      <c r="A2074" s="10">
        <v>26839</v>
      </c>
      <c r="B2074" s="93">
        <v>0</v>
      </c>
      <c r="C2074" s="110">
        <v>0</v>
      </c>
      <c r="D2074" s="110">
        <f si="66" t="shared"/>
        <v>0</v>
      </c>
      <c r="I2074" s="29">
        <v>20</v>
      </c>
      <c r="J2074" s="96">
        <f si="67" t="shared"/>
        <v>0</v>
      </c>
      <c r="K2074" s="26"/>
      <c r="L2074" s="26"/>
      <c r="M2074" s="26"/>
    </row>
    <row customHeight="1" ht="12" r="2075" spans="1:13">
      <c r="A2075" s="10">
        <v>26840</v>
      </c>
      <c r="B2075" s="93">
        <v>0</v>
      </c>
      <c r="C2075" s="110">
        <v>0</v>
      </c>
      <c r="D2075" s="110">
        <f si="66" t="shared"/>
        <v>0</v>
      </c>
      <c r="I2075" s="29">
        <v>20</v>
      </c>
      <c r="J2075" s="96">
        <f si="67" t="shared"/>
        <v>0</v>
      </c>
      <c r="K2075" s="26"/>
      <c r="L2075" s="26"/>
      <c r="M2075" s="26"/>
    </row>
    <row customHeight="1" ht="12" r="2076" spans="1:13">
      <c r="A2076" s="10">
        <v>26841</v>
      </c>
      <c r="B2076" s="93">
        <v>0</v>
      </c>
      <c r="C2076" s="110">
        <v>0</v>
      </c>
      <c r="D2076" s="110">
        <f si="66" t="shared"/>
        <v>0</v>
      </c>
      <c r="I2076" s="29">
        <v>20</v>
      </c>
      <c r="J2076" s="96">
        <f si="67" t="shared"/>
        <v>0</v>
      </c>
      <c r="K2076" s="26"/>
      <c r="L2076" s="26"/>
      <c r="M2076" s="26"/>
    </row>
    <row customHeight="1" ht="12" r="2077" spans="1:13">
      <c r="A2077" s="10">
        <v>26846</v>
      </c>
      <c r="B2077" s="93">
        <v>4</v>
      </c>
      <c r="C2077" s="110">
        <v>0</v>
      </c>
      <c r="D2077" s="110">
        <f si="66" t="shared"/>
        <v>0</v>
      </c>
      <c r="I2077" s="29">
        <v>20</v>
      </c>
      <c r="J2077" s="96">
        <f si="67" t="shared"/>
        <v>80</v>
      </c>
      <c r="K2077" s="26"/>
      <c r="L2077" s="26"/>
      <c r="M2077" s="26"/>
    </row>
    <row customHeight="1" ht="12" r="2078" spans="1:13">
      <c r="A2078" s="10">
        <v>26848</v>
      </c>
      <c r="B2078" s="93">
        <v>1</v>
      </c>
      <c r="C2078" s="110">
        <v>0</v>
      </c>
      <c r="D2078" s="110">
        <f si="66" t="shared"/>
        <v>0</v>
      </c>
      <c r="I2078" s="29">
        <v>20</v>
      </c>
      <c r="J2078" s="96">
        <f si="67" t="shared"/>
        <v>20</v>
      </c>
      <c r="K2078" s="26"/>
      <c r="L2078" s="26"/>
      <c r="M2078" s="26"/>
    </row>
    <row customHeight="1" ht="12" r="2079" spans="1:13">
      <c r="A2079" s="10">
        <v>26849</v>
      </c>
      <c r="B2079" s="93">
        <v>0</v>
      </c>
      <c r="C2079" s="110">
        <v>0</v>
      </c>
      <c r="D2079" s="110">
        <f si="66" t="shared"/>
        <v>0</v>
      </c>
      <c r="I2079" s="29">
        <v>200</v>
      </c>
      <c r="J2079" s="96">
        <f si="67" t="shared"/>
        <v>0</v>
      </c>
      <c r="K2079" s="26"/>
      <c r="L2079" s="26"/>
      <c r="M2079" s="26"/>
    </row>
    <row customHeight="1" ht="12" r="2080" spans="1:13">
      <c r="A2080" s="10">
        <v>26850</v>
      </c>
      <c r="B2080" s="93">
        <v>0</v>
      </c>
      <c r="C2080" s="110">
        <v>0</v>
      </c>
      <c r="D2080" s="110">
        <f si="66" t="shared"/>
        <v>0</v>
      </c>
      <c r="I2080" s="29">
        <v>20</v>
      </c>
      <c r="J2080" s="96">
        <f si="67" t="shared"/>
        <v>0</v>
      </c>
      <c r="K2080" s="26"/>
      <c r="L2080" s="26"/>
      <c r="M2080" s="26"/>
    </row>
    <row customHeight="1" ht="12" r="2081" spans="1:13">
      <c r="A2081" s="10">
        <v>26851</v>
      </c>
      <c r="B2081" s="93">
        <v>3</v>
      </c>
      <c r="C2081" s="110">
        <v>0</v>
      </c>
      <c r="D2081" s="110">
        <f si="66" t="shared"/>
        <v>0</v>
      </c>
      <c r="I2081" s="29">
        <v>20</v>
      </c>
      <c r="J2081" s="96">
        <f si="67" t="shared"/>
        <v>60</v>
      </c>
      <c r="K2081" s="26"/>
      <c r="L2081" s="26"/>
      <c r="M2081" s="26"/>
    </row>
    <row customHeight="1" ht="12" r="2082" spans="1:13">
      <c r="A2082" s="99">
        <v>26852</v>
      </c>
      <c r="B2082" s="93">
        <v>1</v>
      </c>
      <c r="C2082" s="110">
        <v>0</v>
      </c>
      <c r="D2082" s="110">
        <f si="66" t="shared"/>
        <v>0</v>
      </c>
      <c r="I2082" s="29">
        <v>20</v>
      </c>
      <c r="J2082" s="96">
        <f si="67" t="shared"/>
        <v>20</v>
      </c>
      <c r="K2082" s="26"/>
      <c r="L2082" s="26"/>
      <c r="M2082" s="26"/>
    </row>
    <row customHeight="1" ht="12" r="2083" spans="1:13">
      <c r="A2083" s="10">
        <v>26853</v>
      </c>
      <c r="B2083" s="93">
        <v>0</v>
      </c>
      <c r="C2083" s="110">
        <v>0</v>
      </c>
      <c r="D2083" s="110">
        <f si="66" t="shared"/>
        <v>0</v>
      </c>
      <c r="I2083" s="29">
        <v>70</v>
      </c>
      <c r="J2083" s="96">
        <f si="67" t="shared"/>
        <v>0</v>
      </c>
      <c r="K2083" s="26"/>
      <c r="L2083" s="26"/>
      <c r="M2083" s="26"/>
    </row>
    <row customHeight="1" ht="12" r="2084" spans="1:13">
      <c r="A2084" s="10">
        <v>26854</v>
      </c>
      <c r="B2084" s="93">
        <v>3</v>
      </c>
      <c r="C2084" s="110">
        <v>0</v>
      </c>
      <c r="D2084" s="110">
        <f si="66" t="shared"/>
        <v>0</v>
      </c>
      <c r="I2084" s="29">
        <v>50</v>
      </c>
      <c r="J2084" s="96">
        <f si="67" t="shared"/>
        <v>150</v>
      </c>
      <c r="K2084" s="26"/>
      <c r="L2084" s="26"/>
      <c r="M2084" s="26"/>
    </row>
    <row customHeight="1" ht="12" r="2085" spans="1:13">
      <c r="A2085" s="10">
        <v>26855</v>
      </c>
      <c r="B2085" s="93">
        <v>1</v>
      </c>
      <c r="C2085" s="110">
        <v>0</v>
      </c>
      <c r="D2085" s="110">
        <f si="66" t="shared"/>
        <v>0</v>
      </c>
      <c r="I2085" s="29">
        <v>75</v>
      </c>
      <c r="J2085" s="96">
        <f si="67" t="shared"/>
        <v>75</v>
      </c>
      <c r="K2085" s="26"/>
      <c r="L2085" s="26"/>
      <c r="M2085" s="26"/>
    </row>
    <row customHeight="1" ht="12" r="2086" spans="1:13">
      <c r="A2086" s="10">
        <v>26857</v>
      </c>
      <c r="B2086" s="93">
        <v>0</v>
      </c>
      <c r="C2086" s="110">
        <v>0</v>
      </c>
      <c r="D2086" s="110">
        <f si="66" t="shared"/>
        <v>0</v>
      </c>
      <c r="I2086" s="29">
        <v>75</v>
      </c>
      <c r="J2086" s="96">
        <f si="67" t="shared"/>
        <v>0</v>
      </c>
      <c r="K2086" s="26"/>
      <c r="L2086" s="26"/>
      <c r="M2086" s="26"/>
    </row>
    <row customHeight="1" ht="12" r="2087" spans="1:13">
      <c r="A2087" s="99">
        <v>26858</v>
      </c>
      <c r="B2087" s="93">
        <v>1</v>
      </c>
      <c r="C2087" s="110">
        <v>0</v>
      </c>
      <c r="D2087" s="110">
        <f si="66" t="shared"/>
        <v>0</v>
      </c>
      <c r="I2087" s="29">
        <v>20</v>
      </c>
      <c r="J2087" s="96">
        <f si="67" t="shared"/>
        <v>20</v>
      </c>
      <c r="K2087" s="26"/>
      <c r="L2087" s="26"/>
      <c r="M2087" s="26"/>
    </row>
    <row customHeight="1" ht="12" r="2088" spans="1:13">
      <c r="A2088" s="99">
        <v>26859</v>
      </c>
      <c r="B2088" s="93">
        <v>1</v>
      </c>
      <c r="C2088" s="110">
        <v>0</v>
      </c>
      <c r="D2088" s="110">
        <f si="66" t="shared"/>
        <v>0</v>
      </c>
      <c r="I2088" s="29">
        <v>20</v>
      </c>
      <c r="J2088" s="96">
        <f si="67" t="shared"/>
        <v>20</v>
      </c>
      <c r="K2088" s="26"/>
      <c r="L2088" s="26"/>
      <c r="M2088" s="26"/>
    </row>
    <row customHeight="1" ht="12" r="2089" spans="1:13">
      <c r="A2089" s="99">
        <v>26860</v>
      </c>
      <c r="B2089" s="93">
        <v>1</v>
      </c>
      <c r="C2089" s="110">
        <v>0</v>
      </c>
      <c r="D2089" s="110">
        <f si="66" t="shared"/>
        <v>0</v>
      </c>
      <c r="I2089" s="29">
        <v>20</v>
      </c>
      <c r="J2089" s="96">
        <f si="67" t="shared"/>
        <v>20</v>
      </c>
      <c r="K2089" s="26"/>
      <c r="L2089" s="26"/>
      <c r="M2089" s="26"/>
    </row>
    <row customHeight="1" ht="12" r="2090" spans="1:13">
      <c r="A2090" s="10">
        <v>26864</v>
      </c>
      <c r="B2090" s="93">
        <v>0</v>
      </c>
      <c r="C2090" s="110">
        <v>0</v>
      </c>
      <c r="D2090" s="110">
        <f si="66" t="shared"/>
        <v>0</v>
      </c>
      <c r="F2090" s="26" t="s">
        <v>1384</v>
      </c>
      <c r="H2090" s="26" t="s">
        <v>220</v>
      </c>
      <c r="I2090" s="29">
        <v>28.86</v>
      </c>
      <c r="J2090" s="96">
        <f si="67" t="shared"/>
        <v>0</v>
      </c>
      <c r="K2090" s="26"/>
      <c r="L2090" s="26"/>
      <c r="M2090" s="26"/>
    </row>
    <row customHeight="1" ht="12" r="2091" spans="1:13">
      <c r="A2091" s="10">
        <v>26866</v>
      </c>
      <c r="B2091" s="93">
        <v>0</v>
      </c>
      <c r="C2091" s="110">
        <v>0</v>
      </c>
      <c r="D2091" s="110">
        <f si="66" t="shared"/>
        <v>0</v>
      </c>
      <c r="F2091" s="26" t="s">
        <v>1384</v>
      </c>
      <c r="H2091" s="26" t="s">
        <v>220</v>
      </c>
      <c r="I2091" s="29">
        <v>20</v>
      </c>
      <c r="J2091" s="96">
        <f si="67" t="shared"/>
        <v>0</v>
      </c>
      <c r="K2091" s="26"/>
      <c r="L2091" s="26"/>
      <c r="M2091" s="26"/>
    </row>
    <row customHeight="1" ht="12" r="2092" spans="1:13">
      <c r="A2092" s="10">
        <v>26867</v>
      </c>
      <c r="B2092" s="93">
        <v>1</v>
      </c>
      <c r="C2092" s="110">
        <v>0</v>
      </c>
      <c r="D2092" s="110">
        <f si="66" t="shared"/>
        <v>0</v>
      </c>
      <c r="I2092" s="29">
        <v>20</v>
      </c>
      <c r="J2092" s="96">
        <f si="67" t="shared"/>
        <v>20</v>
      </c>
      <c r="K2092" s="26"/>
      <c r="L2092" s="26"/>
      <c r="M2092" s="26"/>
    </row>
    <row customHeight="1" ht="12" r="2093" spans="1:13">
      <c r="A2093" s="10">
        <v>26868</v>
      </c>
      <c r="B2093" s="93">
        <v>0</v>
      </c>
      <c r="C2093" s="110">
        <v>0</v>
      </c>
      <c r="D2093" s="110">
        <f si="66" t="shared"/>
        <v>0</v>
      </c>
      <c r="F2093" s="26" t="s">
        <v>1384</v>
      </c>
      <c r="I2093" s="29">
        <v>175</v>
      </c>
      <c r="J2093" s="96">
        <f si="67" t="shared"/>
        <v>0</v>
      </c>
      <c r="K2093" s="26"/>
      <c r="L2093" s="26"/>
      <c r="M2093" s="26"/>
    </row>
    <row customHeight="1" ht="12" r="2094" spans="1:13">
      <c r="A2094" s="10">
        <v>26869</v>
      </c>
      <c r="B2094" s="93">
        <v>0</v>
      </c>
      <c r="C2094" s="110">
        <v>0</v>
      </c>
      <c r="D2094" s="110">
        <f si="66" t="shared"/>
        <v>0</v>
      </c>
      <c r="I2094" s="29">
        <v>20</v>
      </c>
      <c r="J2094" s="96">
        <f si="67" t="shared"/>
        <v>0</v>
      </c>
      <c r="K2094" s="26"/>
      <c r="L2094" s="26"/>
      <c r="M2094" s="26"/>
    </row>
    <row customHeight="1" ht="12" r="2095" spans="1:13">
      <c r="A2095" s="10">
        <v>26870</v>
      </c>
      <c r="B2095" s="93">
        <v>1</v>
      </c>
      <c r="C2095" s="110">
        <v>0</v>
      </c>
      <c r="D2095" s="110">
        <f si="66" t="shared"/>
        <v>0</v>
      </c>
      <c r="I2095" s="29">
        <v>20</v>
      </c>
      <c r="J2095" s="96">
        <f si="67" t="shared"/>
        <v>20</v>
      </c>
      <c r="K2095" s="26"/>
      <c r="L2095" s="26"/>
      <c r="M2095" s="26"/>
    </row>
    <row customHeight="1" ht="12" r="2096" spans="1:13">
      <c r="A2096" s="99">
        <v>26871</v>
      </c>
      <c r="B2096" s="93">
        <v>0</v>
      </c>
      <c r="C2096" s="110">
        <v>0</v>
      </c>
      <c r="D2096" s="110">
        <f si="66" t="shared"/>
        <v>0</v>
      </c>
      <c r="I2096" s="29">
        <v>20</v>
      </c>
      <c r="J2096" s="96">
        <f si="67" t="shared"/>
        <v>0</v>
      </c>
      <c r="K2096" s="26"/>
      <c r="L2096" s="26"/>
      <c r="M2096" s="26"/>
    </row>
    <row customHeight="1" ht="12" r="2097" spans="1:13">
      <c r="A2097" s="10">
        <v>26876</v>
      </c>
      <c r="B2097" s="93">
        <v>1</v>
      </c>
      <c r="C2097" s="110">
        <v>0</v>
      </c>
      <c r="D2097" s="110">
        <f si="66" t="shared"/>
        <v>0</v>
      </c>
      <c r="I2097" s="29">
        <v>85</v>
      </c>
      <c r="J2097" s="96">
        <f si="67" t="shared"/>
        <v>85</v>
      </c>
      <c r="K2097" s="26"/>
      <c r="L2097" s="26"/>
      <c r="M2097" s="26"/>
    </row>
    <row customHeight="1" ht="12" r="2098" spans="1:13">
      <c r="A2098" s="10">
        <v>26886</v>
      </c>
      <c r="B2098" s="93">
        <v>1</v>
      </c>
      <c r="C2098" s="110">
        <v>0</v>
      </c>
      <c r="D2098" s="110">
        <f si="66" t="shared"/>
        <v>0</v>
      </c>
      <c r="I2098" s="29">
        <v>20</v>
      </c>
      <c r="J2098" s="96">
        <f si="67" t="shared"/>
        <v>20</v>
      </c>
      <c r="K2098" s="26"/>
      <c r="L2098" s="26"/>
      <c r="M2098" s="26"/>
    </row>
    <row customHeight="1" ht="12" r="2099" spans="1:13">
      <c r="A2099" s="10">
        <v>26888</v>
      </c>
      <c r="B2099" s="93">
        <v>1</v>
      </c>
      <c r="C2099" s="110">
        <v>0</v>
      </c>
      <c r="D2099" s="110">
        <f ref="D2099:D2172" si="68" t="shared">C2099*2</f>
        <v>0</v>
      </c>
      <c r="I2099" s="29">
        <v>20</v>
      </c>
      <c r="J2099" s="96">
        <f si="67" t="shared"/>
        <v>20</v>
      </c>
      <c r="K2099" s="26"/>
      <c r="L2099" s="26"/>
      <c r="M2099" s="26"/>
    </row>
    <row customHeight="1" ht="12" r="2100" spans="1:13">
      <c r="A2100" s="99">
        <v>26889</v>
      </c>
      <c r="B2100" s="93">
        <v>1</v>
      </c>
      <c r="C2100" s="110">
        <v>0</v>
      </c>
      <c r="D2100" s="110">
        <f si="68" t="shared"/>
        <v>0</v>
      </c>
      <c r="I2100" s="29">
        <v>20</v>
      </c>
      <c r="J2100" s="96">
        <f si="67" t="shared"/>
        <v>20</v>
      </c>
      <c r="K2100" s="26"/>
      <c r="L2100" s="26"/>
      <c r="M2100" s="26"/>
    </row>
    <row customHeight="1" ht="12" r="2101" spans="1:13">
      <c r="A2101" s="10">
        <v>26913</v>
      </c>
      <c r="B2101" s="93">
        <v>1</v>
      </c>
      <c r="C2101" s="110">
        <v>0</v>
      </c>
      <c r="D2101" s="110">
        <f si="68" t="shared"/>
        <v>0</v>
      </c>
      <c r="I2101" s="29">
        <v>20</v>
      </c>
      <c r="J2101" s="96">
        <f si="67" t="shared"/>
        <v>20</v>
      </c>
      <c r="K2101" s="26"/>
      <c r="L2101" s="26"/>
      <c r="M2101" s="26"/>
    </row>
    <row customHeight="1" ht="12" r="2102" spans="1:13">
      <c r="A2102" s="10">
        <v>26915</v>
      </c>
      <c r="B2102" s="93">
        <v>1</v>
      </c>
      <c r="C2102" s="110">
        <v>0</v>
      </c>
      <c r="D2102" s="110">
        <f si="68" t="shared"/>
        <v>0</v>
      </c>
      <c r="I2102" s="29">
        <v>20</v>
      </c>
      <c r="J2102" s="96">
        <f si="67" t="shared"/>
        <v>20</v>
      </c>
      <c r="K2102" s="26"/>
      <c r="L2102" s="26"/>
      <c r="M2102" s="26"/>
    </row>
    <row customHeight="1" ht="12" r="2103" spans="1:13">
      <c r="A2103" s="10">
        <v>26918</v>
      </c>
      <c r="B2103" s="93">
        <v>1</v>
      </c>
      <c r="C2103" s="110">
        <v>4</v>
      </c>
      <c r="D2103" s="110">
        <f si="68" t="shared"/>
        <v>8</v>
      </c>
      <c r="F2103" s="26" t="s">
        <v>1391</v>
      </c>
      <c r="I2103" s="29">
        <v>20</v>
      </c>
      <c r="J2103" s="96">
        <f si="67" t="shared"/>
        <v>20</v>
      </c>
      <c r="K2103" s="26"/>
      <c r="L2103" s="26"/>
      <c r="M2103" s="26"/>
    </row>
    <row customHeight="1" ht="12" r="2104" spans="1:13">
      <c r="A2104" s="10">
        <v>26919</v>
      </c>
      <c r="B2104" s="93">
        <v>3</v>
      </c>
      <c r="C2104" s="110">
        <v>0</v>
      </c>
      <c r="D2104" s="110">
        <f si="68" t="shared"/>
        <v>0</v>
      </c>
      <c r="F2104" s="26" t="s">
        <v>1398</v>
      </c>
      <c r="I2104" s="29">
        <v>20</v>
      </c>
      <c r="J2104" s="96">
        <f si="67" t="shared"/>
        <v>60</v>
      </c>
      <c r="K2104" s="26"/>
      <c r="L2104" s="26"/>
      <c r="M2104" s="26"/>
    </row>
    <row customHeight="1" ht="12" r="2105" spans="1:13">
      <c r="A2105" s="10">
        <v>26920</v>
      </c>
      <c r="B2105" s="93">
        <v>2</v>
      </c>
      <c r="C2105" s="110">
        <v>0</v>
      </c>
      <c r="D2105" s="110">
        <f si="68" t="shared"/>
        <v>0</v>
      </c>
      <c r="I2105" s="29">
        <v>20</v>
      </c>
      <c r="J2105" s="96">
        <f si="67" t="shared"/>
        <v>40</v>
      </c>
      <c r="K2105" s="26"/>
      <c r="L2105" s="26"/>
      <c r="M2105" s="26"/>
    </row>
    <row customHeight="1" ht="12" r="2106" spans="1:13">
      <c r="A2106" s="10">
        <v>26922</v>
      </c>
      <c r="B2106" s="93">
        <v>57</v>
      </c>
      <c r="C2106" s="110">
        <v>0</v>
      </c>
      <c r="D2106" s="110">
        <f si="68" t="shared"/>
        <v>0</v>
      </c>
      <c r="I2106" s="29">
        <v>20</v>
      </c>
      <c r="J2106" s="96">
        <f si="67" t="shared"/>
        <v>1140</v>
      </c>
      <c r="K2106" s="26"/>
      <c r="L2106" s="26"/>
      <c r="M2106" s="26"/>
    </row>
    <row customHeight="1" ht="12" r="2107" spans="1:13">
      <c r="A2107" s="10">
        <v>26930</v>
      </c>
      <c r="B2107" s="93">
        <v>2</v>
      </c>
      <c r="C2107" s="110">
        <v>0</v>
      </c>
      <c r="D2107" s="110">
        <f si="68" t="shared"/>
        <v>0</v>
      </c>
      <c r="I2107" s="29">
        <v>20</v>
      </c>
      <c r="J2107" s="96">
        <f si="67" t="shared"/>
        <v>40</v>
      </c>
      <c r="K2107" s="26"/>
      <c r="L2107" s="26"/>
      <c r="M2107" s="26"/>
    </row>
    <row customHeight="1" ht="12" r="2108" spans="1:13">
      <c r="A2108" s="10">
        <v>26931</v>
      </c>
      <c r="B2108" s="93">
        <v>2</v>
      </c>
      <c r="C2108" s="110">
        <v>0</v>
      </c>
      <c r="D2108" s="110">
        <f si="68" t="shared"/>
        <v>0</v>
      </c>
      <c r="I2108" s="29">
        <v>20</v>
      </c>
      <c r="J2108" s="96">
        <f si="67" t="shared"/>
        <v>40</v>
      </c>
      <c r="K2108" s="26"/>
      <c r="L2108" s="26"/>
      <c r="M2108" s="26"/>
    </row>
    <row customHeight="1" ht="12" r="2109" spans="1:13">
      <c r="A2109" s="10">
        <v>26932</v>
      </c>
      <c r="B2109" s="93">
        <v>2</v>
      </c>
      <c r="C2109" s="110">
        <v>2</v>
      </c>
      <c r="D2109" s="110">
        <f si="68" t="shared"/>
        <v>4</v>
      </c>
      <c r="F2109" s="26" t="s">
        <v>1391</v>
      </c>
      <c r="I2109" s="29">
        <v>20</v>
      </c>
      <c r="J2109" s="96">
        <f si="67" t="shared"/>
        <v>40</v>
      </c>
      <c r="K2109" s="26"/>
      <c r="L2109" s="26"/>
      <c r="M2109" s="26"/>
    </row>
    <row customHeight="1" ht="12" r="2110" spans="1:13">
      <c r="A2110" s="10">
        <v>26933</v>
      </c>
      <c r="B2110" s="93">
        <v>6</v>
      </c>
      <c r="C2110" s="110">
        <v>2</v>
      </c>
      <c r="D2110" s="110">
        <f si="68" t="shared"/>
        <v>4</v>
      </c>
      <c r="F2110" s="26" t="s">
        <v>1391</v>
      </c>
      <c r="I2110" s="29">
        <v>20</v>
      </c>
      <c r="J2110" s="96">
        <f si="67" t="shared"/>
        <v>120</v>
      </c>
      <c r="K2110" s="26"/>
      <c r="L2110" s="26"/>
      <c r="M2110" s="26"/>
    </row>
    <row customHeight="1" ht="12" r="2111" spans="1:13">
      <c r="A2111" s="10">
        <v>26934</v>
      </c>
      <c r="B2111" s="93">
        <v>1</v>
      </c>
      <c r="C2111" s="110">
        <v>4</v>
      </c>
      <c r="D2111" s="110">
        <f si="68" t="shared"/>
        <v>8</v>
      </c>
      <c r="F2111" s="26" t="s">
        <v>1391</v>
      </c>
      <c r="I2111" s="29">
        <v>20</v>
      </c>
      <c r="J2111" s="96">
        <f si="67" t="shared"/>
        <v>20</v>
      </c>
      <c r="K2111" s="26"/>
      <c r="L2111" s="26"/>
      <c r="M2111" s="26"/>
    </row>
    <row customHeight="1" ht="12" r="2112" spans="1:13">
      <c r="A2112" s="10">
        <v>26935</v>
      </c>
      <c r="B2112" s="93">
        <v>5</v>
      </c>
      <c r="C2112" s="110">
        <v>2</v>
      </c>
      <c r="D2112" s="110">
        <f si="68" t="shared"/>
        <v>4</v>
      </c>
      <c r="F2112" s="26" t="s">
        <v>1391</v>
      </c>
      <c r="I2112" s="29">
        <v>20</v>
      </c>
      <c r="J2112" s="96">
        <f si="67" t="shared"/>
        <v>100</v>
      </c>
      <c r="K2112" s="26"/>
      <c r="L2112" s="26"/>
      <c r="M2112" s="26"/>
    </row>
    <row customHeight="1" ht="12" r="2113" spans="1:13">
      <c r="A2113" s="10">
        <v>26936</v>
      </c>
      <c r="B2113" s="93">
        <v>2</v>
      </c>
      <c r="C2113" s="110">
        <v>0</v>
      </c>
      <c r="D2113" s="110">
        <f si="68" t="shared"/>
        <v>0</v>
      </c>
      <c r="I2113" s="29">
        <v>20</v>
      </c>
      <c r="J2113" s="96">
        <f si="67" t="shared"/>
        <v>40</v>
      </c>
      <c r="K2113" s="26"/>
      <c r="L2113" s="26"/>
      <c r="M2113" s="26"/>
    </row>
    <row customHeight="1" ht="12" r="2114" spans="1:13">
      <c r="A2114" s="10">
        <v>26937</v>
      </c>
      <c r="B2114" s="93">
        <v>2</v>
      </c>
      <c r="C2114" s="110">
        <v>0</v>
      </c>
      <c r="D2114" s="110">
        <f si="68" t="shared"/>
        <v>0</v>
      </c>
      <c r="I2114" s="29">
        <v>20</v>
      </c>
      <c r="J2114" s="96">
        <f si="67" t="shared"/>
        <v>40</v>
      </c>
      <c r="K2114" s="26"/>
      <c r="L2114" s="26"/>
      <c r="M2114" s="26"/>
    </row>
    <row customHeight="1" ht="12" r="2115" spans="1:13">
      <c r="A2115" s="10">
        <v>26938</v>
      </c>
      <c r="B2115" s="93">
        <v>3</v>
      </c>
      <c r="C2115" s="110">
        <v>0</v>
      </c>
      <c r="D2115" s="110">
        <f si="68" t="shared"/>
        <v>0</v>
      </c>
      <c r="I2115" s="29">
        <v>20</v>
      </c>
      <c r="J2115" s="96">
        <f si="67" t="shared"/>
        <v>60</v>
      </c>
      <c r="K2115" s="26"/>
      <c r="L2115" s="26"/>
      <c r="M2115" s="26"/>
    </row>
    <row customHeight="1" ht="12" r="2116" spans="1:13">
      <c r="A2116" s="10">
        <v>26939</v>
      </c>
      <c r="B2116" s="93">
        <v>4</v>
      </c>
      <c r="C2116" s="110">
        <v>0</v>
      </c>
      <c r="D2116" s="110">
        <f si="68" t="shared"/>
        <v>0</v>
      </c>
      <c r="I2116" s="29">
        <v>22</v>
      </c>
      <c r="J2116" s="96">
        <f si="67" t="shared"/>
        <v>88</v>
      </c>
      <c r="K2116" s="26"/>
      <c r="L2116" s="26"/>
      <c r="M2116" s="26"/>
    </row>
    <row customHeight="1" ht="12" r="2117" spans="1:13">
      <c r="A2117" s="10">
        <v>26941</v>
      </c>
      <c r="B2117" s="93">
        <v>1</v>
      </c>
      <c r="C2117" s="110">
        <v>0</v>
      </c>
      <c r="D2117" s="110">
        <f si="68" t="shared"/>
        <v>0</v>
      </c>
      <c r="I2117" s="29">
        <v>20</v>
      </c>
      <c r="J2117" s="96">
        <f si="67" t="shared"/>
        <v>20</v>
      </c>
      <c r="K2117" s="26"/>
      <c r="L2117" s="26"/>
      <c r="M2117" s="26"/>
    </row>
    <row customHeight="1" ht="12" r="2118" spans="1:13">
      <c r="A2118" s="99">
        <v>26948</v>
      </c>
      <c r="B2118" s="93">
        <v>0</v>
      </c>
      <c r="C2118" s="110">
        <v>0</v>
      </c>
      <c r="D2118" s="110">
        <f si="68" t="shared"/>
        <v>0</v>
      </c>
      <c r="I2118" s="29">
        <v>42.5</v>
      </c>
      <c r="J2118" s="96">
        <f si="67" t="shared"/>
        <v>0</v>
      </c>
      <c r="K2118" s="26"/>
      <c r="L2118" s="26"/>
      <c r="M2118" s="26"/>
    </row>
    <row customHeight="1" ht="12" r="2119" spans="1:13">
      <c r="A2119" s="99">
        <v>26949</v>
      </c>
      <c r="B2119" s="93">
        <v>24</v>
      </c>
      <c r="C2119" s="110">
        <v>0</v>
      </c>
      <c r="D2119" s="110">
        <f si="68" t="shared"/>
        <v>0</v>
      </c>
      <c r="I2119" s="29">
        <v>20</v>
      </c>
      <c r="J2119" s="96">
        <f si="67" t="shared"/>
        <v>480</v>
      </c>
      <c r="K2119" s="26"/>
      <c r="L2119" s="26"/>
      <c r="M2119" s="26"/>
    </row>
    <row customHeight="1" ht="12" r="2120" spans="1:13">
      <c r="A2120" s="10">
        <v>26950</v>
      </c>
      <c r="B2120" s="93">
        <v>0</v>
      </c>
      <c r="C2120" s="110">
        <v>0</v>
      </c>
      <c r="D2120" s="110">
        <f si="68" t="shared"/>
        <v>0</v>
      </c>
      <c r="I2120" s="29">
        <v>20</v>
      </c>
      <c r="J2120" s="96">
        <f si="67" t="shared"/>
        <v>0</v>
      </c>
      <c r="K2120" s="26"/>
      <c r="L2120" s="26"/>
      <c r="M2120" s="26"/>
    </row>
    <row customHeight="1" ht="12" r="2121" spans="1:13">
      <c r="A2121" s="10">
        <v>26951</v>
      </c>
      <c r="B2121" s="93">
        <v>0</v>
      </c>
      <c r="C2121" s="110">
        <v>0</v>
      </c>
      <c r="D2121" s="110">
        <f si="68" t="shared"/>
        <v>0</v>
      </c>
      <c r="I2121" s="29">
        <v>20</v>
      </c>
      <c r="J2121" s="96">
        <f si="67" t="shared"/>
        <v>0</v>
      </c>
      <c r="K2121" s="26"/>
      <c r="L2121" s="26"/>
      <c r="M2121" s="26"/>
    </row>
    <row customHeight="1" ht="12" r="2122" spans="1:13">
      <c r="A2122" s="10">
        <v>26952</v>
      </c>
      <c r="B2122" s="93">
        <v>0</v>
      </c>
      <c r="C2122" s="110">
        <v>0</v>
      </c>
      <c r="D2122" s="110">
        <f si="68" t="shared"/>
        <v>0</v>
      </c>
      <c r="I2122" s="29">
        <v>20</v>
      </c>
      <c r="J2122" s="96">
        <f si="67" t="shared"/>
        <v>0</v>
      </c>
      <c r="K2122" s="26"/>
      <c r="L2122" s="26"/>
      <c r="M2122" s="26"/>
    </row>
    <row customHeight="1" ht="12" r="2123" spans="1:13">
      <c r="A2123" s="10">
        <v>26954</v>
      </c>
      <c r="B2123" s="93">
        <v>1</v>
      </c>
      <c r="C2123" s="110">
        <v>0</v>
      </c>
      <c r="D2123" s="110">
        <f si="68" t="shared"/>
        <v>0</v>
      </c>
      <c r="I2123" s="29">
        <v>20</v>
      </c>
      <c r="J2123" s="96">
        <f>B2123*I2123</f>
        <v>20</v>
      </c>
      <c r="K2123" s="26"/>
      <c r="L2123" s="26"/>
      <c r="M2123" s="26"/>
    </row>
    <row customHeight="1" ht="12" r="2124" spans="1:13">
      <c r="A2124" s="10">
        <v>26956</v>
      </c>
      <c r="B2124" s="93">
        <v>2</v>
      </c>
      <c r="C2124" s="110">
        <v>0</v>
      </c>
      <c r="D2124" s="110">
        <f si="68" t="shared"/>
        <v>0</v>
      </c>
      <c r="I2124" s="29">
        <v>20</v>
      </c>
      <c r="J2124" s="96">
        <f si="67" t="shared"/>
        <v>40</v>
      </c>
      <c r="K2124" s="26"/>
      <c r="L2124" s="26"/>
      <c r="M2124" s="26"/>
    </row>
    <row customHeight="1" ht="12" r="2125" spans="1:13">
      <c r="A2125" s="10">
        <v>26958</v>
      </c>
      <c r="B2125" s="93">
        <v>1</v>
      </c>
      <c r="C2125" s="110">
        <v>0</v>
      </c>
      <c r="D2125" s="110">
        <f si="68" t="shared"/>
        <v>0</v>
      </c>
      <c r="I2125" s="29">
        <v>20</v>
      </c>
      <c r="J2125" s="96">
        <f si="67" t="shared"/>
        <v>20</v>
      </c>
      <c r="K2125" s="26"/>
      <c r="L2125" s="26"/>
      <c r="M2125" s="26"/>
    </row>
    <row customHeight="1" ht="12" r="2126" spans="1:13">
      <c r="A2126" s="10">
        <v>26963</v>
      </c>
      <c r="B2126" s="93">
        <v>1</v>
      </c>
      <c r="C2126" s="110">
        <v>0</v>
      </c>
      <c r="D2126" s="110">
        <f si="68" t="shared"/>
        <v>0</v>
      </c>
      <c r="I2126" s="29">
        <v>20</v>
      </c>
      <c r="J2126" s="96">
        <f si="67" t="shared"/>
        <v>20</v>
      </c>
      <c r="K2126" s="26"/>
      <c r="L2126" s="26"/>
      <c r="M2126" s="26"/>
    </row>
    <row customHeight="1" ht="12" r="2127" spans="1:13">
      <c r="A2127" s="10">
        <v>26965</v>
      </c>
      <c r="B2127" s="93">
        <v>1</v>
      </c>
      <c r="C2127" s="110">
        <v>0</v>
      </c>
      <c r="D2127" s="110">
        <f si="68" t="shared"/>
        <v>0</v>
      </c>
      <c r="I2127" s="29">
        <v>20</v>
      </c>
      <c r="J2127" s="96">
        <f si="67" t="shared"/>
        <v>20</v>
      </c>
      <c r="K2127" s="26"/>
      <c r="L2127" s="26"/>
      <c r="M2127" s="26"/>
    </row>
    <row customHeight="1" ht="12" r="2128" spans="1:13">
      <c r="A2128" s="10">
        <v>26966</v>
      </c>
      <c r="B2128" s="93">
        <v>0</v>
      </c>
      <c r="C2128" s="110">
        <v>0</v>
      </c>
      <c r="D2128" s="110">
        <f si="68" t="shared"/>
        <v>0</v>
      </c>
      <c r="I2128" s="29">
        <v>20</v>
      </c>
      <c r="J2128" s="96">
        <f si="67" t="shared"/>
        <v>0</v>
      </c>
      <c r="K2128" s="26"/>
      <c r="L2128" s="26"/>
      <c r="M2128" s="26"/>
    </row>
    <row customHeight="1" ht="12" r="2129" spans="1:13">
      <c r="A2129" s="10">
        <v>26967</v>
      </c>
      <c r="B2129" s="93">
        <v>2</v>
      </c>
      <c r="C2129" s="110">
        <v>0</v>
      </c>
      <c r="D2129" s="110">
        <f si="68" t="shared"/>
        <v>0</v>
      </c>
      <c r="I2129" s="29">
        <v>99</v>
      </c>
      <c r="J2129" s="96">
        <f si="67" t="shared"/>
        <v>198</v>
      </c>
      <c r="K2129" s="26"/>
      <c r="L2129" s="26"/>
      <c r="M2129" s="26"/>
    </row>
    <row customHeight="1" ht="12" r="2130" spans="1:13">
      <c r="A2130" s="10">
        <v>26968</v>
      </c>
      <c r="B2130" s="93">
        <v>4</v>
      </c>
      <c r="C2130" s="110">
        <v>0</v>
      </c>
      <c r="D2130" s="110">
        <f si="68" t="shared"/>
        <v>0</v>
      </c>
      <c r="I2130" s="29">
        <v>20</v>
      </c>
      <c r="J2130" s="96">
        <f si="67" t="shared"/>
        <v>80</v>
      </c>
      <c r="K2130" s="26"/>
      <c r="L2130" s="26"/>
      <c r="M2130" s="26"/>
    </row>
    <row customHeight="1" ht="12" r="2131" spans="1:13">
      <c r="A2131" s="10">
        <v>26969</v>
      </c>
      <c r="B2131" s="93">
        <v>1</v>
      </c>
      <c r="C2131" s="110">
        <v>0</v>
      </c>
      <c r="D2131" s="110">
        <f si="68" t="shared"/>
        <v>0</v>
      </c>
      <c r="I2131" s="29">
        <v>52</v>
      </c>
      <c r="J2131" s="96">
        <f si="67" t="shared"/>
        <v>52</v>
      </c>
      <c r="K2131" s="26"/>
      <c r="L2131" s="26"/>
      <c r="M2131" s="26"/>
    </row>
    <row customHeight="1" ht="12" r="2132" spans="1:13">
      <c r="A2132" s="99">
        <v>26970</v>
      </c>
      <c r="B2132" s="93">
        <v>1</v>
      </c>
      <c r="C2132" s="110">
        <v>0</v>
      </c>
      <c r="D2132" s="110">
        <f si="68" t="shared"/>
        <v>0</v>
      </c>
      <c r="I2132" s="29">
        <v>55</v>
      </c>
      <c r="J2132" s="96">
        <f si="67" t="shared"/>
        <v>55</v>
      </c>
      <c r="K2132" s="26"/>
      <c r="L2132" s="26"/>
      <c r="M2132" s="26"/>
    </row>
    <row customHeight="1" ht="12" r="2133" spans="1:13">
      <c r="A2133" s="10">
        <v>26971</v>
      </c>
      <c r="B2133" s="93">
        <v>0</v>
      </c>
      <c r="C2133" s="110">
        <v>0</v>
      </c>
      <c r="D2133" s="110">
        <f si="68" t="shared"/>
        <v>0</v>
      </c>
      <c r="I2133" s="29">
        <v>20</v>
      </c>
      <c r="J2133" s="96">
        <f si="67" t="shared"/>
        <v>0</v>
      </c>
      <c r="K2133" s="26"/>
      <c r="L2133" s="26"/>
      <c r="M2133" s="26"/>
    </row>
    <row customHeight="1" ht="12" r="2134" spans="1:13">
      <c r="A2134" s="99">
        <v>26972</v>
      </c>
      <c r="B2134" s="93">
        <v>7</v>
      </c>
      <c r="C2134" s="110">
        <v>0</v>
      </c>
      <c r="D2134" s="110">
        <f si="68" t="shared"/>
        <v>0</v>
      </c>
      <c r="I2134" s="29">
        <v>20</v>
      </c>
      <c r="J2134" s="96">
        <f si="67" t="shared"/>
        <v>140</v>
      </c>
      <c r="K2134" s="26"/>
      <c r="L2134" s="26"/>
      <c r="M2134" s="26"/>
    </row>
    <row customHeight="1" ht="12" r="2135" spans="1:13">
      <c r="A2135" s="99">
        <v>26973</v>
      </c>
      <c r="B2135" s="93">
        <v>1</v>
      </c>
      <c r="C2135" s="110">
        <v>0</v>
      </c>
      <c r="D2135" s="110">
        <f si="68" t="shared"/>
        <v>0</v>
      </c>
      <c r="I2135" s="29">
        <v>20</v>
      </c>
      <c r="J2135" s="96">
        <f si="67" t="shared"/>
        <v>20</v>
      </c>
      <c r="K2135" s="26"/>
      <c r="L2135" s="26"/>
      <c r="M2135" s="26"/>
    </row>
    <row customHeight="1" ht="12" r="2136" spans="1:13">
      <c r="A2136" s="10">
        <v>26976</v>
      </c>
      <c r="B2136" s="93">
        <v>2</v>
      </c>
      <c r="C2136" s="110">
        <v>0</v>
      </c>
      <c r="D2136" s="110">
        <f si="68" t="shared"/>
        <v>0</v>
      </c>
      <c r="I2136" s="29">
        <v>90</v>
      </c>
      <c r="J2136" s="96">
        <f si="67" t="shared"/>
        <v>180</v>
      </c>
      <c r="K2136" s="26"/>
      <c r="L2136" s="26"/>
      <c r="M2136" s="26"/>
    </row>
    <row customHeight="1" ht="12" r="2137" spans="1:13">
      <c r="A2137" s="10">
        <v>26977</v>
      </c>
      <c r="B2137" s="93">
        <v>1</v>
      </c>
      <c r="C2137" s="110">
        <v>0</v>
      </c>
      <c r="D2137" s="110">
        <f si="68" t="shared"/>
        <v>0</v>
      </c>
      <c r="I2137" s="29">
        <v>50</v>
      </c>
      <c r="J2137" s="96">
        <f si="67" t="shared"/>
        <v>50</v>
      </c>
      <c r="K2137" s="26"/>
      <c r="L2137" s="26"/>
      <c r="M2137" s="26"/>
    </row>
    <row customHeight="1" ht="12" r="2138" spans="1:13">
      <c r="A2138" s="10">
        <v>26978</v>
      </c>
      <c r="B2138" s="93">
        <v>1</v>
      </c>
      <c r="C2138" s="110">
        <v>0</v>
      </c>
      <c r="D2138" s="110">
        <f si="68" t="shared"/>
        <v>0</v>
      </c>
      <c r="I2138" s="29">
        <v>20</v>
      </c>
      <c r="J2138" s="96">
        <f si="67" t="shared"/>
        <v>20</v>
      </c>
      <c r="K2138" s="26"/>
      <c r="L2138" s="26"/>
      <c r="M2138" s="26"/>
    </row>
    <row customHeight="1" ht="12" r="2139" spans="1:13">
      <c r="A2139" s="10">
        <v>26980</v>
      </c>
      <c r="B2139" s="93">
        <v>0</v>
      </c>
      <c r="C2139" s="110">
        <v>0</v>
      </c>
      <c r="D2139" s="110">
        <f si="68" t="shared"/>
        <v>0</v>
      </c>
      <c r="I2139" s="29">
        <v>20</v>
      </c>
      <c r="J2139" s="96">
        <f si="67" t="shared"/>
        <v>0</v>
      </c>
      <c r="K2139" s="26"/>
      <c r="L2139" s="26"/>
      <c r="M2139" s="26"/>
    </row>
    <row customHeight="1" ht="12" r="2140" spans="1:13">
      <c r="A2140" s="99">
        <v>26981</v>
      </c>
      <c r="B2140" s="93">
        <v>0</v>
      </c>
      <c r="C2140" s="110">
        <v>0</v>
      </c>
      <c r="D2140" s="110">
        <f si="68" t="shared"/>
        <v>0</v>
      </c>
      <c r="I2140" s="29">
        <v>20</v>
      </c>
      <c r="J2140" s="96">
        <f si="67" t="shared"/>
        <v>0</v>
      </c>
      <c r="K2140" s="26"/>
      <c r="L2140" s="26"/>
      <c r="M2140" s="26"/>
    </row>
    <row customHeight="1" ht="12" r="2141" spans="1:13">
      <c r="A2141" s="99">
        <v>26982</v>
      </c>
      <c r="B2141" s="93">
        <v>0</v>
      </c>
      <c r="C2141" s="110">
        <v>0</v>
      </c>
      <c r="D2141" s="110">
        <f si="68" t="shared"/>
        <v>0</v>
      </c>
      <c r="I2141" s="29">
        <v>20</v>
      </c>
      <c r="J2141" s="96">
        <f si="67" t="shared"/>
        <v>0</v>
      </c>
      <c r="K2141" s="26"/>
      <c r="L2141" s="26"/>
      <c r="M2141" s="26"/>
    </row>
    <row customHeight="1" ht="12" r="2142" spans="1:13">
      <c r="A2142" s="10">
        <v>26983</v>
      </c>
      <c r="B2142" s="93">
        <v>0</v>
      </c>
      <c r="C2142" s="110">
        <v>0</v>
      </c>
      <c r="D2142" s="110">
        <f si="68" t="shared"/>
        <v>0</v>
      </c>
      <c r="I2142" s="29">
        <v>20</v>
      </c>
      <c r="J2142" s="96">
        <f ref="J2142:J2317" si="69" t="shared">B2142*I2142</f>
        <v>0</v>
      </c>
      <c r="K2142" s="26"/>
      <c r="L2142" s="26"/>
      <c r="M2142" s="26"/>
    </row>
    <row customHeight="1" ht="12" r="2143" spans="1:13">
      <c r="A2143" s="10">
        <v>26984</v>
      </c>
      <c r="B2143" s="93">
        <v>0</v>
      </c>
      <c r="C2143" s="110">
        <v>0</v>
      </c>
      <c r="D2143" s="110">
        <f si="68" t="shared"/>
        <v>0</v>
      </c>
      <c r="I2143" s="29">
        <v>20</v>
      </c>
      <c r="J2143" s="96">
        <f si="69" t="shared"/>
        <v>0</v>
      </c>
      <c r="K2143" s="26"/>
      <c r="L2143" s="26"/>
      <c r="M2143" s="26"/>
    </row>
    <row customHeight="1" ht="12" r="2144" spans="1:13">
      <c r="A2144" s="10">
        <v>26985</v>
      </c>
      <c r="B2144" s="93">
        <v>0</v>
      </c>
      <c r="C2144" s="110">
        <v>0</v>
      </c>
      <c r="D2144" s="110">
        <f si="68" t="shared"/>
        <v>0</v>
      </c>
      <c r="I2144" s="29">
        <v>65</v>
      </c>
      <c r="J2144" s="96">
        <f si="69" t="shared"/>
        <v>0</v>
      </c>
      <c r="K2144" s="26"/>
      <c r="L2144" s="26"/>
      <c r="M2144" s="26"/>
    </row>
    <row customHeight="1" ht="12" r="2145" spans="1:13">
      <c r="A2145" s="10">
        <v>26986</v>
      </c>
      <c r="B2145" s="93">
        <v>0</v>
      </c>
      <c r="C2145" s="110">
        <v>0</v>
      </c>
      <c r="D2145" s="110">
        <f si="68" t="shared"/>
        <v>0</v>
      </c>
      <c r="H2145" s="26" t="s">
        <v>220</v>
      </c>
      <c r="I2145" s="29">
        <v>20</v>
      </c>
      <c r="J2145" s="96">
        <f si="69" t="shared"/>
        <v>0</v>
      </c>
      <c r="K2145" s="26"/>
      <c r="L2145" s="26"/>
      <c r="M2145" s="26"/>
    </row>
    <row customHeight="1" ht="12" r="2146" spans="1:13">
      <c r="A2146" s="10">
        <v>26987</v>
      </c>
      <c r="B2146" s="93">
        <v>2</v>
      </c>
      <c r="C2146" s="110">
        <v>0</v>
      </c>
      <c r="D2146" s="110">
        <f si="68" t="shared"/>
        <v>0</v>
      </c>
      <c r="I2146" s="29">
        <v>20</v>
      </c>
      <c r="J2146" s="96">
        <f si="69" t="shared"/>
        <v>40</v>
      </c>
      <c r="K2146" s="26"/>
      <c r="L2146" s="26"/>
      <c r="M2146" s="26"/>
    </row>
    <row customHeight="1" ht="12" r="2147" spans="1:13">
      <c r="A2147" s="99">
        <v>26988</v>
      </c>
      <c r="B2147" s="93">
        <v>0</v>
      </c>
      <c r="C2147" s="110">
        <v>0</v>
      </c>
      <c r="D2147" s="110">
        <f si="68" t="shared"/>
        <v>0</v>
      </c>
      <c r="I2147" s="29">
        <v>20</v>
      </c>
      <c r="J2147" s="96">
        <f si="69" t="shared"/>
        <v>0</v>
      </c>
      <c r="K2147" s="26"/>
      <c r="L2147" s="26"/>
      <c r="M2147" s="26"/>
    </row>
    <row customHeight="1" ht="12" r="2148" spans="1:13">
      <c r="A2148" s="10">
        <v>26989</v>
      </c>
      <c r="B2148" s="93">
        <v>1</v>
      </c>
      <c r="C2148" s="110">
        <v>0</v>
      </c>
      <c r="D2148" s="110">
        <f si="68" t="shared"/>
        <v>0</v>
      </c>
      <c r="I2148" s="29">
        <v>20</v>
      </c>
      <c r="J2148" s="96">
        <f si="69" t="shared"/>
        <v>20</v>
      </c>
      <c r="K2148" s="26"/>
      <c r="L2148" s="26"/>
      <c r="M2148" s="26"/>
    </row>
    <row customHeight="1" ht="12" r="2149" spans="1:13">
      <c r="A2149" s="10">
        <v>26990</v>
      </c>
      <c r="B2149" s="93">
        <v>1</v>
      </c>
      <c r="C2149" s="110">
        <v>0</v>
      </c>
      <c r="D2149" s="110">
        <f si="68" t="shared"/>
        <v>0</v>
      </c>
      <c r="I2149" s="29">
        <v>20</v>
      </c>
      <c r="J2149" s="96">
        <f si="69" t="shared"/>
        <v>20</v>
      </c>
      <c r="K2149" s="26"/>
      <c r="L2149" s="26"/>
      <c r="M2149" s="26"/>
    </row>
    <row customHeight="1" ht="12" r="2150" spans="1:13">
      <c r="A2150" s="10">
        <v>26991</v>
      </c>
      <c r="B2150" s="93">
        <v>0</v>
      </c>
      <c r="C2150" s="110">
        <v>0</v>
      </c>
      <c r="D2150" s="110">
        <f si="68" t="shared"/>
        <v>0</v>
      </c>
      <c r="I2150" s="29">
        <v>80</v>
      </c>
      <c r="J2150" s="96">
        <f si="69" t="shared"/>
        <v>0</v>
      </c>
      <c r="K2150" s="26"/>
      <c r="L2150" s="26"/>
      <c r="M2150" s="26"/>
    </row>
    <row customHeight="1" ht="12" r="2151" spans="1:13">
      <c r="A2151" s="10">
        <v>26992</v>
      </c>
      <c r="B2151" s="93">
        <v>5</v>
      </c>
      <c r="C2151" s="110">
        <v>0</v>
      </c>
      <c r="D2151" s="110">
        <f si="68" t="shared"/>
        <v>0</v>
      </c>
      <c r="I2151" s="29">
        <v>47</v>
      </c>
      <c r="J2151" s="96">
        <f si="69" t="shared"/>
        <v>235</v>
      </c>
      <c r="K2151" s="26"/>
      <c r="L2151" s="26"/>
      <c r="M2151" s="26"/>
    </row>
    <row customHeight="1" ht="12" r="2152" spans="1:13">
      <c r="A2152" s="10">
        <v>26994</v>
      </c>
      <c r="B2152" s="93">
        <v>0</v>
      </c>
      <c r="C2152" s="110">
        <v>0</v>
      </c>
      <c r="D2152" s="110">
        <f si="68" t="shared"/>
        <v>0</v>
      </c>
      <c r="I2152" s="29">
        <v>20</v>
      </c>
      <c r="J2152" s="96">
        <f si="69" t="shared"/>
        <v>0</v>
      </c>
      <c r="K2152" s="26"/>
      <c r="L2152" s="26"/>
      <c r="M2152" s="26"/>
    </row>
    <row customHeight="1" ht="12" r="2153" spans="1:13">
      <c r="A2153" s="99">
        <v>26995</v>
      </c>
      <c r="B2153" s="93">
        <v>0</v>
      </c>
      <c r="C2153" s="110">
        <v>0</v>
      </c>
      <c r="D2153" s="110">
        <f si="68" t="shared"/>
        <v>0</v>
      </c>
      <c r="I2153" s="29">
        <v>20</v>
      </c>
      <c r="J2153" s="96">
        <f si="69" t="shared"/>
        <v>0</v>
      </c>
      <c r="K2153" s="26"/>
      <c r="L2153" s="26"/>
      <c r="M2153" s="26"/>
    </row>
    <row customHeight="1" ht="12" r="2154" spans="1:13">
      <c r="A2154" s="99">
        <v>26997</v>
      </c>
      <c r="B2154" s="93">
        <v>3</v>
      </c>
      <c r="C2154" s="110">
        <v>0</v>
      </c>
      <c r="D2154" s="110">
        <f si="68" t="shared"/>
        <v>0</v>
      </c>
      <c r="I2154" s="29">
        <v>20</v>
      </c>
      <c r="J2154" s="96">
        <f si="69" t="shared"/>
        <v>60</v>
      </c>
      <c r="K2154" s="26"/>
      <c r="L2154" s="26"/>
      <c r="M2154" s="26"/>
    </row>
    <row customHeight="1" ht="12" r="2155" spans="1:13">
      <c r="A2155" s="10">
        <v>26998</v>
      </c>
      <c r="B2155" s="93">
        <v>0</v>
      </c>
      <c r="C2155" s="110">
        <v>0</v>
      </c>
      <c r="D2155" s="110">
        <f si="68" t="shared"/>
        <v>0</v>
      </c>
      <c r="I2155" s="29">
        <v>20</v>
      </c>
      <c r="J2155" s="96">
        <f si="69" t="shared"/>
        <v>0</v>
      </c>
      <c r="K2155" s="26"/>
      <c r="L2155" s="26"/>
      <c r="M2155" s="26"/>
    </row>
    <row customHeight="1" ht="12" r="2156" spans="1:13">
      <c r="A2156" s="10">
        <v>26999</v>
      </c>
      <c r="B2156" s="93">
        <v>1</v>
      </c>
      <c r="C2156" s="110">
        <v>0</v>
      </c>
      <c r="D2156" s="110">
        <f si="68" t="shared"/>
        <v>0</v>
      </c>
      <c r="I2156" s="29">
        <v>20</v>
      </c>
      <c r="J2156" s="96">
        <f si="69" t="shared"/>
        <v>20</v>
      </c>
      <c r="K2156" s="26"/>
      <c r="L2156" s="26"/>
      <c r="M2156" s="26"/>
    </row>
    <row customHeight="1" ht="12" r="2157" spans="1:13">
      <c r="A2157" s="10">
        <v>29072</v>
      </c>
      <c r="B2157" s="93">
        <v>1</v>
      </c>
      <c r="I2157" s="29"/>
      <c r="J2157" s="96"/>
      <c r="K2157" s="26"/>
      <c r="L2157" s="26"/>
      <c r="M2157" s="26"/>
    </row>
    <row customHeight="1" ht="12" r="2158" spans="1:13">
      <c r="A2158" s="10">
        <v>29073</v>
      </c>
      <c r="B2158" s="93">
        <v>1</v>
      </c>
      <c r="C2158" s="110">
        <v>0</v>
      </c>
      <c r="D2158" s="110">
        <f si="68" t="shared"/>
        <v>0</v>
      </c>
      <c r="I2158" s="29">
        <v>20</v>
      </c>
      <c r="J2158" s="96">
        <f si="69" t="shared"/>
        <v>20</v>
      </c>
      <c r="K2158" s="26"/>
      <c r="L2158" s="26"/>
      <c r="M2158" s="26"/>
    </row>
    <row customHeight="1" ht="12" r="2159" spans="1:13">
      <c r="A2159" s="10">
        <v>29074</v>
      </c>
      <c r="B2159" s="93">
        <v>2</v>
      </c>
      <c r="C2159" s="110">
        <v>0</v>
      </c>
      <c r="D2159" s="110">
        <f si="68" t="shared"/>
        <v>0</v>
      </c>
      <c r="I2159" s="29">
        <v>20</v>
      </c>
      <c r="J2159" s="96">
        <f si="69" t="shared"/>
        <v>40</v>
      </c>
      <c r="K2159" s="26"/>
      <c r="L2159" s="26"/>
      <c r="M2159" s="26"/>
    </row>
    <row customHeight="1" ht="12" r="2160" spans="1:13">
      <c r="A2160" s="10">
        <v>29075</v>
      </c>
      <c r="B2160" s="93">
        <v>1</v>
      </c>
      <c r="I2160" s="29"/>
      <c r="J2160" s="96"/>
      <c r="K2160" s="26"/>
      <c r="L2160" s="26"/>
      <c r="M2160" s="26"/>
    </row>
    <row customHeight="1" ht="12" r="2161" spans="1:13">
      <c r="A2161" s="10">
        <v>29076</v>
      </c>
      <c r="B2161" s="93">
        <v>1</v>
      </c>
      <c r="C2161" s="110">
        <v>0</v>
      </c>
      <c r="D2161" s="110">
        <f si="68" t="shared"/>
        <v>0</v>
      </c>
      <c r="I2161" s="29">
        <v>20</v>
      </c>
      <c r="J2161" s="96">
        <f si="69" t="shared"/>
        <v>20</v>
      </c>
      <c r="K2161" s="26"/>
      <c r="L2161" s="26"/>
      <c r="M2161" s="26"/>
    </row>
    <row customHeight="1" ht="12" r="2162" spans="1:13">
      <c r="A2162" s="10">
        <v>29077</v>
      </c>
      <c r="B2162" s="93">
        <v>17</v>
      </c>
      <c r="C2162" s="110">
        <v>0</v>
      </c>
      <c r="D2162" s="110">
        <f si="68" t="shared"/>
        <v>0</v>
      </c>
      <c r="I2162" s="29">
        <v>20</v>
      </c>
      <c r="J2162" s="96">
        <f si="69" t="shared"/>
        <v>340</v>
      </c>
      <c r="K2162" s="26"/>
      <c r="L2162" s="26"/>
      <c r="M2162" s="26"/>
    </row>
    <row customHeight="1" ht="12" r="2163" spans="1:13">
      <c r="A2163" s="10">
        <v>29078</v>
      </c>
      <c r="B2163" s="93">
        <v>18</v>
      </c>
      <c r="C2163" s="110">
        <v>0</v>
      </c>
      <c r="D2163" s="110">
        <f si="68" t="shared"/>
        <v>0</v>
      </c>
      <c r="I2163" s="29">
        <v>20</v>
      </c>
      <c r="J2163" s="96">
        <f si="69" t="shared"/>
        <v>360</v>
      </c>
      <c r="K2163" s="26"/>
      <c r="L2163" s="26"/>
      <c r="M2163" s="26"/>
    </row>
    <row customHeight="1" ht="12" r="2164" spans="1:13">
      <c r="A2164" s="10">
        <v>29079</v>
      </c>
      <c r="B2164" s="93">
        <v>3</v>
      </c>
      <c r="C2164" s="110">
        <v>0</v>
      </c>
      <c r="D2164" s="110">
        <f si="68" t="shared"/>
        <v>0</v>
      </c>
      <c r="I2164" s="29">
        <v>20</v>
      </c>
      <c r="J2164" s="96">
        <f si="69" t="shared"/>
        <v>60</v>
      </c>
      <c r="K2164" s="26"/>
      <c r="L2164" s="26"/>
      <c r="M2164" s="26"/>
    </row>
    <row customHeight="1" ht="12" r="2165" spans="1:13">
      <c r="A2165" s="10">
        <v>29080</v>
      </c>
      <c r="B2165" s="93">
        <v>0</v>
      </c>
      <c r="C2165" s="110">
        <v>0</v>
      </c>
      <c r="D2165" s="110">
        <f si="68" t="shared"/>
        <v>0</v>
      </c>
      <c r="I2165" s="29">
        <v>20</v>
      </c>
      <c r="J2165" s="96">
        <f si="69" t="shared"/>
        <v>0</v>
      </c>
      <c r="K2165" s="26"/>
      <c r="L2165" s="26"/>
      <c r="M2165" s="26"/>
    </row>
    <row customHeight="1" ht="12" r="2166" spans="1:13">
      <c r="A2166" s="10">
        <v>29081</v>
      </c>
      <c r="B2166" s="93">
        <v>1</v>
      </c>
      <c r="I2166" s="29"/>
      <c r="J2166" s="96"/>
      <c r="K2166" s="26"/>
      <c r="L2166" s="26"/>
      <c r="M2166" s="26"/>
    </row>
    <row customHeight="1" ht="12" r="2167" spans="1:13">
      <c r="A2167" s="10">
        <v>29083</v>
      </c>
      <c r="B2167" s="93">
        <v>0</v>
      </c>
      <c r="C2167" s="110">
        <v>0</v>
      </c>
      <c r="D2167" s="110">
        <f si="68" t="shared"/>
        <v>0</v>
      </c>
      <c r="I2167" s="29">
        <v>20</v>
      </c>
      <c r="J2167" s="96">
        <f si="69" t="shared"/>
        <v>0</v>
      </c>
      <c r="K2167" s="26"/>
      <c r="L2167" s="26"/>
      <c r="M2167" s="26"/>
    </row>
    <row customHeight="1" ht="12" r="2168" spans="1:13">
      <c r="A2168" s="10">
        <v>29084</v>
      </c>
      <c r="B2168" s="93">
        <v>0</v>
      </c>
      <c r="C2168" s="110">
        <v>0</v>
      </c>
      <c r="D2168" s="110">
        <f si="68" t="shared"/>
        <v>0</v>
      </c>
      <c r="I2168" s="29">
        <v>20</v>
      </c>
      <c r="J2168" s="96">
        <f si="69" t="shared"/>
        <v>0</v>
      </c>
      <c r="K2168" s="26"/>
      <c r="L2168" s="26"/>
      <c r="M2168" s="26"/>
    </row>
    <row customHeight="1" ht="12" r="2169" spans="1:13">
      <c r="A2169" s="10">
        <v>29101</v>
      </c>
      <c r="B2169" s="93">
        <v>0</v>
      </c>
      <c r="C2169" s="110">
        <v>0</v>
      </c>
      <c r="D2169" s="110">
        <f si="68" t="shared"/>
        <v>0</v>
      </c>
      <c r="I2169" s="29">
        <v>20</v>
      </c>
      <c r="J2169" s="96">
        <f si="69" t="shared"/>
        <v>0</v>
      </c>
      <c r="K2169" s="26"/>
      <c r="L2169" s="26"/>
      <c r="M2169" s="26"/>
    </row>
    <row customHeight="1" ht="12" r="2170" spans="1:13">
      <c r="A2170" s="10">
        <v>29141</v>
      </c>
      <c r="B2170" s="93">
        <v>1</v>
      </c>
      <c r="C2170" s="110">
        <v>0</v>
      </c>
      <c r="D2170" s="110">
        <f si="68" t="shared"/>
        <v>0</v>
      </c>
      <c r="I2170" s="29">
        <v>20</v>
      </c>
      <c r="J2170" s="96">
        <f si="69" t="shared"/>
        <v>20</v>
      </c>
      <c r="K2170" s="26"/>
      <c r="L2170" s="26"/>
      <c r="M2170" s="26"/>
    </row>
    <row customHeight="1" ht="12" r="2171" spans="1:13">
      <c r="A2171" s="10">
        <v>29154</v>
      </c>
      <c r="B2171" s="93">
        <v>1</v>
      </c>
      <c r="C2171" s="110">
        <v>0</v>
      </c>
      <c r="D2171" s="110">
        <f si="68" t="shared"/>
        <v>0</v>
      </c>
      <c r="I2171" s="29">
        <v>20</v>
      </c>
      <c r="J2171" s="96">
        <f si="69" t="shared"/>
        <v>20</v>
      </c>
      <c r="K2171" s="26"/>
      <c r="L2171" s="26"/>
      <c r="M2171" s="26"/>
    </row>
    <row customHeight="1" ht="12" r="2172" spans="1:13">
      <c r="A2172" s="10">
        <v>29155</v>
      </c>
      <c r="B2172" s="93">
        <v>0</v>
      </c>
      <c r="C2172" s="110">
        <v>0</v>
      </c>
      <c r="D2172" s="110">
        <f si="68" t="shared"/>
        <v>0</v>
      </c>
      <c r="I2172" s="29">
        <v>20</v>
      </c>
      <c r="J2172" s="96">
        <f si="69" t="shared"/>
        <v>0</v>
      </c>
      <c r="K2172" s="26"/>
      <c r="L2172" s="26"/>
      <c r="M2172" s="26"/>
    </row>
    <row customHeight="1" ht="12" r="2173" spans="1:13">
      <c r="A2173" s="10">
        <v>29156</v>
      </c>
      <c r="B2173" s="93">
        <v>2</v>
      </c>
      <c r="C2173" s="110">
        <v>0</v>
      </c>
      <c r="D2173" s="110">
        <f ref="D2173:D2242" si="70" t="shared">C2173*2</f>
        <v>0</v>
      </c>
      <c r="I2173" s="29">
        <v>20</v>
      </c>
      <c r="J2173" s="96">
        <f si="69" t="shared"/>
        <v>40</v>
      </c>
      <c r="K2173" s="26"/>
      <c r="L2173" s="26"/>
      <c r="M2173" s="26"/>
    </row>
    <row customHeight="1" ht="12" r="2174" spans="1:13">
      <c r="A2174" s="10">
        <v>29158</v>
      </c>
      <c r="B2174" s="93">
        <v>1</v>
      </c>
      <c r="C2174" s="110">
        <v>0</v>
      </c>
      <c r="D2174" s="110">
        <f si="70" t="shared"/>
        <v>0</v>
      </c>
      <c r="I2174" s="29">
        <v>20</v>
      </c>
      <c r="J2174" s="96">
        <f si="69" t="shared"/>
        <v>20</v>
      </c>
      <c r="K2174" s="26"/>
      <c r="L2174" s="26"/>
      <c r="M2174" s="26"/>
    </row>
    <row customHeight="1" ht="12" r="2175" spans="1:13">
      <c r="A2175" s="10">
        <v>29160</v>
      </c>
      <c r="B2175" s="93">
        <v>0</v>
      </c>
      <c r="C2175" s="110">
        <v>0</v>
      </c>
      <c r="D2175" s="110">
        <f si="70" t="shared"/>
        <v>0</v>
      </c>
      <c r="I2175" s="29">
        <v>20</v>
      </c>
      <c r="J2175" s="96">
        <f si="69" t="shared"/>
        <v>0</v>
      </c>
      <c r="K2175" s="26"/>
      <c r="L2175" s="26"/>
      <c r="M2175" s="26"/>
    </row>
    <row customHeight="1" ht="12" r="2176" spans="1:13">
      <c r="A2176" s="10">
        <v>29162</v>
      </c>
      <c r="B2176" s="93">
        <v>0</v>
      </c>
      <c r="C2176" s="110">
        <v>0</v>
      </c>
      <c r="D2176" s="110">
        <f si="70" t="shared"/>
        <v>0</v>
      </c>
      <c r="I2176" s="29">
        <v>20</v>
      </c>
      <c r="J2176" s="96">
        <f si="69" t="shared"/>
        <v>0</v>
      </c>
      <c r="K2176" s="26"/>
      <c r="L2176" s="26"/>
      <c r="M2176" s="26"/>
    </row>
    <row customHeight="1" ht="12" r="2177" spans="1:13">
      <c r="A2177" s="10">
        <v>29164</v>
      </c>
      <c r="B2177" s="93">
        <v>0</v>
      </c>
      <c r="C2177" s="110">
        <v>0</v>
      </c>
      <c r="D2177" s="110">
        <f si="70" t="shared"/>
        <v>0</v>
      </c>
      <c r="I2177" s="29">
        <v>20</v>
      </c>
      <c r="J2177" s="96">
        <f si="69" t="shared"/>
        <v>0</v>
      </c>
      <c r="K2177" s="26"/>
      <c r="L2177" s="26"/>
      <c r="M2177" s="26"/>
    </row>
    <row customHeight="1" ht="12" r="2178" spans="1:13">
      <c r="A2178" s="10">
        <v>29165</v>
      </c>
      <c r="B2178" s="93">
        <v>1</v>
      </c>
      <c r="C2178" s="110">
        <v>0</v>
      </c>
      <c r="D2178" s="110">
        <f si="70" t="shared"/>
        <v>0</v>
      </c>
      <c r="I2178" s="29">
        <v>20</v>
      </c>
      <c r="J2178" s="96">
        <f si="69" t="shared"/>
        <v>20</v>
      </c>
      <c r="K2178" s="26"/>
      <c r="L2178" s="26"/>
      <c r="M2178" s="26"/>
    </row>
    <row customHeight="1" ht="12" r="2179" spans="1:13">
      <c r="A2179" s="10">
        <v>29166</v>
      </c>
      <c r="B2179" s="93">
        <v>0</v>
      </c>
      <c r="C2179" s="110">
        <v>0</v>
      </c>
      <c r="D2179" s="110">
        <f si="70" t="shared"/>
        <v>0</v>
      </c>
      <c r="I2179" s="29">
        <v>20</v>
      </c>
      <c r="J2179" s="96">
        <f si="69" t="shared"/>
        <v>0</v>
      </c>
      <c r="K2179" s="26"/>
      <c r="L2179" s="26"/>
      <c r="M2179" s="26"/>
    </row>
    <row customHeight="1" ht="12" r="2180" spans="1:13">
      <c r="A2180" s="10">
        <v>29167</v>
      </c>
      <c r="B2180" s="93">
        <v>0</v>
      </c>
      <c r="C2180" s="110">
        <v>0</v>
      </c>
      <c r="D2180" s="110">
        <f si="70" t="shared"/>
        <v>0</v>
      </c>
      <c r="I2180" s="29">
        <v>20</v>
      </c>
      <c r="J2180" s="96">
        <f si="69" t="shared"/>
        <v>0</v>
      </c>
      <c r="K2180" s="26"/>
      <c r="L2180" s="26"/>
      <c r="M2180" s="26"/>
    </row>
    <row customHeight="1" ht="12" r="2181" spans="1:13">
      <c r="A2181" s="10">
        <v>29168</v>
      </c>
      <c r="B2181" s="93">
        <v>0</v>
      </c>
      <c r="C2181" s="110">
        <v>0</v>
      </c>
      <c r="D2181" s="110">
        <f si="70" t="shared"/>
        <v>0</v>
      </c>
      <c r="I2181" s="29">
        <v>20</v>
      </c>
      <c r="J2181" s="96">
        <f si="69" t="shared"/>
        <v>0</v>
      </c>
      <c r="K2181" s="26"/>
      <c r="L2181" s="26"/>
      <c r="M2181" s="26"/>
    </row>
    <row customHeight="1" ht="12" r="2182" spans="1:13">
      <c r="A2182" s="10">
        <v>29169</v>
      </c>
      <c r="B2182" s="93">
        <v>1</v>
      </c>
      <c r="C2182" s="110">
        <v>0</v>
      </c>
      <c r="D2182" s="110">
        <f si="70" t="shared"/>
        <v>0</v>
      </c>
      <c r="I2182" s="29">
        <v>20</v>
      </c>
      <c r="J2182" s="96">
        <f si="69" t="shared"/>
        <v>20</v>
      </c>
      <c r="K2182" s="26"/>
      <c r="L2182" s="26"/>
      <c r="M2182" s="26"/>
    </row>
    <row customHeight="1" ht="12" r="2183" spans="1:13">
      <c r="A2183" s="10">
        <v>29170</v>
      </c>
      <c r="B2183" s="93">
        <v>1</v>
      </c>
      <c r="C2183" s="110">
        <v>0</v>
      </c>
      <c r="D2183" s="110">
        <f si="70" t="shared"/>
        <v>0</v>
      </c>
      <c r="I2183" s="29">
        <v>20</v>
      </c>
      <c r="J2183" s="96">
        <f si="69" t="shared"/>
        <v>20</v>
      </c>
      <c r="K2183" s="26"/>
      <c r="L2183" s="26"/>
      <c r="M2183" s="26"/>
    </row>
    <row customHeight="1" ht="12" r="2184" spans="1:13">
      <c r="A2184" s="10">
        <v>29171</v>
      </c>
      <c r="B2184" s="93">
        <v>2</v>
      </c>
      <c r="C2184" s="110">
        <v>0</v>
      </c>
      <c r="D2184" s="110">
        <f si="70" t="shared"/>
        <v>0</v>
      </c>
      <c r="I2184" s="29">
        <v>20</v>
      </c>
      <c r="J2184" s="96">
        <f si="69" t="shared"/>
        <v>40</v>
      </c>
      <c r="K2184" s="26"/>
      <c r="L2184" s="26"/>
      <c r="M2184" s="26"/>
    </row>
    <row customHeight="1" ht="12" r="2185" spans="1:13">
      <c r="A2185" s="10">
        <v>29172</v>
      </c>
      <c r="B2185" s="93">
        <v>1</v>
      </c>
      <c r="C2185" s="110">
        <v>0</v>
      </c>
      <c r="D2185" s="110">
        <f si="70" t="shared"/>
        <v>0</v>
      </c>
      <c r="I2185" s="29">
        <v>20</v>
      </c>
      <c r="J2185" s="96">
        <f si="69" t="shared"/>
        <v>20</v>
      </c>
      <c r="K2185" s="26"/>
      <c r="L2185" s="26"/>
      <c r="M2185" s="26"/>
    </row>
    <row customHeight="1" ht="12" r="2186" spans="1:13">
      <c r="A2186" s="10">
        <v>29173</v>
      </c>
      <c r="B2186" s="93">
        <v>1</v>
      </c>
      <c r="C2186" s="110">
        <v>0</v>
      </c>
      <c r="D2186" s="110">
        <f si="70" t="shared"/>
        <v>0</v>
      </c>
      <c r="I2186" s="29">
        <v>20</v>
      </c>
      <c r="J2186" s="96">
        <f si="69" t="shared"/>
        <v>20</v>
      </c>
      <c r="K2186" s="26"/>
      <c r="L2186" s="26"/>
      <c r="M2186" s="26"/>
    </row>
    <row customHeight="1" ht="12" r="2187" spans="1:13">
      <c r="A2187" s="10">
        <v>29174</v>
      </c>
      <c r="B2187" s="93">
        <v>2</v>
      </c>
      <c r="C2187" s="110">
        <v>0</v>
      </c>
      <c r="D2187" s="110">
        <f si="70" t="shared"/>
        <v>0</v>
      </c>
      <c r="I2187" s="29">
        <v>20</v>
      </c>
      <c r="J2187" s="96">
        <f si="69" t="shared"/>
        <v>40</v>
      </c>
      <c r="K2187" s="26"/>
      <c r="L2187" s="26"/>
      <c r="M2187" s="26"/>
    </row>
    <row customHeight="1" ht="12" r="2188" spans="1:13">
      <c r="A2188" s="10">
        <v>29175</v>
      </c>
      <c r="B2188" s="93">
        <v>1</v>
      </c>
      <c r="C2188" s="110">
        <v>0</v>
      </c>
      <c r="D2188" s="110">
        <f si="70" t="shared"/>
        <v>0</v>
      </c>
      <c r="I2188" s="29">
        <v>20</v>
      </c>
      <c r="J2188" s="96">
        <f si="69" t="shared"/>
        <v>20</v>
      </c>
      <c r="K2188" s="26"/>
      <c r="L2188" s="26"/>
      <c r="M2188" s="26"/>
    </row>
    <row customHeight="1" ht="12" r="2189" spans="1:13">
      <c r="A2189" s="10">
        <v>29179</v>
      </c>
      <c r="B2189" s="93">
        <v>0</v>
      </c>
      <c r="C2189" s="110">
        <v>0</v>
      </c>
      <c r="D2189" s="110">
        <f si="70" t="shared"/>
        <v>0</v>
      </c>
      <c r="I2189" s="29">
        <v>20</v>
      </c>
      <c r="J2189" s="96">
        <f si="69" t="shared"/>
        <v>0</v>
      </c>
      <c r="K2189" s="26"/>
      <c r="L2189" s="26"/>
      <c r="M2189" s="26"/>
    </row>
    <row customHeight="1" ht="12" r="2190" spans="1:13">
      <c r="A2190" s="10">
        <v>29181</v>
      </c>
      <c r="B2190" s="93">
        <v>4</v>
      </c>
      <c r="C2190" s="110">
        <v>0</v>
      </c>
      <c r="D2190" s="110">
        <f si="70" t="shared"/>
        <v>0</v>
      </c>
      <c r="I2190" s="29">
        <v>20</v>
      </c>
      <c r="J2190" s="96">
        <f si="69" t="shared"/>
        <v>80</v>
      </c>
      <c r="K2190" s="26"/>
      <c r="L2190" s="26"/>
      <c r="M2190" s="26"/>
    </row>
    <row customHeight="1" ht="12" r="2191" spans="1:13">
      <c r="A2191" s="10">
        <v>29182</v>
      </c>
      <c r="B2191" s="93">
        <v>4</v>
      </c>
      <c r="C2191" s="110">
        <v>0</v>
      </c>
      <c r="D2191" s="110">
        <f si="70" t="shared"/>
        <v>0</v>
      </c>
      <c r="I2191" s="29">
        <v>20</v>
      </c>
      <c r="J2191" s="96">
        <f si="69" t="shared"/>
        <v>80</v>
      </c>
      <c r="K2191" s="26"/>
      <c r="L2191" s="26"/>
      <c r="M2191" s="26"/>
    </row>
    <row customHeight="1" ht="12" r="2192" spans="1:13">
      <c r="A2192" s="10">
        <v>29183</v>
      </c>
      <c r="B2192" s="93">
        <v>0</v>
      </c>
      <c r="C2192" s="110">
        <v>0</v>
      </c>
      <c r="D2192" s="110">
        <f si="70" t="shared"/>
        <v>0</v>
      </c>
      <c r="I2192" s="29">
        <v>20</v>
      </c>
      <c r="J2192" s="96">
        <f si="69" t="shared"/>
        <v>0</v>
      </c>
      <c r="K2192" s="26"/>
      <c r="L2192" s="26"/>
      <c r="M2192" s="26"/>
    </row>
    <row customHeight="1" ht="12" r="2193" spans="1:13">
      <c r="A2193" s="10">
        <v>29198</v>
      </c>
      <c r="B2193" s="93">
        <v>1</v>
      </c>
      <c r="C2193" s="110">
        <v>0</v>
      </c>
      <c r="D2193" s="110">
        <f si="70" t="shared"/>
        <v>0</v>
      </c>
      <c r="I2193" s="29">
        <v>20</v>
      </c>
      <c r="J2193" s="96">
        <f si="69" t="shared"/>
        <v>20</v>
      </c>
      <c r="K2193" s="26"/>
      <c r="L2193" s="26"/>
      <c r="M2193" s="26"/>
    </row>
    <row customHeight="1" ht="12" r="2194" spans="1:13">
      <c r="A2194" s="10">
        <v>29205</v>
      </c>
      <c r="B2194" s="93">
        <v>0</v>
      </c>
      <c r="C2194" s="110">
        <v>0</v>
      </c>
      <c r="D2194" s="110">
        <f si="70" t="shared"/>
        <v>0</v>
      </c>
      <c r="I2194" s="29">
        <v>20</v>
      </c>
      <c r="J2194" s="96">
        <f si="69" t="shared"/>
        <v>0</v>
      </c>
      <c r="K2194" s="26"/>
      <c r="L2194" s="26"/>
      <c r="M2194" s="26"/>
    </row>
    <row customHeight="1" ht="12" r="2195" spans="1:13">
      <c r="A2195" s="10">
        <v>29211</v>
      </c>
      <c r="B2195" s="93">
        <v>1</v>
      </c>
      <c r="C2195" s="110">
        <v>0</v>
      </c>
      <c r="D2195" s="110">
        <f si="70" t="shared"/>
        <v>0</v>
      </c>
      <c r="I2195" s="29">
        <v>20</v>
      </c>
      <c r="J2195" s="96">
        <f si="69" t="shared"/>
        <v>20</v>
      </c>
      <c r="K2195" s="26"/>
      <c r="L2195" s="26"/>
      <c r="M2195" s="26"/>
    </row>
    <row customHeight="1" ht="12" r="2196" spans="1:13">
      <c r="A2196" s="10">
        <v>29212</v>
      </c>
      <c r="B2196" s="93">
        <v>3</v>
      </c>
      <c r="C2196" s="110">
        <v>0</v>
      </c>
      <c r="D2196" s="110">
        <f si="70" t="shared"/>
        <v>0</v>
      </c>
      <c r="I2196" s="29">
        <v>20</v>
      </c>
      <c r="J2196" s="96">
        <f si="69" t="shared"/>
        <v>60</v>
      </c>
      <c r="K2196" s="26"/>
      <c r="L2196" s="26"/>
      <c r="M2196" s="26"/>
    </row>
    <row customHeight="1" ht="12" r="2197" spans="1:13">
      <c r="A2197" s="10">
        <v>29213</v>
      </c>
      <c r="B2197" s="93">
        <v>2</v>
      </c>
      <c r="C2197" s="110">
        <v>0</v>
      </c>
      <c r="D2197" s="110">
        <f si="70" t="shared"/>
        <v>0</v>
      </c>
      <c r="I2197" s="29">
        <v>20</v>
      </c>
      <c r="J2197" s="96">
        <f si="69" t="shared"/>
        <v>40</v>
      </c>
      <c r="K2197" s="26"/>
      <c r="L2197" s="26"/>
      <c r="M2197" s="26"/>
    </row>
    <row customHeight="1" ht="12" r="2198" spans="1:13">
      <c r="A2198" s="10">
        <v>29215</v>
      </c>
      <c r="B2198" s="93">
        <v>1</v>
      </c>
      <c r="C2198" s="110">
        <v>0</v>
      </c>
      <c r="D2198" s="110">
        <f si="70" t="shared"/>
        <v>0</v>
      </c>
      <c r="I2198" s="29">
        <v>20</v>
      </c>
      <c r="J2198" s="96">
        <f si="69" t="shared"/>
        <v>20</v>
      </c>
      <c r="K2198" s="26"/>
      <c r="L2198" s="26"/>
      <c r="M2198" s="26"/>
    </row>
    <row customHeight="1" ht="12" r="2199" spans="1:13">
      <c r="A2199" s="10">
        <v>29216</v>
      </c>
      <c r="B2199" s="93">
        <v>0</v>
      </c>
      <c r="C2199" s="110">
        <v>0</v>
      </c>
      <c r="D2199" s="110">
        <f si="70" t="shared"/>
        <v>0</v>
      </c>
      <c r="I2199" s="29">
        <v>20</v>
      </c>
      <c r="J2199" s="96">
        <f si="69" t="shared"/>
        <v>0</v>
      </c>
      <c r="K2199" s="26"/>
      <c r="L2199" s="26"/>
      <c r="M2199" s="26"/>
    </row>
    <row customHeight="1" ht="12" r="2200" spans="1:13">
      <c r="A2200" s="10">
        <v>29217</v>
      </c>
      <c r="B2200" s="93">
        <v>2</v>
      </c>
      <c r="C2200" s="110">
        <v>0</v>
      </c>
      <c r="D2200" s="110">
        <f si="70" t="shared"/>
        <v>0</v>
      </c>
      <c r="I2200" s="29">
        <v>20</v>
      </c>
      <c r="J2200" s="96">
        <f si="69" t="shared"/>
        <v>40</v>
      </c>
      <c r="K2200" s="26"/>
      <c r="L2200" s="26"/>
      <c r="M2200" s="26"/>
    </row>
    <row customHeight="1" ht="12" r="2201" spans="1:13">
      <c r="A2201" s="10">
        <v>29218</v>
      </c>
      <c r="B2201" s="93">
        <v>2</v>
      </c>
      <c r="C2201" s="110">
        <v>0</v>
      </c>
      <c r="D2201" s="110">
        <f si="70" t="shared"/>
        <v>0</v>
      </c>
      <c r="I2201" s="29">
        <v>20</v>
      </c>
      <c r="J2201" s="96">
        <f si="69" t="shared"/>
        <v>40</v>
      </c>
      <c r="K2201" s="26"/>
      <c r="L2201" s="26"/>
      <c r="M2201" s="26"/>
    </row>
    <row customHeight="1" ht="12" r="2202" spans="1:13">
      <c r="A2202" s="10">
        <v>29221</v>
      </c>
      <c r="B2202" s="93">
        <v>0</v>
      </c>
      <c r="C2202" s="110">
        <v>0</v>
      </c>
      <c r="D2202" s="110">
        <f si="70" t="shared"/>
        <v>0</v>
      </c>
      <c r="I2202" s="29">
        <v>20</v>
      </c>
      <c r="J2202" s="96">
        <f si="69" t="shared"/>
        <v>0</v>
      </c>
      <c r="K2202" s="26"/>
      <c r="L2202" s="26"/>
      <c r="M2202" s="26"/>
    </row>
    <row customHeight="1" ht="12" r="2203" spans="1:13">
      <c r="A2203" s="10">
        <v>29220</v>
      </c>
      <c r="B2203" s="93">
        <v>1</v>
      </c>
      <c r="C2203" s="110">
        <v>0</v>
      </c>
      <c r="D2203" s="110">
        <f si="70" t="shared"/>
        <v>0</v>
      </c>
      <c r="I2203" s="29">
        <v>20</v>
      </c>
      <c r="J2203" s="96">
        <f si="69" t="shared"/>
        <v>20</v>
      </c>
      <c r="K2203" s="26"/>
      <c r="L2203" s="26"/>
      <c r="M2203" s="26"/>
    </row>
    <row customHeight="1" ht="12" r="2204" spans="1:13">
      <c r="A2204" s="10">
        <v>29222</v>
      </c>
      <c r="B2204" s="93">
        <v>2</v>
      </c>
      <c r="C2204" s="110">
        <v>0</v>
      </c>
      <c r="D2204" s="110">
        <f si="70" t="shared"/>
        <v>0</v>
      </c>
      <c r="I2204" s="29">
        <v>20</v>
      </c>
      <c r="J2204" s="96">
        <f si="69" t="shared"/>
        <v>40</v>
      </c>
      <c r="K2204" s="26"/>
      <c r="L2204" s="26"/>
      <c r="M2204" s="26"/>
    </row>
    <row customHeight="1" ht="12" r="2205" spans="1:13">
      <c r="A2205" s="10">
        <v>29223</v>
      </c>
      <c r="B2205" s="93">
        <v>1</v>
      </c>
      <c r="C2205" s="110">
        <v>0</v>
      </c>
      <c r="D2205" s="110">
        <f si="70" t="shared"/>
        <v>0</v>
      </c>
      <c r="I2205" s="29">
        <v>20</v>
      </c>
      <c r="J2205" s="96">
        <f si="69" t="shared"/>
        <v>20</v>
      </c>
      <c r="K2205" s="26"/>
      <c r="L2205" s="26"/>
      <c r="M2205" s="26"/>
    </row>
    <row customHeight="1" ht="12" r="2206" spans="1:13">
      <c r="A2206" s="10">
        <v>29224</v>
      </c>
      <c r="B2206" s="93">
        <v>1</v>
      </c>
      <c r="C2206" s="110">
        <v>0</v>
      </c>
      <c r="D2206" s="110">
        <f si="70" t="shared"/>
        <v>0</v>
      </c>
      <c r="I2206" s="29">
        <v>20</v>
      </c>
      <c r="J2206" s="96">
        <f si="69" t="shared"/>
        <v>20</v>
      </c>
      <c r="K2206" s="26"/>
      <c r="L2206" s="26"/>
      <c r="M2206" s="26"/>
    </row>
    <row customHeight="1" ht="12" r="2207" spans="1:13">
      <c r="A2207" s="10">
        <v>29226</v>
      </c>
      <c r="B2207" s="93">
        <v>1</v>
      </c>
      <c r="C2207" s="110">
        <v>0</v>
      </c>
      <c r="D2207" s="110">
        <f si="70" t="shared"/>
        <v>0</v>
      </c>
      <c r="I2207" s="29">
        <v>20</v>
      </c>
      <c r="J2207" s="96">
        <f si="69" t="shared"/>
        <v>20</v>
      </c>
      <c r="K2207" s="26"/>
      <c r="L2207" s="26"/>
      <c r="M2207" s="26"/>
    </row>
    <row customHeight="1" ht="12" r="2208" spans="1:13">
      <c r="A2208" s="10">
        <v>29239</v>
      </c>
      <c r="B2208" s="93">
        <v>1</v>
      </c>
      <c r="C2208" s="110">
        <v>0</v>
      </c>
      <c r="D2208" s="110">
        <f si="70" t="shared"/>
        <v>0</v>
      </c>
      <c r="I2208" s="29">
        <v>20</v>
      </c>
      <c r="J2208" s="96">
        <f si="69" t="shared"/>
        <v>20</v>
      </c>
      <c r="K2208" s="26"/>
      <c r="L2208" s="26"/>
      <c r="M2208" s="26"/>
    </row>
    <row customHeight="1" ht="12" r="2209" spans="1:13">
      <c r="A2209" s="10">
        <v>29241</v>
      </c>
      <c r="B2209" s="93">
        <v>2</v>
      </c>
      <c r="C2209" s="110">
        <v>0</v>
      </c>
      <c r="D2209" s="110">
        <f si="70" t="shared"/>
        <v>0</v>
      </c>
      <c r="I2209" s="29">
        <v>20</v>
      </c>
      <c r="J2209" s="96">
        <f si="69" t="shared"/>
        <v>40</v>
      </c>
      <c r="K2209" s="26"/>
      <c r="L2209" s="26"/>
      <c r="M2209" s="26"/>
    </row>
    <row customHeight="1" ht="12" r="2210" spans="1:13">
      <c r="A2210" s="10">
        <v>29242</v>
      </c>
      <c r="B2210" s="93">
        <v>2</v>
      </c>
      <c r="C2210" s="110">
        <v>0</v>
      </c>
      <c r="D2210" s="110">
        <f si="70" t="shared"/>
        <v>0</v>
      </c>
      <c r="I2210" s="29">
        <v>20</v>
      </c>
      <c r="J2210" s="96">
        <f si="69" t="shared"/>
        <v>40</v>
      </c>
      <c r="K2210" s="26"/>
      <c r="L2210" s="26"/>
      <c r="M2210" s="26"/>
    </row>
    <row customHeight="1" ht="12" r="2211" spans="1:13">
      <c r="A2211" s="10">
        <v>29247</v>
      </c>
      <c r="B2211" s="93">
        <v>1</v>
      </c>
      <c r="C2211" s="110">
        <v>0</v>
      </c>
      <c r="D2211" s="110">
        <f si="70" t="shared"/>
        <v>0</v>
      </c>
      <c r="I2211" s="29">
        <v>20</v>
      </c>
      <c r="J2211" s="96">
        <f si="69" t="shared"/>
        <v>20</v>
      </c>
      <c r="K2211" s="26"/>
      <c r="L2211" s="26"/>
      <c r="M2211" s="26"/>
    </row>
    <row customHeight="1" ht="12" r="2212" spans="1:13">
      <c r="A2212" s="10">
        <v>29277</v>
      </c>
      <c r="B2212" s="93">
        <v>1</v>
      </c>
      <c r="C2212" s="110">
        <v>0</v>
      </c>
      <c r="D2212" s="110">
        <f si="70" t="shared"/>
        <v>0</v>
      </c>
      <c r="I2212" s="29">
        <v>20</v>
      </c>
      <c r="J2212" s="96">
        <f si="69" t="shared"/>
        <v>20</v>
      </c>
      <c r="K2212" s="26"/>
      <c r="L2212" s="26"/>
      <c r="M2212" s="26"/>
    </row>
    <row customHeight="1" ht="12" r="2213" spans="1:13">
      <c r="A2213" s="10">
        <v>29278</v>
      </c>
      <c r="B2213" s="93">
        <v>3</v>
      </c>
      <c r="C2213" s="110">
        <v>0</v>
      </c>
      <c r="D2213" s="110">
        <f si="70" t="shared"/>
        <v>0</v>
      </c>
      <c r="I2213" s="29">
        <v>20</v>
      </c>
      <c r="J2213" s="96">
        <f si="69" t="shared"/>
        <v>60</v>
      </c>
      <c r="K2213" s="26"/>
      <c r="L2213" s="26"/>
      <c r="M2213" s="26"/>
    </row>
    <row customHeight="1" ht="12" r="2214" spans="1:13">
      <c r="A2214" s="10">
        <v>29280</v>
      </c>
      <c r="B2214" s="93">
        <v>1</v>
      </c>
      <c r="C2214" s="110">
        <v>0</v>
      </c>
      <c r="D2214" s="110">
        <f si="70" t="shared"/>
        <v>0</v>
      </c>
      <c r="I2214" s="29">
        <v>20</v>
      </c>
      <c r="J2214" s="96">
        <f si="69" t="shared"/>
        <v>20</v>
      </c>
      <c r="K2214" s="26"/>
      <c r="L2214" s="26"/>
      <c r="M2214" s="26"/>
    </row>
    <row customHeight="1" ht="12" r="2215" spans="1:13">
      <c r="A2215" s="10">
        <v>29282</v>
      </c>
      <c r="B2215" s="93">
        <v>1</v>
      </c>
      <c r="C2215" s="110">
        <v>0</v>
      </c>
      <c r="D2215" s="110">
        <f si="70" t="shared"/>
        <v>0</v>
      </c>
      <c r="I2215" s="29">
        <v>20</v>
      </c>
      <c r="J2215" s="96">
        <f si="69" t="shared"/>
        <v>20</v>
      </c>
      <c r="K2215" s="26"/>
      <c r="L2215" s="26"/>
      <c r="M2215" s="26"/>
    </row>
    <row customHeight="1" ht="12" r="2216" spans="1:13">
      <c r="A2216" s="10">
        <v>29286</v>
      </c>
      <c r="B2216" s="93">
        <v>1</v>
      </c>
      <c r="C2216" s="110">
        <v>0</v>
      </c>
      <c r="D2216" s="110">
        <f si="70" t="shared"/>
        <v>0</v>
      </c>
      <c r="I2216" s="29">
        <v>20</v>
      </c>
      <c r="J2216" s="96">
        <f si="69" t="shared"/>
        <v>20</v>
      </c>
      <c r="K2216" s="26"/>
      <c r="L2216" s="26"/>
      <c r="M2216" s="26"/>
    </row>
    <row customHeight="1" ht="12" r="2217" spans="1:13">
      <c r="A2217" s="10">
        <v>29294</v>
      </c>
      <c r="B2217" s="93">
        <v>1</v>
      </c>
      <c r="C2217" s="110">
        <v>0</v>
      </c>
      <c r="D2217" s="110">
        <f si="70" t="shared"/>
        <v>0</v>
      </c>
      <c r="I2217" s="29">
        <v>20</v>
      </c>
      <c r="J2217" s="96">
        <f si="69" t="shared"/>
        <v>20</v>
      </c>
      <c r="K2217" s="26"/>
      <c r="L2217" s="26"/>
      <c r="M2217" s="26"/>
    </row>
    <row customHeight="1" ht="12" r="2218" spans="1:13">
      <c r="A2218" s="10">
        <v>29298</v>
      </c>
      <c r="B2218" s="93">
        <v>1</v>
      </c>
      <c r="C2218" s="110">
        <v>0</v>
      </c>
      <c r="D2218" s="110">
        <f si="70" t="shared"/>
        <v>0</v>
      </c>
      <c r="I2218" s="29">
        <v>20</v>
      </c>
      <c r="J2218" s="96">
        <f si="69" t="shared"/>
        <v>20</v>
      </c>
      <c r="K2218" s="26"/>
      <c r="L2218" s="26"/>
      <c r="M2218" s="26"/>
    </row>
    <row customHeight="1" ht="12" r="2219" spans="1:13">
      <c r="A2219" s="10">
        <v>29299</v>
      </c>
      <c r="B2219" s="93">
        <v>1</v>
      </c>
      <c r="C2219" s="110">
        <v>0</v>
      </c>
      <c r="D2219" s="110">
        <f si="70" t="shared"/>
        <v>0</v>
      </c>
      <c r="I2219" s="29">
        <v>20</v>
      </c>
      <c r="J2219" s="96">
        <f si="69" t="shared"/>
        <v>20</v>
      </c>
      <c r="K2219" s="26"/>
      <c r="L2219" s="26"/>
      <c r="M2219" s="26"/>
    </row>
    <row customHeight="1" ht="12" r="2220" spans="1:13">
      <c r="A2220" s="10">
        <v>29300</v>
      </c>
      <c r="B2220" s="93">
        <v>1</v>
      </c>
      <c r="C2220" s="110">
        <v>0</v>
      </c>
      <c r="D2220" s="110">
        <f si="70" t="shared"/>
        <v>0</v>
      </c>
      <c r="I2220" s="29">
        <v>20</v>
      </c>
      <c r="J2220" s="96">
        <f si="69" t="shared"/>
        <v>20</v>
      </c>
      <c r="K2220" s="26"/>
      <c r="L2220" s="26"/>
      <c r="M2220" s="26"/>
    </row>
    <row customHeight="1" ht="12" r="2221" spans="1:13">
      <c r="A2221" s="10">
        <v>29331</v>
      </c>
      <c r="B2221" s="93">
        <v>1</v>
      </c>
      <c r="C2221" s="110">
        <v>0</v>
      </c>
      <c r="D2221" s="110">
        <f si="70" t="shared"/>
        <v>0</v>
      </c>
      <c r="I2221" s="29">
        <v>20</v>
      </c>
      <c r="J2221" s="96">
        <f si="69" t="shared"/>
        <v>20</v>
      </c>
      <c r="K2221" s="26"/>
      <c r="L2221" s="26"/>
      <c r="M2221" s="26"/>
    </row>
    <row customHeight="1" ht="12" r="2222" spans="1:13">
      <c r="A2222" s="10">
        <v>29332</v>
      </c>
      <c r="B2222" s="93">
        <v>0</v>
      </c>
      <c r="C2222" s="110">
        <v>0</v>
      </c>
      <c r="D2222" s="110">
        <f si="70" t="shared"/>
        <v>0</v>
      </c>
      <c r="I2222" s="29">
        <v>20</v>
      </c>
      <c r="J2222" s="96">
        <f ref="J2222:J2228" si="71" t="shared">B2222*I2222</f>
        <v>0</v>
      </c>
      <c r="K2222" s="26"/>
      <c r="L2222" s="26"/>
      <c r="M2222" s="26"/>
    </row>
    <row customHeight="1" ht="12" r="2223" spans="1:13">
      <c r="A2223" s="10">
        <v>29339</v>
      </c>
      <c r="B2223" s="93">
        <v>1</v>
      </c>
      <c r="C2223" s="110">
        <v>0</v>
      </c>
      <c r="D2223" s="110">
        <f si="70" t="shared"/>
        <v>0</v>
      </c>
      <c r="I2223" s="29">
        <v>20</v>
      </c>
      <c r="J2223" s="96">
        <f si="71" t="shared"/>
        <v>20</v>
      </c>
      <c r="K2223" s="26"/>
      <c r="L2223" s="26"/>
      <c r="M2223" s="26"/>
    </row>
    <row customHeight="1" ht="12" r="2224" spans="1:13">
      <c r="A2224" s="10">
        <v>29342</v>
      </c>
      <c r="B2224" s="93">
        <v>1</v>
      </c>
      <c r="C2224" s="110">
        <v>0</v>
      </c>
      <c r="D2224" s="110">
        <f si="70" t="shared"/>
        <v>0</v>
      </c>
      <c r="I2224" s="29">
        <v>20</v>
      </c>
      <c r="J2224" s="96">
        <f si="71" t="shared"/>
        <v>20</v>
      </c>
      <c r="K2224" s="26"/>
      <c r="L2224" s="26"/>
      <c r="M2224" s="26"/>
    </row>
    <row customHeight="1" ht="12" r="2225" spans="1:13">
      <c r="A2225" s="10">
        <v>29347</v>
      </c>
      <c r="B2225" s="93">
        <v>1</v>
      </c>
      <c r="C2225" s="110">
        <v>0</v>
      </c>
      <c r="D2225" s="110">
        <f si="70" t="shared"/>
        <v>0</v>
      </c>
      <c r="I2225" s="29">
        <v>20</v>
      </c>
      <c r="J2225" s="96">
        <f si="71" t="shared"/>
        <v>20</v>
      </c>
      <c r="K2225" s="26"/>
      <c r="L2225" s="26"/>
      <c r="M2225" s="26"/>
    </row>
    <row customHeight="1" ht="12" r="2226" spans="1:13">
      <c r="A2226" s="10">
        <v>29349</v>
      </c>
      <c r="B2226" s="93">
        <v>3</v>
      </c>
      <c r="C2226" s="110">
        <v>0</v>
      </c>
      <c r="D2226" s="110">
        <f si="70" t="shared"/>
        <v>0</v>
      </c>
      <c r="I2226" s="29">
        <v>20</v>
      </c>
      <c r="J2226" s="96">
        <f si="71" t="shared"/>
        <v>60</v>
      </c>
      <c r="K2226" s="26"/>
      <c r="L2226" s="26"/>
      <c r="M2226" s="26"/>
    </row>
    <row customHeight="1" ht="12" r="2227" spans="1:13">
      <c r="A2227" s="10">
        <v>29365</v>
      </c>
      <c r="B2227" s="93">
        <v>1</v>
      </c>
      <c r="C2227" s="110">
        <v>0</v>
      </c>
      <c r="D2227" s="110">
        <f si="70" t="shared"/>
        <v>0</v>
      </c>
      <c r="I2227" s="29">
        <v>20</v>
      </c>
      <c r="J2227" s="96">
        <f si="71" t="shared"/>
        <v>20</v>
      </c>
      <c r="K2227" s="26"/>
      <c r="L2227" s="26"/>
      <c r="M2227" s="26"/>
    </row>
    <row customHeight="1" ht="12" r="2228" spans="1:13">
      <c r="A2228" s="10">
        <v>29366</v>
      </c>
      <c r="B2228" s="93">
        <v>1</v>
      </c>
      <c r="C2228" s="110">
        <v>0</v>
      </c>
      <c r="D2228" s="110">
        <f si="70" t="shared"/>
        <v>0</v>
      </c>
      <c r="I2228" s="29">
        <v>20</v>
      </c>
      <c r="J2228" s="96">
        <f si="71" t="shared"/>
        <v>20</v>
      </c>
      <c r="K2228" s="26"/>
      <c r="L2228" s="26"/>
      <c r="M2228" s="26"/>
    </row>
    <row customHeight="1" ht="12" r="2229" spans="1:13">
      <c r="A2229" s="10">
        <v>29367</v>
      </c>
      <c r="B2229" s="93">
        <v>1</v>
      </c>
      <c r="C2229" s="110">
        <v>0</v>
      </c>
      <c r="D2229" s="110">
        <f si="70" t="shared"/>
        <v>0</v>
      </c>
      <c r="I2229" s="29">
        <v>20</v>
      </c>
      <c r="J2229" s="96">
        <f si="69" t="shared"/>
        <v>20</v>
      </c>
      <c r="K2229" s="26"/>
      <c r="L2229" s="26"/>
      <c r="M2229" s="26"/>
    </row>
    <row customHeight="1" ht="12" r="2230" spans="1:13">
      <c r="A2230" s="10">
        <v>29368</v>
      </c>
      <c r="B2230" s="93">
        <v>1</v>
      </c>
      <c r="C2230" s="110">
        <v>0</v>
      </c>
      <c r="D2230" s="110">
        <f si="70" t="shared"/>
        <v>0</v>
      </c>
      <c r="I2230" s="29">
        <v>20</v>
      </c>
      <c r="J2230" s="96">
        <f si="69" t="shared"/>
        <v>20</v>
      </c>
      <c r="K2230" s="26"/>
      <c r="L2230" s="26"/>
      <c r="M2230" s="26"/>
    </row>
    <row customHeight="1" ht="12" r="2231" spans="1:13">
      <c r="A2231" s="10">
        <v>29369</v>
      </c>
      <c r="B2231" s="93">
        <v>1</v>
      </c>
      <c r="C2231" s="110">
        <v>0</v>
      </c>
      <c r="D2231" s="110">
        <f si="70" t="shared"/>
        <v>0</v>
      </c>
      <c r="I2231" s="29">
        <v>20</v>
      </c>
      <c r="J2231" s="96">
        <f si="69" t="shared"/>
        <v>20</v>
      </c>
      <c r="K2231" s="26"/>
      <c r="L2231" s="26"/>
      <c r="M2231" s="26"/>
    </row>
    <row customHeight="1" ht="12" r="2232" spans="1:13">
      <c r="A2232" s="10">
        <v>29370</v>
      </c>
      <c r="B2232" s="93">
        <v>1</v>
      </c>
      <c r="C2232" s="110">
        <v>0</v>
      </c>
      <c r="D2232" s="110">
        <f si="70" t="shared"/>
        <v>0</v>
      </c>
      <c r="I2232" s="29">
        <v>20</v>
      </c>
      <c r="J2232" s="96">
        <f si="69" t="shared"/>
        <v>20</v>
      </c>
      <c r="K2232" s="26"/>
      <c r="L2232" s="26"/>
      <c r="M2232" s="26"/>
    </row>
    <row customHeight="1" ht="12" r="2233" spans="1:13">
      <c r="A2233" s="10">
        <v>29371</v>
      </c>
      <c r="B2233" s="93">
        <v>1</v>
      </c>
      <c r="C2233" s="110">
        <v>0</v>
      </c>
      <c r="D2233" s="110">
        <f si="70" t="shared"/>
        <v>0</v>
      </c>
      <c r="I2233" s="29">
        <v>20</v>
      </c>
      <c r="J2233" s="96">
        <f si="69" t="shared"/>
        <v>20</v>
      </c>
      <c r="K2233" s="26"/>
      <c r="L2233" s="26"/>
      <c r="M2233" s="26"/>
    </row>
    <row customHeight="1" ht="12" r="2234" spans="1:13">
      <c r="A2234" s="10">
        <v>29372</v>
      </c>
      <c r="B2234" s="93">
        <v>3</v>
      </c>
      <c r="C2234" s="110">
        <v>0</v>
      </c>
      <c r="D2234" s="110">
        <f si="70" t="shared"/>
        <v>0</v>
      </c>
      <c r="I2234" s="29">
        <v>20</v>
      </c>
      <c r="J2234" s="96">
        <f si="69" t="shared"/>
        <v>60</v>
      </c>
      <c r="K2234" s="26"/>
      <c r="L2234" s="26"/>
      <c r="M2234" s="26"/>
    </row>
    <row customHeight="1" ht="12" r="2235" spans="1:13">
      <c r="A2235" s="10">
        <v>29378</v>
      </c>
      <c r="B2235" s="93">
        <v>1</v>
      </c>
      <c r="C2235" s="110">
        <v>0</v>
      </c>
      <c r="D2235" s="110">
        <f si="70" t="shared"/>
        <v>0</v>
      </c>
      <c r="I2235" s="29">
        <v>20</v>
      </c>
      <c r="J2235" s="96">
        <f si="69" t="shared"/>
        <v>20</v>
      </c>
      <c r="K2235" s="26"/>
      <c r="L2235" s="26"/>
      <c r="M2235" s="26"/>
    </row>
    <row customHeight="1" ht="12" r="2236" spans="1:13">
      <c r="A2236" s="10">
        <v>29395</v>
      </c>
      <c r="B2236" s="93">
        <v>1</v>
      </c>
      <c r="C2236" s="110">
        <v>0</v>
      </c>
      <c r="D2236" s="110">
        <f si="70" t="shared"/>
        <v>0</v>
      </c>
      <c r="I2236" s="29">
        <v>20</v>
      </c>
      <c r="J2236" s="96">
        <f si="69" t="shared"/>
        <v>20</v>
      </c>
      <c r="K2236" s="26"/>
      <c r="L2236" s="26"/>
      <c r="M2236" s="26"/>
    </row>
    <row customHeight="1" ht="12" r="2237" spans="1:13">
      <c r="A2237" s="10">
        <v>29397</v>
      </c>
      <c r="B2237" s="93">
        <v>1</v>
      </c>
      <c r="C2237" s="110">
        <v>0</v>
      </c>
      <c r="D2237" s="110">
        <f si="70" t="shared"/>
        <v>0</v>
      </c>
      <c r="I2237" s="29">
        <v>20</v>
      </c>
      <c r="J2237" s="96">
        <f si="69" t="shared"/>
        <v>20</v>
      </c>
      <c r="K2237" s="26"/>
      <c r="L2237" s="26"/>
      <c r="M2237" s="26"/>
    </row>
    <row customHeight="1" ht="12" r="2238" spans="1:13">
      <c r="A2238" s="10">
        <v>29404</v>
      </c>
      <c r="B2238" s="93">
        <v>0</v>
      </c>
      <c r="C2238" s="110">
        <v>0</v>
      </c>
      <c r="D2238" s="110">
        <f si="70" t="shared"/>
        <v>0</v>
      </c>
      <c r="I2238" s="29">
        <v>20</v>
      </c>
      <c r="J2238" s="96">
        <f si="69" t="shared"/>
        <v>0</v>
      </c>
      <c r="K2238" s="26"/>
      <c r="L2238" s="26"/>
      <c r="M2238" s="26"/>
    </row>
    <row customHeight="1" ht="12" r="2239" spans="1:13">
      <c r="A2239" s="10">
        <v>29405</v>
      </c>
      <c r="B2239" s="93">
        <v>0</v>
      </c>
      <c r="C2239" s="110">
        <v>0</v>
      </c>
      <c r="D2239" s="110">
        <f si="70" t="shared"/>
        <v>0</v>
      </c>
      <c r="I2239" s="29">
        <v>20</v>
      </c>
      <c r="J2239" s="96">
        <f si="69" t="shared"/>
        <v>0</v>
      </c>
      <c r="K2239" s="26"/>
      <c r="L2239" s="26"/>
      <c r="M2239" s="26"/>
    </row>
    <row customHeight="1" ht="12" r="2240" spans="1:13">
      <c r="A2240" s="10">
        <v>29409</v>
      </c>
      <c r="B2240" s="93">
        <v>0</v>
      </c>
      <c r="C2240" s="110">
        <v>0</v>
      </c>
      <c r="D2240" s="110">
        <f si="70" t="shared"/>
        <v>0</v>
      </c>
      <c r="I2240" s="29">
        <v>20</v>
      </c>
      <c r="J2240" s="96">
        <f si="69" t="shared"/>
        <v>0</v>
      </c>
      <c r="K2240" s="26"/>
      <c r="L2240" s="26"/>
      <c r="M2240" s="26"/>
    </row>
    <row customHeight="1" ht="12" r="2241" spans="1:13">
      <c r="A2241" s="10">
        <v>29410</v>
      </c>
      <c r="B2241" s="93">
        <v>1</v>
      </c>
      <c r="C2241" s="110">
        <v>0</v>
      </c>
      <c r="D2241" s="110">
        <f si="70" t="shared"/>
        <v>0</v>
      </c>
      <c r="I2241" s="29">
        <v>20</v>
      </c>
      <c r="J2241" s="96">
        <f si="69" t="shared"/>
        <v>20</v>
      </c>
      <c r="K2241" s="26"/>
      <c r="L2241" s="26"/>
      <c r="M2241" s="26"/>
    </row>
    <row customHeight="1" ht="12" r="2242" spans="1:13">
      <c r="A2242" s="10">
        <v>29411</v>
      </c>
      <c r="B2242" s="93">
        <v>2</v>
      </c>
      <c r="C2242" s="110">
        <v>0</v>
      </c>
      <c r="D2242" s="110">
        <f si="70" t="shared"/>
        <v>0</v>
      </c>
      <c r="I2242" s="29">
        <v>20</v>
      </c>
      <c r="J2242" s="96">
        <f si="69" t="shared"/>
        <v>40</v>
      </c>
      <c r="K2242" s="26"/>
      <c r="L2242" s="26"/>
      <c r="M2242" s="26"/>
    </row>
    <row customHeight="1" ht="12" r="2243" spans="1:13">
      <c r="A2243" s="10">
        <v>29412</v>
      </c>
      <c r="B2243" s="93">
        <v>0</v>
      </c>
      <c r="C2243" s="110">
        <v>0</v>
      </c>
      <c r="D2243" s="110">
        <f ref="D2243:D2317" si="72" t="shared">C2243*2</f>
        <v>0</v>
      </c>
      <c r="I2243" s="29">
        <v>20</v>
      </c>
      <c r="J2243" s="96">
        <f si="69" t="shared"/>
        <v>0</v>
      </c>
      <c r="K2243" s="26"/>
      <c r="L2243" s="26"/>
      <c r="M2243" s="26"/>
    </row>
    <row customHeight="1" ht="12" r="2244" spans="1:13">
      <c r="A2244" s="10">
        <v>29413</v>
      </c>
      <c r="B2244" s="93">
        <v>10</v>
      </c>
      <c r="C2244" s="110">
        <v>0</v>
      </c>
      <c r="D2244" s="110">
        <f si="72" t="shared"/>
        <v>0</v>
      </c>
      <c r="I2244" s="29">
        <v>20</v>
      </c>
      <c r="J2244" s="96">
        <f si="69" t="shared"/>
        <v>200</v>
      </c>
      <c r="K2244" s="26"/>
      <c r="L2244" s="26"/>
      <c r="M2244" s="26"/>
    </row>
    <row customHeight="1" ht="12" r="2245" spans="1:13">
      <c r="A2245" s="10">
        <v>29414</v>
      </c>
      <c r="B2245" s="93">
        <v>0</v>
      </c>
      <c r="C2245" s="110">
        <v>0</v>
      </c>
      <c r="D2245" s="110">
        <f si="72" t="shared"/>
        <v>0</v>
      </c>
      <c r="I2245" s="29">
        <v>20</v>
      </c>
      <c r="J2245" s="96">
        <f si="69" t="shared"/>
        <v>0</v>
      </c>
      <c r="K2245" s="26"/>
      <c r="L2245" s="26"/>
      <c r="M2245" s="26"/>
    </row>
    <row customHeight="1" ht="12" r="2246" spans="1:13">
      <c r="A2246" s="10">
        <v>29415</v>
      </c>
      <c r="B2246" s="93">
        <v>1</v>
      </c>
      <c r="C2246" s="110">
        <v>0</v>
      </c>
      <c r="D2246" s="110">
        <f si="72" t="shared"/>
        <v>0</v>
      </c>
      <c r="I2246" s="29">
        <v>20</v>
      </c>
      <c r="J2246" s="96">
        <f si="69" t="shared"/>
        <v>20</v>
      </c>
      <c r="K2246" s="26"/>
      <c r="L2246" s="26"/>
      <c r="M2246" s="26"/>
    </row>
    <row customHeight="1" ht="12" r="2247" spans="1:13">
      <c r="A2247" s="10">
        <v>29416</v>
      </c>
      <c r="B2247" s="93">
        <v>1</v>
      </c>
      <c r="C2247" s="110">
        <v>0</v>
      </c>
      <c r="D2247" s="110">
        <f si="72" t="shared"/>
        <v>0</v>
      </c>
      <c r="I2247" s="29">
        <v>20</v>
      </c>
      <c r="J2247" s="96">
        <f si="69" t="shared"/>
        <v>20</v>
      </c>
      <c r="K2247" s="26"/>
      <c r="L2247" s="26"/>
      <c r="M2247" s="26"/>
    </row>
    <row customHeight="1" ht="12" r="2248" spans="1:13">
      <c r="A2248" s="10">
        <v>29417</v>
      </c>
      <c r="B2248" s="93">
        <v>0</v>
      </c>
      <c r="C2248" s="110">
        <v>0</v>
      </c>
      <c r="D2248" s="110">
        <f si="72" t="shared"/>
        <v>0</v>
      </c>
      <c r="I2248" s="29">
        <v>20</v>
      </c>
      <c r="J2248" s="96">
        <f si="69" t="shared"/>
        <v>0</v>
      </c>
      <c r="K2248" s="26"/>
      <c r="L2248" s="26"/>
      <c r="M2248" s="26"/>
    </row>
    <row customHeight="1" ht="12" r="2249" spans="1:13">
      <c r="A2249" s="10">
        <v>29430</v>
      </c>
      <c r="B2249" s="93">
        <v>1</v>
      </c>
      <c r="C2249" s="110">
        <v>0</v>
      </c>
      <c r="D2249" s="110">
        <f si="72" t="shared"/>
        <v>0</v>
      </c>
      <c r="I2249" s="29">
        <v>20</v>
      </c>
      <c r="J2249" s="96">
        <f si="69" t="shared"/>
        <v>20</v>
      </c>
      <c r="K2249" s="26"/>
      <c r="L2249" s="26"/>
      <c r="M2249" s="26"/>
    </row>
    <row customHeight="1" ht="12" r="2250" spans="1:13">
      <c r="A2250" s="10">
        <v>29453</v>
      </c>
      <c r="B2250" s="93">
        <v>1</v>
      </c>
      <c r="C2250" s="110">
        <v>0</v>
      </c>
      <c r="D2250" s="110">
        <f si="72" t="shared"/>
        <v>0</v>
      </c>
      <c r="I2250" s="29">
        <v>20</v>
      </c>
      <c r="J2250" s="96">
        <f si="69" t="shared"/>
        <v>20</v>
      </c>
    </row>
    <row customHeight="1" ht="12" r="2251" spans="1:13">
      <c r="A2251" s="10">
        <v>29460</v>
      </c>
      <c r="B2251" s="93">
        <v>0</v>
      </c>
      <c r="C2251" s="110">
        <v>0</v>
      </c>
      <c r="D2251" s="110">
        <f si="72" t="shared"/>
        <v>0</v>
      </c>
      <c r="I2251" s="29">
        <v>20</v>
      </c>
      <c r="J2251" s="96">
        <f si="69" t="shared"/>
        <v>0</v>
      </c>
    </row>
    <row customHeight="1" ht="12" r="2252" spans="1:13">
      <c r="A2252" s="10">
        <v>29469</v>
      </c>
      <c r="B2252" s="93">
        <v>9</v>
      </c>
      <c r="C2252" s="110">
        <v>0</v>
      </c>
      <c r="D2252" s="110">
        <f si="72" t="shared"/>
        <v>0</v>
      </c>
      <c r="I2252" s="29">
        <v>20</v>
      </c>
      <c r="J2252" s="96">
        <f si="69" t="shared"/>
        <v>180</v>
      </c>
    </row>
    <row customHeight="1" ht="12" r="2253" spans="1:13">
      <c r="A2253" s="10">
        <v>29474</v>
      </c>
      <c r="B2253" s="93">
        <v>1</v>
      </c>
      <c r="C2253" s="110">
        <v>0</v>
      </c>
      <c r="D2253" s="110">
        <f si="72" t="shared"/>
        <v>0</v>
      </c>
      <c r="I2253" s="29">
        <v>20</v>
      </c>
      <c r="J2253" s="96">
        <f si="69" t="shared"/>
        <v>20</v>
      </c>
    </row>
    <row customHeight="1" ht="12" r="2254" spans="1:13">
      <c r="A2254" s="10">
        <v>29475</v>
      </c>
      <c r="B2254" s="93">
        <v>1</v>
      </c>
      <c r="C2254" s="110">
        <v>0</v>
      </c>
      <c r="D2254" s="110">
        <f si="72" t="shared"/>
        <v>0</v>
      </c>
      <c r="I2254" s="29">
        <v>20</v>
      </c>
      <c r="J2254" s="96">
        <f si="69" t="shared"/>
        <v>20</v>
      </c>
    </row>
    <row customHeight="1" ht="12" r="2255" spans="1:13">
      <c r="A2255" s="10">
        <v>29476</v>
      </c>
      <c r="B2255" s="93">
        <v>0</v>
      </c>
      <c r="C2255" s="110">
        <v>0</v>
      </c>
      <c r="D2255" s="110">
        <f si="72" t="shared"/>
        <v>0</v>
      </c>
      <c r="I2255" s="29">
        <v>20</v>
      </c>
      <c r="J2255" s="96">
        <f si="69" t="shared"/>
        <v>0</v>
      </c>
    </row>
    <row customHeight="1" ht="12" r="2256" spans="1:13">
      <c r="A2256" s="10">
        <v>29477</v>
      </c>
      <c r="B2256" s="93">
        <v>2</v>
      </c>
      <c r="C2256" s="110">
        <v>0</v>
      </c>
      <c r="D2256" s="110">
        <f si="72" t="shared"/>
        <v>0</v>
      </c>
      <c r="I2256" s="29">
        <v>20</v>
      </c>
      <c r="J2256" s="96">
        <f si="69" t="shared"/>
        <v>40</v>
      </c>
    </row>
    <row customHeight="1" ht="12" r="2257" spans="1:10">
      <c r="A2257" s="10">
        <v>29478</v>
      </c>
      <c r="B2257" s="93">
        <v>1</v>
      </c>
      <c r="C2257" s="110">
        <v>0</v>
      </c>
      <c r="D2257" s="110">
        <f si="72" t="shared"/>
        <v>0</v>
      </c>
      <c r="I2257" s="29">
        <v>20</v>
      </c>
      <c r="J2257" s="96">
        <f si="69" t="shared"/>
        <v>20</v>
      </c>
    </row>
    <row customHeight="1" ht="12" r="2258" spans="1:10">
      <c r="A2258" s="10">
        <v>29479</v>
      </c>
      <c r="B2258" s="93">
        <v>1</v>
      </c>
      <c r="C2258" s="110">
        <v>0</v>
      </c>
      <c r="D2258" s="110">
        <f si="72" t="shared"/>
        <v>0</v>
      </c>
      <c r="I2258" s="29">
        <v>20</v>
      </c>
      <c r="J2258" s="96">
        <f si="69" t="shared"/>
        <v>20</v>
      </c>
    </row>
    <row customHeight="1" ht="12" r="2259" spans="1:10">
      <c r="A2259" s="10">
        <v>29481</v>
      </c>
      <c r="B2259" s="93">
        <v>10</v>
      </c>
      <c r="C2259" s="110">
        <v>0</v>
      </c>
      <c r="D2259" s="110">
        <f si="72" t="shared"/>
        <v>0</v>
      </c>
      <c r="I2259" s="29">
        <v>20</v>
      </c>
      <c r="J2259" s="96">
        <f si="69" t="shared"/>
        <v>200</v>
      </c>
    </row>
    <row customHeight="1" ht="12" r="2260" spans="1:10">
      <c r="A2260" s="10">
        <v>29511</v>
      </c>
      <c r="B2260" s="93">
        <v>1</v>
      </c>
      <c r="C2260" s="110">
        <v>0</v>
      </c>
      <c r="D2260" s="110">
        <f si="72" t="shared"/>
        <v>0</v>
      </c>
      <c r="I2260" s="29">
        <v>20</v>
      </c>
      <c r="J2260" s="96">
        <f si="69" t="shared"/>
        <v>20</v>
      </c>
    </row>
    <row customHeight="1" ht="12" r="2261" spans="1:10">
      <c r="A2261" s="10">
        <v>29517</v>
      </c>
      <c r="B2261" s="93">
        <v>1</v>
      </c>
      <c r="C2261" s="110">
        <v>0</v>
      </c>
      <c r="D2261" s="110">
        <f si="72" t="shared"/>
        <v>0</v>
      </c>
      <c r="I2261" s="29">
        <v>20</v>
      </c>
      <c r="J2261" s="96">
        <f si="69" t="shared"/>
        <v>20</v>
      </c>
    </row>
    <row customHeight="1" ht="12" r="2262" spans="1:10">
      <c r="A2262" s="10">
        <v>29520</v>
      </c>
      <c r="B2262" s="93">
        <v>1</v>
      </c>
      <c r="C2262" s="110">
        <v>0</v>
      </c>
      <c r="D2262" s="110">
        <f si="72" t="shared"/>
        <v>0</v>
      </c>
      <c r="I2262" s="29">
        <v>20</v>
      </c>
      <c r="J2262" s="96">
        <f si="69" t="shared"/>
        <v>20</v>
      </c>
    </row>
    <row customHeight="1" ht="12" r="2263" spans="1:10">
      <c r="A2263" s="10">
        <v>29521</v>
      </c>
      <c r="B2263" s="93">
        <v>1</v>
      </c>
      <c r="C2263" s="110">
        <v>0</v>
      </c>
      <c r="D2263" s="110">
        <f si="72" t="shared"/>
        <v>0</v>
      </c>
      <c r="I2263" s="29">
        <v>20</v>
      </c>
      <c r="J2263" s="96">
        <f si="69" t="shared"/>
        <v>20</v>
      </c>
    </row>
    <row customHeight="1" ht="12" r="2264" spans="1:10">
      <c r="A2264" s="10">
        <v>29527</v>
      </c>
      <c r="B2264" s="93">
        <v>2</v>
      </c>
      <c r="C2264" s="110">
        <v>0</v>
      </c>
      <c r="D2264" s="110">
        <f si="72" t="shared"/>
        <v>0</v>
      </c>
      <c r="I2264" s="29">
        <v>20</v>
      </c>
      <c r="J2264" s="96">
        <f si="69" t="shared"/>
        <v>40</v>
      </c>
    </row>
    <row customHeight="1" ht="12" r="2265" spans="1:10">
      <c r="A2265" s="10">
        <v>29528</v>
      </c>
      <c r="B2265" s="93">
        <v>1</v>
      </c>
      <c r="C2265" s="110">
        <v>0</v>
      </c>
      <c r="D2265" s="110">
        <f si="72" t="shared"/>
        <v>0</v>
      </c>
      <c r="I2265" s="29">
        <v>20</v>
      </c>
      <c r="J2265" s="96">
        <f si="69" t="shared"/>
        <v>20</v>
      </c>
    </row>
    <row customHeight="1" ht="12" r="2266" spans="1:10">
      <c r="A2266" s="10">
        <v>29543</v>
      </c>
      <c r="B2266" s="93">
        <v>2</v>
      </c>
      <c r="C2266" s="110">
        <v>0</v>
      </c>
      <c r="D2266" s="110">
        <f si="72" t="shared"/>
        <v>0</v>
      </c>
      <c r="I2266" s="29">
        <v>20</v>
      </c>
      <c r="J2266" s="96">
        <f si="69" t="shared"/>
        <v>40</v>
      </c>
    </row>
    <row customHeight="1" ht="12" r="2267" spans="1:10">
      <c r="A2267" s="10">
        <v>29576</v>
      </c>
      <c r="B2267" s="93">
        <v>1</v>
      </c>
      <c r="C2267" s="110">
        <v>0</v>
      </c>
      <c r="D2267" s="110">
        <f si="72" t="shared"/>
        <v>0</v>
      </c>
      <c r="I2267" s="29">
        <v>20</v>
      </c>
      <c r="J2267" s="96">
        <f si="69" t="shared"/>
        <v>20</v>
      </c>
    </row>
    <row customHeight="1" ht="12" r="2268" spans="1:10">
      <c r="A2268" s="10">
        <v>29577</v>
      </c>
      <c r="B2268" s="93">
        <v>1</v>
      </c>
      <c r="C2268" s="110">
        <v>0</v>
      </c>
      <c r="D2268" s="110">
        <f si="72" t="shared"/>
        <v>0</v>
      </c>
      <c r="I2268" s="29">
        <v>20</v>
      </c>
      <c r="J2268" s="96">
        <f si="69" t="shared"/>
        <v>20</v>
      </c>
    </row>
    <row customHeight="1" ht="12" r="2269" spans="1:10">
      <c r="A2269" s="10">
        <v>29578</v>
      </c>
      <c r="B2269" s="93">
        <v>1</v>
      </c>
      <c r="C2269" s="110">
        <v>0</v>
      </c>
      <c r="D2269" s="110">
        <f si="72" t="shared"/>
        <v>0</v>
      </c>
      <c r="H2269" s="26" t="s">
        <v>220</v>
      </c>
      <c r="I2269" s="29">
        <v>42.86</v>
      </c>
      <c r="J2269" s="96">
        <f si="69" t="shared"/>
        <v>42.86</v>
      </c>
    </row>
    <row customHeight="1" ht="12" r="2270" spans="1:10">
      <c r="A2270" s="10">
        <v>29602</v>
      </c>
      <c r="B2270" s="93">
        <v>1</v>
      </c>
      <c r="C2270" s="110">
        <v>0</v>
      </c>
      <c r="D2270" s="110">
        <f si="72" t="shared"/>
        <v>0</v>
      </c>
      <c r="I2270" s="29">
        <v>20</v>
      </c>
      <c r="J2270" s="96">
        <f si="69" t="shared"/>
        <v>20</v>
      </c>
    </row>
    <row customHeight="1" ht="12" r="2271" spans="1:10">
      <c r="A2271" s="10">
        <v>29603</v>
      </c>
      <c r="B2271" s="93">
        <v>34</v>
      </c>
      <c r="C2271" s="110">
        <v>0</v>
      </c>
      <c r="D2271" s="110">
        <f si="72" t="shared"/>
        <v>0</v>
      </c>
      <c r="I2271" s="29">
        <v>20</v>
      </c>
      <c r="J2271" s="96">
        <f si="69" t="shared"/>
        <v>680</v>
      </c>
    </row>
    <row customHeight="1" ht="12" r="2272" spans="1:10">
      <c r="A2272" s="10">
        <v>29604</v>
      </c>
      <c r="B2272" s="93">
        <v>6</v>
      </c>
      <c r="C2272" s="110">
        <v>0</v>
      </c>
      <c r="D2272" s="110">
        <f si="72" t="shared"/>
        <v>0</v>
      </c>
      <c r="I2272" s="29">
        <v>20</v>
      </c>
      <c r="J2272" s="96">
        <f si="69" t="shared"/>
        <v>120</v>
      </c>
    </row>
    <row customHeight="1" ht="12" r="2273" spans="1:10">
      <c r="A2273" s="10">
        <v>29605</v>
      </c>
      <c r="B2273" s="93">
        <v>1</v>
      </c>
      <c r="C2273" s="110">
        <v>0</v>
      </c>
      <c r="D2273" s="110">
        <f si="72" t="shared"/>
        <v>0</v>
      </c>
      <c r="I2273" s="29">
        <v>20</v>
      </c>
      <c r="J2273" s="96">
        <f si="69" t="shared"/>
        <v>20</v>
      </c>
    </row>
    <row customHeight="1" ht="12" r="2274" spans="1:10">
      <c r="A2274" s="10">
        <v>29606</v>
      </c>
      <c r="B2274" s="93">
        <v>1</v>
      </c>
      <c r="C2274" s="110">
        <v>0</v>
      </c>
      <c r="D2274" s="110">
        <f si="72" t="shared"/>
        <v>0</v>
      </c>
      <c r="I2274" s="29">
        <v>20</v>
      </c>
      <c r="J2274" s="96">
        <f si="69" t="shared"/>
        <v>20</v>
      </c>
    </row>
    <row customHeight="1" ht="12" r="2275" spans="1:10">
      <c r="A2275" s="10">
        <v>29607</v>
      </c>
      <c r="B2275" s="93">
        <v>1</v>
      </c>
      <c r="C2275" s="110">
        <v>0</v>
      </c>
      <c r="D2275" s="110">
        <f si="72" t="shared"/>
        <v>0</v>
      </c>
      <c r="I2275" s="29">
        <v>20</v>
      </c>
      <c r="J2275" s="96">
        <f si="69" t="shared"/>
        <v>20</v>
      </c>
    </row>
    <row customHeight="1" ht="12" r="2276" spans="1:10">
      <c r="A2276" s="10">
        <v>29608</v>
      </c>
      <c r="B2276" s="93">
        <v>1</v>
      </c>
      <c r="C2276" s="110">
        <v>0</v>
      </c>
      <c r="D2276" s="110">
        <f si="72" t="shared"/>
        <v>0</v>
      </c>
      <c r="I2276" s="29">
        <v>20</v>
      </c>
      <c r="J2276" s="96">
        <f si="69" t="shared"/>
        <v>20</v>
      </c>
    </row>
    <row customHeight="1" ht="12" r="2277" spans="1:10">
      <c r="A2277" s="10">
        <v>29609</v>
      </c>
      <c r="B2277" s="93">
        <v>1</v>
      </c>
      <c r="C2277" s="110">
        <v>0</v>
      </c>
      <c r="D2277" s="110">
        <f si="72" t="shared"/>
        <v>0</v>
      </c>
      <c r="I2277" s="29">
        <v>20</v>
      </c>
      <c r="J2277" s="96">
        <f si="69" t="shared"/>
        <v>20</v>
      </c>
    </row>
    <row customHeight="1" ht="12" r="2278" spans="1:10">
      <c r="A2278" s="10">
        <v>29613</v>
      </c>
      <c r="B2278" s="93">
        <v>1</v>
      </c>
      <c r="C2278" s="110">
        <v>0</v>
      </c>
      <c r="D2278" s="110">
        <f si="72" t="shared"/>
        <v>0</v>
      </c>
      <c r="I2278" s="29">
        <v>20</v>
      </c>
      <c r="J2278" s="96">
        <f si="69" t="shared"/>
        <v>20</v>
      </c>
    </row>
    <row customHeight="1" ht="12" r="2279" spans="1:10">
      <c r="A2279" s="10">
        <v>29614</v>
      </c>
      <c r="B2279" s="93">
        <v>1</v>
      </c>
      <c r="C2279" s="110">
        <v>0</v>
      </c>
      <c r="D2279" s="110">
        <f si="72" t="shared"/>
        <v>0</v>
      </c>
      <c r="I2279" s="29">
        <v>20</v>
      </c>
      <c r="J2279" s="96">
        <f si="69" t="shared"/>
        <v>20</v>
      </c>
    </row>
    <row customHeight="1" ht="12" r="2280" spans="1:10">
      <c r="A2280" s="10">
        <v>29615</v>
      </c>
      <c r="B2280" s="93">
        <v>1</v>
      </c>
      <c r="C2280" s="110">
        <v>0</v>
      </c>
      <c r="D2280" s="110">
        <f si="72" t="shared"/>
        <v>0</v>
      </c>
      <c r="I2280" s="29">
        <v>20</v>
      </c>
      <c r="J2280" s="96">
        <f si="69" t="shared"/>
        <v>20</v>
      </c>
    </row>
    <row customHeight="1" ht="12" r="2281" spans="1:10">
      <c r="A2281" s="10">
        <v>29616</v>
      </c>
      <c r="B2281" s="93">
        <v>1</v>
      </c>
      <c r="C2281" s="110">
        <v>0</v>
      </c>
      <c r="D2281" s="110">
        <f si="72" t="shared"/>
        <v>0</v>
      </c>
      <c r="I2281" s="29">
        <v>20</v>
      </c>
      <c r="J2281" s="96">
        <f si="69" t="shared"/>
        <v>20</v>
      </c>
    </row>
    <row customHeight="1" ht="12" r="2282" spans="1:10">
      <c r="A2282" s="10">
        <v>29617</v>
      </c>
      <c r="B2282" s="93">
        <v>1</v>
      </c>
      <c r="C2282" s="110">
        <v>0</v>
      </c>
      <c r="D2282" s="110">
        <f si="72" t="shared"/>
        <v>0</v>
      </c>
      <c r="I2282" s="29">
        <v>20</v>
      </c>
      <c r="J2282" s="96">
        <f si="69" t="shared"/>
        <v>20</v>
      </c>
    </row>
    <row customHeight="1" ht="12" r="2283" spans="1:10">
      <c r="A2283" s="10">
        <v>29623</v>
      </c>
      <c r="B2283" s="93">
        <v>1</v>
      </c>
      <c r="C2283" s="110">
        <v>0</v>
      </c>
      <c r="D2283" s="110">
        <f si="72" t="shared"/>
        <v>0</v>
      </c>
      <c r="I2283" s="29">
        <v>20</v>
      </c>
      <c r="J2283" s="96">
        <f si="69" t="shared"/>
        <v>20</v>
      </c>
    </row>
    <row customHeight="1" ht="12" r="2284" spans="1:10">
      <c r="A2284" s="10">
        <v>29644</v>
      </c>
      <c r="B2284" s="93">
        <v>0</v>
      </c>
      <c r="C2284" s="110">
        <v>0</v>
      </c>
      <c r="D2284" s="110">
        <f si="72" t="shared"/>
        <v>0</v>
      </c>
      <c r="I2284" s="29">
        <v>20</v>
      </c>
      <c r="J2284" s="96">
        <f si="69" t="shared"/>
        <v>0</v>
      </c>
    </row>
    <row customHeight="1" ht="12" r="2285" spans="1:10">
      <c r="A2285" s="10">
        <v>29658</v>
      </c>
      <c r="B2285" s="93">
        <v>0</v>
      </c>
      <c r="C2285" s="110">
        <v>0</v>
      </c>
      <c r="D2285" s="110">
        <f si="72" t="shared"/>
        <v>0</v>
      </c>
      <c r="I2285" s="29">
        <v>20</v>
      </c>
      <c r="J2285" s="96">
        <f si="69" t="shared"/>
        <v>0</v>
      </c>
    </row>
    <row customHeight="1" ht="12" r="2286" spans="1:10">
      <c r="A2286" s="10">
        <v>29659</v>
      </c>
      <c r="B2286" s="93">
        <v>1</v>
      </c>
      <c r="C2286" s="110">
        <v>0</v>
      </c>
      <c r="D2286" s="110">
        <f si="72" t="shared"/>
        <v>0</v>
      </c>
      <c r="I2286" s="29">
        <v>20</v>
      </c>
      <c r="J2286" s="96">
        <f si="69" t="shared"/>
        <v>20</v>
      </c>
    </row>
    <row customHeight="1" ht="12" r="2287" spans="1:10">
      <c r="A2287" s="10">
        <v>29669</v>
      </c>
      <c r="B2287" s="93">
        <v>3</v>
      </c>
      <c r="C2287" s="110">
        <v>0</v>
      </c>
      <c r="D2287" s="110">
        <f si="72" t="shared"/>
        <v>0</v>
      </c>
      <c r="I2287" s="29">
        <v>20</v>
      </c>
      <c r="J2287" s="96">
        <f si="69" t="shared"/>
        <v>60</v>
      </c>
    </row>
    <row customHeight="1" ht="12" r="2288" spans="1:10">
      <c r="A2288" s="10">
        <v>29672</v>
      </c>
      <c r="B2288" s="93">
        <v>0</v>
      </c>
      <c r="C2288" s="110">
        <v>0</v>
      </c>
      <c r="D2288" s="110">
        <f si="72" t="shared"/>
        <v>0</v>
      </c>
      <c r="I2288" s="29">
        <v>20</v>
      </c>
      <c r="J2288" s="96">
        <f si="69" t="shared"/>
        <v>0</v>
      </c>
    </row>
    <row customHeight="1" ht="12" r="2289" spans="1:13">
      <c r="A2289" s="10">
        <v>29673</v>
      </c>
      <c r="B2289" s="93">
        <v>1</v>
      </c>
      <c r="C2289" s="110">
        <v>0</v>
      </c>
      <c r="D2289" s="110">
        <f si="72" t="shared"/>
        <v>0</v>
      </c>
      <c r="I2289" s="29">
        <v>20</v>
      </c>
      <c r="J2289" s="96">
        <f si="69" t="shared"/>
        <v>20</v>
      </c>
    </row>
    <row customHeight="1" ht="12" r="2290" spans="1:13">
      <c r="A2290" s="10">
        <v>29674</v>
      </c>
      <c r="B2290" s="93">
        <v>1</v>
      </c>
      <c r="C2290" s="110">
        <v>0</v>
      </c>
      <c r="D2290" s="110">
        <f si="72" t="shared"/>
        <v>0</v>
      </c>
      <c r="I2290" s="29">
        <v>20</v>
      </c>
      <c r="J2290" s="96">
        <f si="69" t="shared"/>
        <v>20</v>
      </c>
    </row>
    <row customHeight="1" ht="12" r="2291" spans="1:13">
      <c r="A2291" s="10">
        <v>29676</v>
      </c>
      <c r="B2291" s="93">
        <v>5</v>
      </c>
      <c r="C2291" s="110">
        <v>0</v>
      </c>
      <c r="D2291" s="110">
        <f si="72" t="shared"/>
        <v>0</v>
      </c>
      <c r="I2291" s="29">
        <v>20</v>
      </c>
      <c r="J2291" s="96">
        <f si="69" t="shared"/>
        <v>100</v>
      </c>
    </row>
    <row customHeight="1" ht="12" r="2292" spans="1:13">
      <c r="A2292" s="10">
        <v>29706</v>
      </c>
      <c r="B2292" s="93">
        <v>1</v>
      </c>
      <c r="C2292" s="110">
        <v>0</v>
      </c>
      <c r="D2292" s="110">
        <f si="72" t="shared"/>
        <v>0</v>
      </c>
      <c r="I2292" s="29">
        <v>20</v>
      </c>
      <c r="J2292" s="96">
        <f si="69" t="shared"/>
        <v>20</v>
      </c>
    </row>
    <row customHeight="1" ht="12" r="2293" spans="1:13">
      <c r="A2293" s="10">
        <v>29707</v>
      </c>
      <c r="B2293" s="93">
        <v>2</v>
      </c>
      <c r="C2293" s="110">
        <v>0</v>
      </c>
      <c r="D2293" s="110">
        <f si="72" t="shared"/>
        <v>0</v>
      </c>
      <c r="I2293" s="29">
        <v>20</v>
      </c>
      <c r="J2293" s="96">
        <f si="69" t="shared"/>
        <v>40</v>
      </c>
    </row>
    <row customHeight="1" ht="12" r="2294" spans="1:13">
      <c r="A2294" s="10">
        <v>29709</v>
      </c>
      <c r="B2294" s="94">
        <v>0</v>
      </c>
      <c r="C2294" s="110">
        <v>0</v>
      </c>
      <c r="D2294" s="110">
        <f si="72" t="shared"/>
        <v>0</v>
      </c>
      <c r="E2294" s="26"/>
      <c r="I2294" s="29">
        <v>20</v>
      </c>
      <c r="J2294" s="96">
        <f si="69" t="shared"/>
        <v>0</v>
      </c>
      <c r="M2294" s="26"/>
    </row>
    <row customHeight="1" ht="12" r="2295" spans="1:13">
      <c r="A2295" s="10">
        <v>29710</v>
      </c>
      <c r="B2295" s="94">
        <v>1</v>
      </c>
      <c r="C2295" s="110">
        <v>0</v>
      </c>
      <c r="D2295" s="110">
        <f si="72" t="shared"/>
        <v>0</v>
      </c>
      <c r="E2295" s="26"/>
      <c r="I2295" s="29">
        <v>20</v>
      </c>
      <c r="J2295" s="96">
        <f si="69" t="shared"/>
        <v>20</v>
      </c>
      <c r="M2295" s="26"/>
    </row>
    <row customHeight="1" ht="12" r="2296" spans="1:13">
      <c r="A2296" s="10">
        <v>29711</v>
      </c>
      <c r="B2296" s="94">
        <v>4</v>
      </c>
      <c r="C2296" s="110">
        <v>0</v>
      </c>
      <c r="D2296" s="110">
        <f si="72" t="shared"/>
        <v>0</v>
      </c>
      <c r="E2296" s="26"/>
      <c r="I2296" s="29">
        <v>20</v>
      </c>
      <c r="J2296" s="96">
        <f si="69" t="shared"/>
        <v>80</v>
      </c>
      <c r="M2296" s="26"/>
    </row>
    <row customHeight="1" ht="12" r="2297" spans="1:13">
      <c r="A2297" s="26">
        <v>29714</v>
      </c>
      <c r="B2297" s="94">
        <v>0</v>
      </c>
      <c r="C2297" s="110">
        <v>0</v>
      </c>
      <c r="D2297" s="110">
        <f si="72" t="shared"/>
        <v>0</v>
      </c>
      <c r="E2297" s="26"/>
      <c r="I2297" s="29">
        <v>20</v>
      </c>
      <c r="J2297" s="96">
        <f si="69" t="shared"/>
        <v>0</v>
      </c>
      <c r="M2297" s="26"/>
    </row>
    <row customHeight="1" ht="12" r="2298" spans="1:13">
      <c r="A2298" s="26">
        <v>29715</v>
      </c>
      <c r="B2298" s="94">
        <v>8</v>
      </c>
      <c r="C2298" s="110">
        <v>0</v>
      </c>
      <c r="D2298" s="110">
        <f si="72" t="shared"/>
        <v>0</v>
      </c>
      <c r="E2298" s="26"/>
      <c r="I2298" s="29">
        <v>20</v>
      </c>
      <c r="J2298" s="96">
        <f si="69" t="shared"/>
        <v>160</v>
      </c>
      <c r="M2298" s="26"/>
    </row>
    <row customHeight="1" ht="12" r="2299" spans="1:13">
      <c r="A2299" s="26">
        <v>29716</v>
      </c>
      <c r="B2299" s="94">
        <v>4</v>
      </c>
      <c r="C2299" s="110">
        <v>0</v>
      </c>
      <c r="D2299" s="110">
        <f si="72" t="shared"/>
        <v>0</v>
      </c>
      <c r="E2299" s="26"/>
      <c r="I2299" s="29">
        <v>20</v>
      </c>
      <c r="J2299" s="96">
        <f si="69" t="shared"/>
        <v>80</v>
      </c>
      <c r="M2299" s="26"/>
    </row>
    <row customHeight="1" ht="12" r="2300" spans="1:13">
      <c r="A2300" s="26">
        <v>29717</v>
      </c>
      <c r="B2300" s="94">
        <v>9</v>
      </c>
      <c r="C2300" s="110">
        <v>0</v>
      </c>
      <c r="D2300" s="110">
        <f si="72" t="shared"/>
        <v>0</v>
      </c>
      <c r="E2300" s="26"/>
      <c r="I2300" s="29">
        <v>20</v>
      </c>
      <c r="J2300" s="96">
        <f si="69" t="shared"/>
        <v>180</v>
      </c>
      <c r="M2300" s="26"/>
    </row>
    <row customHeight="1" ht="12" r="2301" spans="1:13">
      <c r="A2301" s="26">
        <v>29723</v>
      </c>
      <c r="B2301" s="94">
        <v>0</v>
      </c>
      <c r="C2301" s="110">
        <v>0</v>
      </c>
      <c r="D2301" s="110">
        <f si="72" t="shared"/>
        <v>0</v>
      </c>
      <c r="E2301" s="26"/>
      <c r="I2301" s="29">
        <v>20</v>
      </c>
      <c r="J2301" s="96">
        <f si="69" t="shared"/>
        <v>0</v>
      </c>
      <c r="M2301" s="26"/>
    </row>
    <row customHeight="1" ht="12" r="2302" spans="1:13">
      <c r="A2302" s="26">
        <v>29726</v>
      </c>
      <c r="B2302" s="94">
        <v>1</v>
      </c>
      <c r="C2302" s="110">
        <v>0</v>
      </c>
      <c r="D2302" s="110">
        <f si="72" t="shared"/>
        <v>0</v>
      </c>
      <c r="E2302" s="26"/>
      <c r="I2302" s="29">
        <v>20</v>
      </c>
      <c r="J2302" s="96">
        <f si="69" t="shared"/>
        <v>20</v>
      </c>
      <c r="M2302" s="26"/>
    </row>
    <row customHeight="1" ht="12" r="2303" spans="1:13">
      <c r="A2303" s="26">
        <v>29728</v>
      </c>
      <c r="B2303" s="94">
        <v>10</v>
      </c>
      <c r="C2303" s="110">
        <v>0</v>
      </c>
      <c r="D2303" s="110">
        <f si="72" t="shared"/>
        <v>0</v>
      </c>
      <c r="E2303" s="26"/>
      <c r="I2303" s="29">
        <v>20</v>
      </c>
      <c r="J2303" s="96">
        <f si="69" t="shared"/>
        <v>200</v>
      </c>
      <c r="M2303" s="26"/>
    </row>
    <row customHeight="1" ht="12" r="2304" spans="1:13">
      <c r="A2304" s="26">
        <v>29730</v>
      </c>
      <c r="B2304" s="94">
        <v>11</v>
      </c>
      <c r="C2304" s="110">
        <v>0</v>
      </c>
      <c r="D2304" s="110">
        <f si="72" t="shared"/>
        <v>0</v>
      </c>
      <c r="E2304" s="26"/>
      <c r="I2304" s="29">
        <v>20</v>
      </c>
      <c r="J2304" s="96">
        <f si="69" t="shared"/>
        <v>220</v>
      </c>
      <c r="M2304" s="26"/>
    </row>
    <row customHeight="1" ht="12" r="2305" spans="1:13">
      <c r="A2305" s="26">
        <v>29733</v>
      </c>
      <c r="B2305" s="94">
        <v>2</v>
      </c>
      <c r="C2305" s="110">
        <v>0</v>
      </c>
      <c r="D2305" s="110">
        <f si="72" t="shared"/>
        <v>0</v>
      </c>
      <c r="E2305" s="26"/>
      <c r="I2305" s="29">
        <v>20</v>
      </c>
      <c r="J2305" s="96">
        <f si="69" t="shared"/>
        <v>40</v>
      </c>
      <c r="M2305" s="26"/>
    </row>
    <row customHeight="1" ht="12" r="2306" spans="1:13">
      <c r="A2306" s="26">
        <v>29735</v>
      </c>
      <c r="B2306" s="94">
        <v>10</v>
      </c>
      <c r="C2306" s="110">
        <v>0</v>
      </c>
      <c r="D2306" s="110">
        <f si="72" t="shared"/>
        <v>0</v>
      </c>
      <c r="E2306" s="26"/>
      <c r="I2306" s="29">
        <v>20</v>
      </c>
      <c r="J2306" s="96">
        <f si="69" t="shared"/>
        <v>200</v>
      </c>
      <c r="M2306" s="26"/>
    </row>
    <row customHeight="1" ht="12" r="2307" spans="1:13">
      <c r="A2307" s="26">
        <v>29736</v>
      </c>
      <c r="B2307" s="94">
        <v>11</v>
      </c>
      <c r="C2307" s="110">
        <v>0</v>
      </c>
      <c r="D2307" s="110">
        <f si="72" t="shared"/>
        <v>0</v>
      </c>
      <c r="E2307" s="26"/>
      <c r="I2307" s="29">
        <v>20</v>
      </c>
      <c r="J2307" s="96">
        <f si="69" t="shared"/>
        <v>220</v>
      </c>
      <c r="M2307" s="26"/>
    </row>
    <row customHeight="1" ht="12" r="2308" spans="1:13">
      <c r="A2308" s="26">
        <v>29738</v>
      </c>
      <c r="B2308" s="94">
        <v>2</v>
      </c>
      <c r="C2308" s="110">
        <v>0</v>
      </c>
      <c r="D2308" s="110">
        <f si="72" t="shared"/>
        <v>0</v>
      </c>
      <c r="E2308" s="26"/>
      <c r="I2308" s="29">
        <v>20</v>
      </c>
      <c r="J2308" s="96">
        <f si="69" t="shared"/>
        <v>40</v>
      </c>
      <c r="M2308" s="26"/>
    </row>
    <row customHeight="1" ht="12" r="2309" spans="1:13">
      <c r="A2309" s="26">
        <v>29739</v>
      </c>
      <c r="B2309" s="94">
        <v>2</v>
      </c>
      <c r="C2309" s="110">
        <v>0</v>
      </c>
      <c r="D2309" s="110">
        <f si="72" t="shared"/>
        <v>0</v>
      </c>
      <c r="E2309" s="26"/>
      <c r="I2309" s="29">
        <v>20</v>
      </c>
      <c r="J2309" s="96">
        <f si="69" t="shared"/>
        <v>40</v>
      </c>
      <c r="M2309" s="26"/>
    </row>
    <row customHeight="1" ht="12" r="2310" spans="1:13">
      <c r="A2310" s="26">
        <v>29740</v>
      </c>
      <c r="B2310" s="94">
        <v>1</v>
      </c>
      <c r="E2310" s="26"/>
      <c r="I2310" s="29"/>
      <c r="J2310" s="96"/>
      <c r="M2310" s="26"/>
    </row>
    <row customHeight="1" ht="12" r="2311" spans="1:13">
      <c r="A2311" s="26">
        <v>29741</v>
      </c>
      <c r="B2311" s="94">
        <v>0</v>
      </c>
      <c r="C2311" s="110">
        <v>0</v>
      </c>
      <c r="D2311" s="110">
        <f si="72" t="shared"/>
        <v>0</v>
      </c>
      <c r="E2311" s="26"/>
      <c r="I2311" s="29">
        <v>20</v>
      </c>
      <c r="J2311" s="96">
        <f si="69" t="shared"/>
        <v>0</v>
      </c>
      <c r="M2311" s="26"/>
    </row>
    <row customHeight="1" ht="12" r="2312" spans="1:13">
      <c r="A2312" s="26">
        <v>29742</v>
      </c>
      <c r="B2312" s="94">
        <v>1</v>
      </c>
      <c r="C2312" s="110">
        <v>0</v>
      </c>
      <c r="D2312" s="110">
        <f si="72" t="shared"/>
        <v>0</v>
      </c>
      <c r="E2312" s="26"/>
      <c r="I2312" s="29">
        <v>20</v>
      </c>
      <c r="J2312" s="96">
        <f si="69" t="shared"/>
        <v>20</v>
      </c>
      <c r="M2312" s="26"/>
    </row>
    <row customHeight="1" ht="12" r="2313" spans="1:13">
      <c r="A2313" s="26">
        <v>29743</v>
      </c>
      <c r="B2313" s="94">
        <v>1</v>
      </c>
      <c r="C2313" s="110">
        <v>0</v>
      </c>
      <c r="D2313" s="110">
        <f si="72" t="shared"/>
        <v>0</v>
      </c>
      <c r="E2313" s="26"/>
      <c r="I2313" s="29">
        <v>20</v>
      </c>
      <c r="J2313" s="96">
        <f si="69" t="shared"/>
        <v>20</v>
      </c>
      <c r="M2313" s="26"/>
    </row>
    <row customHeight="1" ht="12" r="2314" spans="1:13">
      <c r="A2314" s="26">
        <v>29744</v>
      </c>
      <c r="B2314" s="94">
        <v>0</v>
      </c>
      <c r="C2314" s="110">
        <v>0</v>
      </c>
      <c r="D2314" s="110">
        <f si="72" t="shared"/>
        <v>0</v>
      </c>
      <c r="E2314" s="26"/>
      <c r="I2314" s="29">
        <v>20</v>
      </c>
      <c r="J2314" s="96">
        <f si="69" t="shared"/>
        <v>0</v>
      </c>
      <c r="M2314" s="26"/>
    </row>
    <row customHeight="1" ht="12" r="2315" spans="1:13">
      <c r="A2315" s="26">
        <v>29749</v>
      </c>
      <c r="B2315" s="94">
        <v>1</v>
      </c>
      <c r="C2315" s="110">
        <v>0</v>
      </c>
      <c r="D2315" s="110">
        <f si="72" t="shared"/>
        <v>0</v>
      </c>
      <c r="E2315" s="26"/>
      <c r="I2315" s="29">
        <v>20</v>
      </c>
      <c r="J2315" s="96">
        <f si="69" t="shared"/>
        <v>20</v>
      </c>
      <c r="M2315" s="26"/>
    </row>
    <row customHeight="1" ht="12" r="2316" spans="1:13">
      <c r="A2316" s="26">
        <v>29757</v>
      </c>
      <c r="B2316" s="94">
        <v>1</v>
      </c>
      <c r="C2316" s="110">
        <v>0</v>
      </c>
      <c r="D2316" s="110">
        <f si="72" t="shared"/>
        <v>0</v>
      </c>
      <c r="E2316" s="26"/>
      <c r="I2316" s="29">
        <v>20</v>
      </c>
      <c r="J2316" s="96">
        <f si="69" t="shared"/>
        <v>20</v>
      </c>
      <c r="M2316" s="26"/>
    </row>
    <row customHeight="1" ht="12" r="2317" spans="1:13">
      <c r="A2317" s="26">
        <v>29759</v>
      </c>
      <c r="B2317" s="94">
        <v>2</v>
      </c>
      <c r="C2317" s="110">
        <v>0</v>
      </c>
      <c r="D2317" s="110">
        <f si="72" t="shared"/>
        <v>0</v>
      </c>
      <c r="E2317" s="26"/>
      <c r="I2317" s="29">
        <v>20</v>
      </c>
      <c r="J2317" s="96">
        <f si="69" t="shared"/>
        <v>40</v>
      </c>
      <c r="M2317" s="26"/>
    </row>
    <row customHeight="1" ht="12" r="2318" spans="1:13">
      <c r="A2318" s="26">
        <v>29760</v>
      </c>
      <c r="B2318" s="94">
        <v>1</v>
      </c>
      <c r="C2318" s="110">
        <v>0</v>
      </c>
      <c r="D2318" s="110">
        <f ref="D2318:D2389" si="73" t="shared">C2318*2</f>
        <v>0</v>
      </c>
      <c r="E2318" s="26"/>
      <c r="I2318" s="29">
        <v>20</v>
      </c>
      <c r="J2318" s="96">
        <f ref="J2318:J2418" si="74" t="shared">B2318*I2318</f>
        <v>20</v>
      </c>
      <c r="M2318" s="26"/>
    </row>
    <row customHeight="1" ht="12" r="2319" spans="1:13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customHeight="1" ht="12" r="2320" spans="1:13">
      <c r="A2320" s="26">
        <v>29779</v>
      </c>
      <c r="B2320" s="94">
        <v>7</v>
      </c>
      <c r="C2320" s="110">
        <v>0</v>
      </c>
      <c r="D2320" s="110">
        <f si="73" t="shared"/>
        <v>0</v>
      </c>
      <c r="E2320" s="26"/>
      <c r="I2320" s="29">
        <v>20</v>
      </c>
      <c r="J2320" s="96">
        <f si="74" t="shared"/>
        <v>140</v>
      </c>
      <c r="M2320" s="26"/>
    </row>
    <row customHeight="1" ht="12" r="2321" spans="1:13">
      <c r="A2321" s="26">
        <v>29791</v>
      </c>
      <c r="B2321" s="94">
        <v>1</v>
      </c>
      <c r="C2321" s="110">
        <v>0</v>
      </c>
      <c r="D2321" s="110">
        <f si="73" t="shared"/>
        <v>0</v>
      </c>
      <c r="E2321" s="26"/>
      <c r="I2321" s="29">
        <v>20</v>
      </c>
      <c r="J2321" s="96">
        <f si="74" t="shared"/>
        <v>20</v>
      </c>
      <c r="M2321" s="26"/>
    </row>
    <row customHeight="1" ht="12" r="2322" spans="1:13">
      <c r="A2322" s="26">
        <v>29792</v>
      </c>
      <c r="B2322" s="94">
        <v>2</v>
      </c>
      <c r="C2322" s="110">
        <v>0</v>
      </c>
      <c r="D2322" s="110">
        <f si="73" t="shared"/>
        <v>0</v>
      </c>
      <c r="E2322" s="26"/>
      <c r="I2322" s="29">
        <v>20</v>
      </c>
      <c r="J2322" s="96">
        <f si="74" t="shared"/>
        <v>40</v>
      </c>
      <c r="M2322" s="26"/>
    </row>
    <row customHeight="1" ht="12" r="2323" spans="1:13">
      <c r="A2323" s="26">
        <v>29794</v>
      </c>
      <c r="B2323" s="94">
        <v>7</v>
      </c>
      <c r="C2323" s="110">
        <v>0</v>
      </c>
      <c r="D2323" s="110">
        <f si="73" t="shared"/>
        <v>0</v>
      </c>
      <c r="E2323" s="26"/>
      <c r="I2323" s="29">
        <v>20</v>
      </c>
      <c r="J2323" s="96">
        <f si="74" t="shared"/>
        <v>140</v>
      </c>
      <c r="M2323" s="26"/>
    </row>
    <row customHeight="1" ht="12" r="2324" spans="1:13">
      <c r="A2324" s="26">
        <v>29795</v>
      </c>
      <c r="B2324" s="94">
        <v>1</v>
      </c>
      <c r="C2324" s="110">
        <v>0</v>
      </c>
      <c r="D2324" s="110">
        <f si="73" t="shared"/>
        <v>0</v>
      </c>
      <c r="E2324" s="26"/>
      <c r="I2324" s="29">
        <v>20</v>
      </c>
      <c r="J2324" s="96">
        <f si="74" t="shared"/>
        <v>20</v>
      </c>
      <c r="M2324" s="26"/>
    </row>
    <row customHeight="1" ht="12" r="2325" spans="1:13">
      <c r="A2325" s="26">
        <v>29798</v>
      </c>
      <c r="B2325" s="94">
        <v>12</v>
      </c>
      <c r="C2325" s="110">
        <v>0</v>
      </c>
      <c r="D2325" s="110">
        <f si="73" t="shared"/>
        <v>0</v>
      </c>
      <c r="E2325" s="26"/>
      <c r="I2325" s="29">
        <v>20</v>
      </c>
      <c r="J2325" s="96">
        <f si="74" t="shared"/>
        <v>240</v>
      </c>
      <c r="M2325" s="26"/>
    </row>
    <row customHeight="1" ht="12" r="2326" spans="1:13">
      <c r="A2326" s="26">
        <v>29799</v>
      </c>
      <c r="B2326" s="94">
        <v>1</v>
      </c>
      <c r="C2326" s="110">
        <v>0</v>
      </c>
      <c r="D2326" s="110">
        <f si="73" t="shared"/>
        <v>0</v>
      </c>
      <c r="E2326" s="26"/>
      <c r="I2326" s="29">
        <v>20</v>
      </c>
      <c r="J2326" s="96">
        <f si="74" t="shared"/>
        <v>20</v>
      </c>
      <c r="M2326" s="26"/>
    </row>
    <row customHeight="1" ht="12" r="2327" spans="1:13">
      <c r="A2327" s="26">
        <v>29800</v>
      </c>
      <c r="B2327" s="94">
        <v>1</v>
      </c>
      <c r="C2327" s="110">
        <v>0</v>
      </c>
      <c r="D2327" s="110">
        <f si="73" t="shared"/>
        <v>0</v>
      </c>
      <c r="E2327" s="26"/>
      <c r="I2327" s="29">
        <v>20</v>
      </c>
      <c r="J2327" s="96">
        <f si="74" t="shared"/>
        <v>20</v>
      </c>
      <c r="M2327" s="26"/>
    </row>
    <row customHeight="1" ht="12" r="2328" spans="1:13">
      <c r="A2328" s="26">
        <v>29802</v>
      </c>
      <c r="B2328" s="94">
        <v>0</v>
      </c>
      <c r="C2328" s="110">
        <v>0</v>
      </c>
      <c r="D2328" s="110">
        <f si="73" t="shared"/>
        <v>0</v>
      </c>
      <c r="E2328" s="26"/>
      <c r="I2328" s="29">
        <v>20</v>
      </c>
      <c r="J2328" s="96">
        <f si="74" t="shared"/>
        <v>0</v>
      </c>
      <c r="M2328" s="26"/>
    </row>
    <row customHeight="1" ht="12" r="2329" spans="1:13">
      <c r="A2329" s="26">
        <v>29805</v>
      </c>
      <c r="B2329" s="94">
        <v>0</v>
      </c>
      <c r="C2329" s="110">
        <v>0</v>
      </c>
      <c r="D2329" s="110">
        <f si="73" t="shared"/>
        <v>0</v>
      </c>
      <c r="E2329" s="26"/>
      <c r="I2329" s="29">
        <v>20</v>
      </c>
      <c r="J2329" s="96">
        <f si="74" t="shared"/>
        <v>0</v>
      </c>
      <c r="M2329" s="26"/>
    </row>
    <row customHeight="1" ht="12" r="2330" spans="1:13">
      <c r="A2330" s="26">
        <v>29807</v>
      </c>
      <c r="B2330" s="94">
        <v>0</v>
      </c>
      <c r="C2330" s="110">
        <v>0</v>
      </c>
      <c r="D2330" s="110">
        <f si="73" t="shared"/>
        <v>0</v>
      </c>
      <c r="E2330" s="26"/>
      <c r="I2330" s="29">
        <v>20</v>
      </c>
      <c r="J2330" s="96">
        <f si="74" t="shared"/>
        <v>0</v>
      </c>
      <c r="M2330" s="26"/>
    </row>
    <row customHeight="1" ht="12" r="2331" spans="1:13">
      <c r="A2331" s="26">
        <v>29808</v>
      </c>
      <c r="B2331" s="94">
        <v>0</v>
      </c>
      <c r="C2331" s="110">
        <v>0</v>
      </c>
      <c r="D2331" s="110">
        <f si="73" t="shared"/>
        <v>0</v>
      </c>
      <c r="E2331" s="26"/>
      <c r="I2331" s="29">
        <v>161</v>
      </c>
      <c r="J2331" s="96">
        <f si="74" t="shared"/>
        <v>0</v>
      </c>
      <c r="M2331" s="26"/>
    </row>
    <row customHeight="1" ht="12" r="2332" spans="1:13">
      <c r="A2332" s="26">
        <v>29809</v>
      </c>
      <c r="B2332" s="94">
        <v>1</v>
      </c>
      <c r="C2332" s="110">
        <v>0</v>
      </c>
      <c r="D2332" s="110">
        <f si="73" t="shared"/>
        <v>0</v>
      </c>
      <c r="E2332" s="26"/>
      <c r="I2332" s="29">
        <v>20</v>
      </c>
      <c r="J2332" s="96">
        <f si="74" t="shared"/>
        <v>20</v>
      </c>
      <c r="M2332" s="26"/>
    </row>
    <row customHeight="1" ht="12" r="2333" spans="1:13">
      <c r="A2333" s="26">
        <v>29810</v>
      </c>
      <c r="B2333" s="94">
        <v>4</v>
      </c>
      <c r="C2333" s="110">
        <v>0</v>
      </c>
      <c r="D2333" s="110">
        <f si="73" t="shared"/>
        <v>0</v>
      </c>
      <c r="E2333" s="26"/>
      <c r="I2333" s="29">
        <v>20</v>
      </c>
      <c r="J2333" s="96">
        <f si="74" t="shared"/>
        <v>80</v>
      </c>
      <c r="M2333" s="26"/>
    </row>
    <row customHeight="1" ht="12" r="2334" spans="1:13">
      <c r="A2334" s="26">
        <v>29811</v>
      </c>
      <c r="B2334" s="94">
        <v>3</v>
      </c>
      <c r="C2334" s="110">
        <v>0</v>
      </c>
      <c r="D2334" s="110">
        <f si="73" t="shared"/>
        <v>0</v>
      </c>
      <c r="E2334" s="26"/>
      <c r="F2334" s="26" t="s">
        <v>1398</v>
      </c>
      <c r="I2334" s="29">
        <v>20</v>
      </c>
      <c r="J2334" s="96">
        <f si="74" t="shared"/>
        <v>60</v>
      </c>
      <c r="M2334" s="26"/>
    </row>
    <row customHeight="1" ht="12" r="2335" spans="1:13">
      <c r="A2335" s="26">
        <v>29812</v>
      </c>
      <c r="B2335" s="94">
        <v>3</v>
      </c>
      <c r="C2335" s="110">
        <v>0</v>
      </c>
      <c r="D2335" s="110">
        <f si="73" t="shared"/>
        <v>0</v>
      </c>
      <c r="E2335" s="26"/>
      <c r="I2335" s="29">
        <v>20</v>
      </c>
      <c r="J2335" s="96">
        <f si="74" t="shared"/>
        <v>60</v>
      </c>
      <c r="M2335" s="26"/>
    </row>
    <row customHeight="1" ht="12" r="2336" spans="1:13">
      <c r="A2336" s="26">
        <v>29814</v>
      </c>
      <c r="B2336" s="94">
        <v>4</v>
      </c>
      <c r="C2336" s="110">
        <v>0</v>
      </c>
      <c r="D2336" s="110">
        <f si="73" t="shared"/>
        <v>0</v>
      </c>
      <c r="E2336" s="26"/>
      <c r="I2336" s="29">
        <v>20</v>
      </c>
      <c r="J2336" s="96">
        <f si="74" t="shared"/>
        <v>80</v>
      </c>
      <c r="M2336" s="26"/>
    </row>
    <row customHeight="1" ht="12" r="2337" spans="1:13">
      <c r="A2337" s="26">
        <v>29816</v>
      </c>
      <c r="B2337" s="94">
        <v>5</v>
      </c>
      <c r="C2337" s="110">
        <v>0</v>
      </c>
      <c r="D2337" s="110">
        <f si="73" t="shared"/>
        <v>0</v>
      </c>
      <c r="E2337" s="26"/>
      <c r="I2337" s="29">
        <v>20</v>
      </c>
      <c r="J2337" s="96">
        <f si="74" t="shared"/>
        <v>100</v>
      </c>
      <c r="M2337" s="26"/>
    </row>
    <row customHeight="1" ht="12" r="2338" spans="1:13">
      <c r="A2338" s="26">
        <v>29817</v>
      </c>
      <c r="B2338" s="94">
        <v>3</v>
      </c>
      <c r="C2338" s="110">
        <v>0</v>
      </c>
      <c r="D2338" s="110">
        <f si="73" t="shared"/>
        <v>0</v>
      </c>
      <c r="E2338" s="26"/>
      <c r="I2338" s="29">
        <v>20</v>
      </c>
      <c r="J2338" s="96">
        <f si="74" t="shared"/>
        <v>60</v>
      </c>
      <c r="M2338" s="26"/>
    </row>
    <row customHeight="1" ht="12" r="2339" spans="1:13">
      <c r="A2339" s="26">
        <v>29821</v>
      </c>
      <c r="B2339" s="94">
        <v>1</v>
      </c>
      <c r="C2339" s="110">
        <v>0</v>
      </c>
      <c r="D2339" s="110">
        <f si="73" t="shared"/>
        <v>0</v>
      </c>
      <c r="E2339" s="26"/>
      <c r="I2339" s="29">
        <v>20</v>
      </c>
      <c r="J2339" s="96">
        <f si="74" t="shared"/>
        <v>20</v>
      </c>
      <c r="M2339" s="26"/>
    </row>
    <row customHeight="1" ht="12" r="2340" spans="1:13">
      <c r="A2340" s="26">
        <v>29822</v>
      </c>
      <c r="B2340" s="94">
        <v>5</v>
      </c>
      <c r="C2340" s="110">
        <v>0</v>
      </c>
      <c r="D2340" s="110">
        <f si="73" t="shared"/>
        <v>0</v>
      </c>
      <c r="E2340" s="26"/>
      <c r="I2340" s="29">
        <v>20</v>
      </c>
      <c r="J2340" s="96">
        <f si="74" t="shared"/>
        <v>100</v>
      </c>
      <c r="M2340" s="26"/>
    </row>
    <row customHeight="1" ht="12" r="2341" spans="1:13">
      <c r="A2341" s="26">
        <v>29823</v>
      </c>
      <c r="B2341" s="94">
        <v>1</v>
      </c>
      <c r="C2341" s="110">
        <v>0</v>
      </c>
      <c r="D2341" s="110">
        <f si="73" t="shared"/>
        <v>0</v>
      </c>
      <c r="E2341" s="26"/>
      <c r="I2341" s="29">
        <v>20</v>
      </c>
      <c r="J2341" s="96">
        <f si="74" t="shared"/>
        <v>20</v>
      </c>
      <c r="M2341" s="26"/>
    </row>
    <row customHeight="1" ht="12" r="2342" spans="1:13">
      <c r="A2342" s="26">
        <v>29824</v>
      </c>
      <c r="B2342" s="94">
        <v>0</v>
      </c>
      <c r="C2342" s="110">
        <v>0</v>
      </c>
      <c r="D2342" s="110">
        <f si="73" t="shared"/>
        <v>0</v>
      </c>
      <c r="E2342" s="26"/>
      <c r="I2342" s="29">
        <v>20</v>
      </c>
      <c r="J2342" s="96">
        <f si="74" t="shared"/>
        <v>0</v>
      </c>
      <c r="M2342" s="26"/>
    </row>
    <row customHeight="1" ht="12" r="2343" spans="1:13">
      <c r="A2343" s="26">
        <v>29825</v>
      </c>
      <c r="B2343" s="94">
        <v>6</v>
      </c>
      <c r="C2343" s="110">
        <v>0</v>
      </c>
      <c r="D2343" s="110">
        <f si="73" t="shared"/>
        <v>0</v>
      </c>
      <c r="E2343" s="26"/>
      <c r="I2343" s="29">
        <v>20</v>
      </c>
      <c r="J2343" s="96">
        <f si="74" t="shared"/>
        <v>120</v>
      </c>
      <c r="M2343" s="26"/>
    </row>
    <row customHeight="1" ht="12" r="2344" spans="1:13">
      <c r="A2344" s="26">
        <v>29826</v>
      </c>
      <c r="B2344" s="94">
        <v>6</v>
      </c>
      <c r="C2344" s="110">
        <v>0</v>
      </c>
      <c r="D2344" s="110">
        <f si="73" t="shared"/>
        <v>0</v>
      </c>
      <c r="E2344" s="26"/>
      <c r="I2344" s="29">
        <v>20</v>
      </c>
      <c r="J2344" s="96">
        <f si="74" t="shared"/>
        <v>120</v>
      </c>
      <c r="M2344" s="26"/>
    </row>
    <row customHeight="1" ht="12" r="2345" spans="1:13">
      <c r="A2345" s="26">
        <v>29829</v>
      </c>
      <c r="B2345" s="94">
        <v>0</v>
      </c>
      <c r="C2345" s="110">
        <v>0</v>
      </c>
      <c r="D2345" s="110">
        <f si="73" t="shared"/>
        <v>0</v>
      </c>
      <c r="E2345" s="26"/>
      <c r="I2345" s="29">
        <v>475</v>
      </c>
      <c r="J2345" s="96">
        <f si="74" t="shared"/>
        <v>0</v>
      </c>
      <c r="M2345" s="26"/>
    </row>
    <row customHeight="1" ht="12" r="2346" spans="1:13">
      <c r="A2346" s="26">
        <v>29832</v>
      </c>
      <c r="B2346" s="94">
        <v>0</v>
      </c>
      <c r="C2346" s="110">
        <v>0</v>
      </c>
      <c r="D2346" s="110">
        <f si="73" t="shared"/>
        <v>0</v>
      </c>
      <c r="E2346" s="26"/>
      <c r="I2346" s="29">
        <v>20</v>
      </c>
      <c r="J2346" s="96">
        <f si="74" t="shared"/>
        <v>0</v>
      </c>
      <c r="M2346" s="26"/>
    </row>
    <row customHeight="1" ht="12" r="2347" spans="1:13">
      <c r="A2347" s="26">
        <v>29833</v>
      </c>
      <c r="B2347" s="94">
        <v>1</v>
      </c>
      <c r="C2347" s="110">
        <v>0</v>
      </c>
      <c r="D2347" s="110">
        <f si="73" t="shared"/>
        <v>0</v>
      </c>
      <c r="E2347" s="26"/>
      <c r="I2347" s="29">
        <v>20</v>
      </c>
      <c r="J2347" s="96">
        <f si="74" t="shared"/>
        <v>20</v>
      </c>
      <c r="M2347" s="26"/>
    </row>
    <row customHeight="1" ht="12" r="2348" spans="1:13">
      <c r="A2348" s="134">
        <v>29834</v>
      </c>
      <c r="B2348" s="94">
        <v>0</v>
      </c>
      <c r="C2348" s="110">
        <v>0</v>
      </c>
      <c r="D2348" s="110">
        <f si="73" t="shared"/>
        <v>0</v>
      </c>
      <c r="E2348" s="26"/>
      <c r="I2348" s="29">
        <v>20</v>
      </c>
      <c r="J2348" s="96">
        <f si="74" t="shared"/>
        <v>0</v>
      </c>
      <c r="M2348" s="26"/>
    </row>
    <row customHeight="1" ht="12" r="2349" spans="1:13">
      <c r="A2349" s="26">
        <v>29837</v>
      </c>
      <c r="B2349" s="94">
        <v>1</v>
      </c>
      <c r="C2349" s="110">
        <v>0</v>
      </c>
      <c r="D2349" s="110">
        <f si="73" t="shared"/>
        <v>0</v>
      </c>
      <c r="E2349" s="26"/>
      <c r="I2349" s="29">
        <v>20</v>
      </c>
      <c r="J2349" s="96">
        <f si="74" t="shared"/>
        <v>20</v>
      </c>
      <c r="M2349" s="26"/>
    </row>
    <row customHeight="1" ht="12" r="2350" spans="1:13">
      <c r="A2350" s="26">
        <v>29839</v>
      </c>
      <c r="B2350" s="94">
        <v>1</v>
      </c>
      <c r="C2350" s="110">
        <v>0</v>
      </c>
      <c r="D2350" s="110">
        <f si="73" t="shared"/>
        <v>0</v>
      </c>
      <c r="E2350" s="26"/>
      <c r="I2350" s="29">
        <v>20</v>
      </c>
      <c r="J2350" s="96">
        <f si="74" t="shared"/>
        <v>20</v>
      </c>
      <c r="M2350" s="26"/>
    </row>
    <row customHeight="1" ht="12" r="2351" spans="1:13">
      <c r="A2351" s="26">
        <v>29840</v>
      </c>
      <c r="B2351" s="94">
        <v>2</v>
      </c>
      <c r="C2351" s="110">
        <v>0</v>
      </c>
      <c r="D2351" s="110">
        <f si="73" t="shared"/>
        <v>0</v>
      </c>
      <c r="E2351" s="26"/>
      <c r="I2351" s="29">
        <v>20</v>
      </c>
      <c r="J2351" s="96">
        <f si="74" t="shared"/>
        <v>40</v>
      </c>
      <c r="M2351" s="26"/>
    </row>
    <row customHeight="1" ht="12" r="2352" spans="1:13">
      <c r="A2352" s="26">
        <v>29843</v>
      </c>
      <c r="B2352" s="94">
        <v>1</v>
      </c>
      <c r="C2352" s="110">
        <v>0</v>
      </c>
      <c r="D2352" s="110">
        <f si="73" t="shared"/>
        <v>0</v>
      </c>
      <c r="E2352" s="26"/>
      <c r="I2352" s="29">
        <v>20</v>
      </c>
      <c r="J2352" s="96">
        <f si="74" t="shared"/>
        <v>20</v>
      </c>
      <c r="M2352" s="26"/>
    </row>
    <row customHeight="1" ht="12" r="2353" spans="1:13">
      <c r="A2353" s="26">
        <v>29846</v>
      </c>
      <c r="B2353" s="94">
        <v>1</v>
      </c>
      <c r="C2353" s="110">
        <v>0</v>
      </c>
      <c r="D2353" s="110">
        <f si="73" t="shared"/>
        <v>0</v>
      </c>
      <c r="E2353" s="26"/>
      <c r="I2353" s="29">
        <v>20</v>
      </c>
      <c r="J2353" s="96">
        <f si="74" t="shared"/>
        <v>20</v>
      </c>
      <c r="M2353" s="26"/>
    </row>
    <row customHeight="1" ht="12" r="2354" spans="1:13">
      <c r="A2354" s="26">
        <v>29847</v>
      </c>
      <c r="B2354" s="94">
        <v>1</v>
      </c>
      <c r="C2354" s="110">
        <v>0</v>
      </c>
      <c r="D2354" s="110">
        <f si="73" t="shared"/>
        <v>0</v>
      </c>
      <c r="E2354" s="26"/>
      <c r="I2354" s="29">
        <v>20</v>
      </c>
      <c r="J2354" s="96">
        <f si="74" t="shared"/>
        <v>20</v>
      </c>
      <c r="M2354" s="26"/>
    </row>
    <row customHeight="1" ht="12" r="2355" spans="1:13">
      <c r="A2355" s="26">
        <v>29849</v>
      </c>
      <c r="B2355" s="94">
        <v>1</v>
      </c>
      <c r="C2355" s="110">
        <v>0</v>
      </c>
      <c r="D2355" s="110">
        <f si="73" t="shared"/>
        <v>0</v>
      </c>
      <c r="E2355" s="26"/>
      <c r="I2355" s="29">
        <v>20</v>
      </c>
      <c r="J2355" s="96">
        <f si="74" t="shared"/>
        <v>20</v>
      </c>
      <c r="M2355" s="26"/>
    </row>
    <row customHeight="1" ht="12" r="2356" spans="1:13">
      <c r="A2356" s="26">
        <v>29850</v>
      </c>
      <c r="B2356" s="94">
        <v>9</v>
      </c>
      <c r="C2356" s="110">
        <v>0</v>
      </c>
      <c r="D2356" s="110">
        <f si="73" t="shared"/>
        <v>0</v>
      </c>
      <c r="E2356" s="26"/>
      <c r="I2356" s="29">
        <v>20</v>
      </c>
      <c r="J2356" s="96">
        <f si="74" t="shared"/>
        <v>180</v>
      </c>
      <c r="M2356" s="26"/>
    </row>
    <row customHeight="1" ht="12" r="2357" spans="1:13">
      <c r="A2357" s="26">
        <v>29855</v>
      </c>
      <c r="B2357" s="94">
        <v>0</v>
      </c>
      <c r="C2357" s="110">
        <v>0</v>
      </c>
      <c r="D2357" s="110">
        <f si="73" t="shared"/>
        <v>0</v>
      </c>
      <c r="E2357" s="26"/>
      <c r="I2357" s="29">
        <v>20</v>
      </c>
      <c r="J2357" s="96">
        <f si="74" t="shared"/>
        <v>0</v>
      </c>
      <c r="M2357" s="26"/>
    </row>
    <row customHeight="1" ht="12" r="2358" spans="1:13">
      <c r="A2358" s="26">
        <v>29856</v>
      </c>
      <c r="B2358" s="94">
        <v>5</v>
      </c>
      <c r="C2358" s="110">
        <v>0</v>
      </c>
      <c r="D2358" s="110">
        <f si="73" t="shared"/>
        <v>0</v>
      </c>
      <c r="E2358" s="26"/>
      <c r="I2358" s="29">
        <v>20</v>
      </c>
      <c r="J2358" s="96">
        <f si="74" t="shared"/>
        <v>100</v>
      </c>
      <c r="M2358" s="26"/>
    </row>
    <row customHeight="1" ht="12" r="2359" spans="1:13">
      <c r="A2359" s="26">
        <v>29859</v>
      </c>
      <c r="B2359" s="94">
        <v>0</v>
      </c>
      <c r="C2359" s="110">
        <v>0</v>
      </c>
      <c r="D2359" s="110">
        <f si="73" t="shared"/>
        <v>0</v>
      </c>
      <c r="E2359" s="26"/>
      <c r="I2359" s="29">
        <v>20</v>
      </c>
      <c r="J2359" s="96">
        <f si="74" t="shared"/>
        <v>0</v>
      </c>
      <c r="M2359" s="26"/>
    </row>
    <row customHeight="1" ht="12" r="2360" spans="1:13">
      <c r="A2360" s="26">
        <v>29860</v>
      </c>
      <c r="B2360" s="94">
        <v>0</v>
      </c>
      <c r="C2360" s="110">
        <v>0</v>
      </c>
      <c r="D2360" s="110">
        <f si="73" t="shared"/>
        <v>0</v>
      </c>
      <c r="E2360" s="26"/>
      <c r="I2360" s="29">
        <v>20</v>
      </c>
      <c r="J2360" s="96">
        <f si="74" t="shared"/>
        <v>0</v>
      </c>
      <c r="M2360" s="26"/>
    </row>
    <row customHeight="1" ht="12" r="2361" spans="1:13">
      <c r="A2361" s="26">
        <v>29861</v>
      </c>
      <c r="B2361" s="94">
        <v>2</v>
      </c>
      <c r="C2361" s="110">
        <v>0</v>
      </c>
      <c r="D2361" s="110">
        <f si="73" t="shared"/>
        <v>0</v>
      </c>
      <c r="E2361" s="26"/>
      <c r="I2361" s="29">
        <v>20</v>
      </c>
      <c r="J2361" s="96">
        <f si="74" t="shared"/>
        <v>40</v>
      </c>
      <c r="M2361" s="26"/>
    </row>
    <row customHeight="1" ht="12" r="2362" spans="1:13">
      <c r="A2362" s="26">
        <v>29863</v>
      </c>
      <c r="B2362" s="94">
        <v>0</v>
      </c>
      <c r="C2362" s="110">
        <v>0</v>
      </c>
      <c r="D2362" s="110">
        <f si="73" t="shared"/>
        <v>0</v>
      </c>
      <c r="E2362" s="26"/>
      <c r="I2362" s="29">
        <v>20</v>
      </c>
      <c r="J2362" s="96">
        <f si="74" t="shared"/>
        <v>0</v>
      </c>
      <c r="M2362" s="26"/>
    </row>
    <row customHeight="1" ht="12" r="2363" spans="1:13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si="74" t="shared"/>
        <v>20</v>
      </c>
      <c r="M2363" s="26"/>
    </row>
    <row customHeight="1" ht="12" r="2364" spans="1:13">
      <c r="A2364" s="26">
        <v>29865</v>
      </c>
      <c r="B2364" s="94">
        <v>2</v>
      </c>
      <c r="C2364" s="110">
        <v>0</v>
      </c>
      <c r="D2364" s="110">
        <f si="73" t="shared"/>
        <v>0</v>
      </c>
      <c r="E2364" s="26"/>
      <c r="I2364" s="29">
        <v>20</v>
      </c>
      <c r="J2364" s="96">
        <f si="74" t="shared"/>
        <v>40</v>
      </c>
      <c r="M2364" s="26"/>
    </row>
    <row customHeight="1" ht="12" r="2365" spans="1:13">
      <c r="A2365" s="26">
        <v>29866</v>
      </c>
      <c r="B2365" s="94">
        <v>1</v>
      </c>
      <c r="C2365" s="110">
        <v>0</v>
      </c>
      <c r="D2365" s="110">
        <f si="73" t="shared"/>
        <v>0</v>
      </c>
      <c r="E2365" s="26"/>
      <c r="I2365" s="29">
        <v>20</v>
      </c>
      <c r="J2365" s="96">
        <f si="74" t="shared"/>
        <v>20</v>
      </c>
      <c r="M2365" s="26"/>
    </row>
    <row customHeight="1" ht="12" r="2366" spans="1:13">
      <c r="A2366" s="26">
        <v>29867</v>
      </c>
      <c r="B2366" s="94">
        <v>1</v>
      </c>
      <c r="C2366" s="110">
        <v>0</v>
      </c>
      <c r="D2366" s="110">
        <f si="73" t="shared"/>
        <v>0</v>
      </c>
      <c r="E2366" s="26"/>
      <c r="I2366" s="29">
        <v>20</v>
      </c>
      <c r="J2366" s="96">
        <f si="74" t="shared"/>
        <v>20</v>
      </c>
      <c r="M2366" s="26"/>
    </row>
    <row customHeight="1" ht="12" r="2367" spans="1:13">
      <c r="A2367" s="26">
        <v>29868</v>
      </c>
      <c r="B2367" s="94">
        <v>0</v>
      </c>
      <c r="C2367" s="110">
        <v>0</v>
      </c>
      <c r="D2367" s="110">
        <f si="73" t="shared"/>
        <v>0</v>
      </c>
      <c r="E2367" s="26"/>
      <c r="I2367" s="29">
        <v>20</v>
      </c>
      <c r="J2367" s="96">
        <f si="74" t="shared"/>
        <v>0</v>
      </c>
      <c r="M2367" s="26"/>
    </row>
    <row customHeight="1" ht="12" r="2368" spans="1:13">
      <c r="A2368" s="26">
        <v>29870</v>
      </c>
      <c r="B2368" s="94">
        <v>1</v>
      </c>
      <c r="C2368" s="110">
        <v>0</v>
      </c>
      <c r="D2368" s="110">
        <f si="73" t="shared"/>
        <v>0</v>
      </c>
      <c r="E2368" s="26"/>
      <c r="I2368" s="29">
        <v>20</v>
      </c>
      <c r="J2368" s="96">
        <f si="74" t="shared"/>
        <v>20</v>
      </c>
      <c r="M2368" s="26"/>
    </row>
    <row customHeight="1" ht="12" r="2369" spans="1:13">
      <c r="A2369" s="26">
        <v>29872</v>
      </c>
      <c r="B2369" s="94">
        <v>3</v>
      </c>
      <c r="C2369" s="110">
        <v>0</v>
      </c>
      <c r="D2369" s="110">
        <f si="73" t="shared"/>
        <v>0</v>
      </c>
      <c r="E2369" s="26"/>
      <c r="I2369" s="29">
        <v>20</v>
      </c>
      <c r="J2369" s="96">
        <f si="74" t="shared"/>
        <v>60</v>
      </c>
      <c r="M2369" s="26"/>
    </row>
    <row customHeight="1" ht="12" r="2370" spans="1:13">
      <c r="A2370" s="26">
        <v>29874</v>
      </c>
      <c r="B2370" s="94">
        <v>1</v>
      </c>
      <c r="C2370" s="110">
        <v>0</v>
      </c>
      <c r="D2370" s="110">
        <f si="73" t="shared"/>
        <v>0</v>
      </c>
      <c r="E2370" s="26"/>
      <c r="I2370" s="29">
        <v>20</v>
      </c>
      <c r="J2370" s="96">
        <f si="74" t="shared"/>
        <v>20</v>
      </c>
      <c r="M2370" s="26"/>
    </row>
    <row customHeight="1" ht="12" r="2371" spans="1:13">
      <c r="A2371" s="26">
        <v>29875</v>
      </c>
      <c r="B2371" s="94">
        <v>1</v>
      </c>
      <c r="C2371" s="110">
        <v>0</v>
      </c>
      <c r="D2371" s="110">
        <f si="73" t="shared"/>
        <v>0</v>
      </c>
      <c r="E2371" s="26"/>
      <c r="I2371" s="29">
        <v>20</v>
      </c>
      <c r="J2371" s="96">
        <f si="74" t="shared"/>
        <v>20</v>
      </c>
      <c r="M2371" s="26"/>
    </row>
    <row customHeight="1" ht="12" r="2372" spans="1:13">
      <c r="A2372" s="26">
        <v>29876</v>
      </c>
      <c r="B2372" s="94">
        <v>3</v>
      </c>
      <c r="C2372" s="110">
        <v>0</v>
      </c>
      <c r="D2372" s="110">
        <f si="73" t="shared"/>
        <v>0</v>
      </c>
      <c r="E2372" s="26"/>
      <c r="I2372" s="29">
        <v>20</v>
      </c>
      <c r="J2372" s="96">
        <f si="74" t="shared"/>
        <v>60</v>
      </c>
      <c r="M2372" s="26"/>
    </row>
    <row customHeight="1" ht="12" r="2373" spans="1:13">
      <c r="A2373" s="26">
        <v>29877</v>
      </c>
      <c r="B2373" s="94">
        <v>0</v>
      </c>
      <c r="C2373" s="110">
        <v>0</v>
      </c>
      <c r="D2373" s="110">
        <f si="73" t="shared"/>
        <v>0</v>
      </c>
      <c r="E2373" s="26"/>
      <c r="I2373" s="29">
        <v>20</v>
      </c>
      <c r="J2373" s="96">
        <f si="74" t="shared"/>
        <v>0</v>
      </c>
      <c r="M2373" s="26"/>
    </row>
    <row customHeight="1" ht="12" r="2374" spans="1:13">
      <c r="A2374" s="26">
        <v>29878</v>
      </c>
      <c r="B2374" s="94">
        <v>10</v>
      </c>
      <c r="C2374" s="110">
        <v>0</v>
      </c>
      <c r="D2374" s="110">
        <f si="73" t="shared"/>
        <v>0</v>
      </c>
      <c r="E2374" s="26"/>
      <c r="I2374" s="29">
        <v>20</v>
      </c>
      <c r="J2374" s="96">
        <f si="74" t="shared"/>
        <v>200</v>
      </c>
      <c r="M2374" s="26"/>
    </row>
    <row customHeight="1" ht="12" r="2375" spans="1:13">
      <c r="A2375" s="26">
        <v>29882</v>
      </c>
      <c r="B2375" s="94">
        <v>0</v>
      </c>
      <c r="C2375" s="110">
        <v>0</v>
      </c>
      <c r="D2375" s="110">
        <f si="73" t="shared"/>
        <v>0</v>
      </c>
      <c r="E2375" s="26"/>
      <c r="I2375" s="29">
        <v>20</v>
      </c>
      <c r="J2375" s="96">
        <f si="74" t="shared"/>
        <v>0</v>
      </c>
      <c r="M2375" s="26"/>
    </row>
    <row customHeight="1" ht="12" r="2376" spans="1:13">
      <c r="A2376" s="26">
        <v>29886</v>
      </c>
      <c r="B2376" s="94">
        <v>2</v>
      </c>
      <c r="C2376" s="110">
        <v>0</v>
      </c>
      <c r="D2376" s="110">
        <f si="73" t="shared"/>
        <v>0</v>
      </c>
      <c r="E2376" s="26"/>
      <c r="I2376" s="29">
        <v>20</v>
      </c>
      <c r="J2376" s="96">
        <f si="74" t="shared"/>
        <v>40</v>
      </c>
      <c r="M2376" s="26"/>
    </row>
    <row customHeight="1" ht="12" r="2377" spans="1:13">
      <c r="A2377" s="26">
        <v>29889</v>
      </c>
      <c r="B2377" s="94">
        <v>10</v>
      </c>
      <c r="C2377" s="110">
        <v>0</v>
      </c>
      <c r="D2377" s="110">
        <f si="73" t="shared"/>
        <v>0</v>
      </c>
      <c r="E2377" s="26"/>
      <c r="I2377" s="29">
        <v>20</v>
      </c>
      <c r="J2377" s="96">
        <f si="74" t="shared"/>
        <v>200</v>
      </c>
      <c r="M2377" s="26"/>
    </row>
    <row customHeight="1" ht="12" r="2378" spans="1:13">
      <c r="A2378" s="26">
        <v>29890</v>
      </c>
      <c r="B2378" s="94">
        <v>3</v>
      </c>
      <c r="C2378" s="110">
        <v>0</v>
      </c>
      <c r="D2378" s="110">
        <f si="73" t="shared"/>
        <v>0</v>
      </c>
      <c r="E2378" s="26"/>
      <c r="I2378" s="29">
        <v>122</v>
      </c>
      <c r="J2378" s="96">
        <f si="74" t="shared"/>
        <v>366</v>
      </c>
      <c r="M2378" s="26"/>
    </row>
    <row customHeight="1" ht="12" r="2379" spans="1:13">
      <c r="A2379" s="26">
        <v>29892</v>
      </c>
      <c r="B2379" s="94">
        <v>2</v>
      </c>
      <c r="C2379" s="110">
        <v>0</v>
      </c>
      <c r="D2379" s="110">
        <f si="73" t="shared"/>
        <v>0</v>
      </c>
      <c r="E2379" s="26"/>
      <c r="I2379" s="29">
        <v>20</v>
      </c>
      <c r="J2379" s="96">
        <f si="74" t="shared"/>
        <v>40</v>
      </c>
      <c r="M2379" s="26"/>
    </row>
    <row customHeight="1" ht="12" r="2380" spans="1:13">
      <c r="A2380" s="26">
        <v>29894</v>
      </c>
      <c r="B2380" s="94">
        <v>0</v>
      </c>
      <c r="C2380" s="110">
        <v>0</v>
      </c>
      <c r="D2380" s="110">
        <f si="73" t="shared"/>
        <v>0</v>
      </c>
      <c r="E2380" s="26"/>
      <c r="I2380" s="29">
        <v>20</v>
      </c>
      <c r="J2380" s="96">
        <f si="74" t="shared"/>
        <v>0</v>
      </c>
      <c r="M2380" s="26"/>
    </row>
    <row customHeight="1" ht="12" r="2381" spans="1:13">
      <c r="A2381" s="26">
        <v>29895</v>
      </c>
      <c r="B2381" s="94">
        <v>0</v>
      </c>
      <c r="C2381" s="110">
        <v>0</v>
      </c>
      <c r="D2381" s="110">
        <f si="73" t="shared"/>
        <v>0</v>
      </c>
      <c r="E2381" s="26"/>
      <c r="I2381" s="29">
        <v>20</v>
      </c>
      <c r="J2381" s="96">
        <f si="74" t="shared"/>
        <v>0</v>
      </c>
      <c r="K2381" s="26"/>
      <c r="L2381" s="26"/>
      <c r="M2381" s="26"/>
    </row>
    <row customHeight="1" ht="12" r="2382" spans="1:13">
      <c r="A2382" s="26">
        <v>29896</v>
      </c>
      <c r="B2382" s="94">
        <v>3</v>
      </c>
      <c r="C2382" s="110">
        <v>0</v>
      </c>
      <c r="D2382" s="110">
        <f si="73" t="shared"/>
        <v>0</v>
      </c>
      <c r="E2382" s="26"/>
      <c r="I2382" s="29">
        <v>20</v>
      </c>
      <c r="J2382" s="96">
        <f si="74" t="shared"/>
        <v>60</v>
      </c>
      <c r="K2382" s="26"/>
      <c r="L2382" s="26"/>
      <c r="M2382" s="26"/>
    </row>
    <row customHeight="1" ht="12" r="2383" spans="1:13">
      <c r="A2383" s="26">
        <v>29897</v>
      </c>
      <c r="B2383" s="94">
        <v>0</v>
      </c>
      <c r="C2383" s="110">
        <v>0</v>
      </c>
      <c r="D2383" s="110">
        <f si="73" t="shared"/>
        <v>0</v>
      </c>
      <c r="E2383" s="26"/>
      <c r="I2383" s="29">
        <v>20</v>
      </c>
      <c r="J2383" s="96">
        <f si="74" t="shared"/>
        <v>0</v>
      </c>
      <c r="K2383" s="26"/>
      <c r="L2383" s="26"/>
      <c r="M2383" s="26"/>
    </row>
    <row customHeight="1" ht="12" r="2384" spans="1:13">
      <c r="A2384" s="26">
        <v>29899</v>
      </c>
      <c r="B2384" s="94">
        <v>0</v>
      </c>
      <c r="C2384" s="110">
        <v>0</v>
      </c>
      <c r="D2384" s="110">
        <f si="73" t="shared"/>
        <v>0</v>
      </c>
      <c r="E2384" s="26"/>
      <c r="I2384" s="29">
        <v>20</v>
      </c>
      <c r="J2384" s="96">
        <f si="74" t="shared"/>
        <v>0</v>
      </c>
      <c r="K2384" s="26"/>
      <c r="L2384" s="26"/>
      <c r="M2384" s="26"/>
    </row>
    <row customHeight="1" ht="12" r="2385" spans="1:13">
      <c r="A2385" s="26">
        <v>29902</v>
      </c>
      <c r="B2385" s="94">
        <v>1</v>
      </c>
      <c r="C2385" s="110">
        <v>0</v>
      </c>
      <c r="D2385" s="110">
        <f si="73" t="shared"/>
        <v>0</v>
      </c>
      <c r="E2385" s="26"/>
      <c r="I2385" s="29">
        <v>20</v>
      </c>
      <c r="J2385" s="96">
        <f si="74" t="shared"/>
        <v>20</v>
      </c>
      <c r="K2385" s="26"/>
      <c r="L2385" s="26"/>
      <c r="M2385" s="26"/>
    </row>
    <row customHeight="1" ht="12" r="2386" spans="1:13">
      <c r="A2386" s="26">
        <v>29905</v>
      </c>
      <c r="B2386" s="94">
        <v>1</v>
      </c>
      <c r="C2386" s="110">
        <v>0</v>
      </c>
      <c r="D2386" s="110">
        <f si="73" t="shared"/>
        <v>0</v>
      </c>
      <c r="E2386" s="26"/>
      <c r="I2386" s="29">
        <v>20</v>
      </c>
      <c r="J2386" s="96">
        <f si="74" t="shared"/>
        <v>20</v>
      </c>
      <c r="K2386" s="26"/>
      <c r="L2386" s="26"/>
      <c r="M2386" s="26"/>
    </row>
    <row customHeight="1" ht="12" r="2387" spans="1:13">
      <c r="A2387" s="26">
        <v>29906</v>
      </c>
      <c r="B2387" s="94">
        <v>1</v>
      </c>
      <c r="C2387" s="110">
        <v>0</v>
      </c>
      <c r="D2387" s="110">
        <f si="73" t="shared"/>
        <v>0</v>
      </c>
      <c r="E2387" s="26"/>
      <c r="I2387" s="29">
        <v>20</v>
      </c>
      <c r="J2387" s="96">
        <f si="74" t="shared"/>
        <v>20</v>
      </c>
      <c r="K2387" s="26"/>
      <c r="L2387" s="26"/>
      <c r="M2387" s="26"/>
    </row>
    <row customHeight="1" ht="12" r="2388" spans="1:13">
      <c r="A2388" s="26">
        <v>29907</v>
      </c>
      <c r="B2388" s="94">
        <v>1</v>
      </c>
      <c r="C2388" s="110">
        <v>0</v>
      </c>
      <c r="D2388" s="110">
        <f si="73" t="shared"/>
        <v>0</v>
      </c>
      <c r="E2388" s="26"/>
      <c r="I2388" s="29">
        <v>20</v>
      </c>
      <c r="J2388" s="96">
        <f si="74" t="shared"/>
        <v>20</v>
      </c>
      <c r="K2388" s="26"/>
      <c r="L2388" s="26"/>
      <c r="M2388" s="26"/>
    </row>
    <row customHeight="1" ht="12" r="2389" spans="1:13">
      <c r="A2389" s="26">
        <v>29908</v>
      </c>
      <c r="B2389" s="94">
        <v>1</v>
      </c>
      <c r="C2389" s="110">
        <v>0</v>
      </c>
      <c r="D2389" s="110">
        <f si="73" t="shared"/>
        <v>0</v>
      </c>
      <c r="E2389" s="26"/>
      <c r="I2389" s="29">
        <v>20</v>
      </c>
      <c r="J2389" s="96">
        <f si="74" t="shared"/>
        <v>20</v>
      </c>
      <c r="K2389" s="26"/>
      <c r="L2389" s="26"/>
      <c r="M2389" s="26"/>
    </row>
    <row customHeight="1" ht="12" r="2390" spans="1:13">
      <c r="A2390" s="26">
        <v>29909</v>
      </c>
      <c r="B2390" s="94">
        <v>2</v>
      </c>
      <c r="C2390" s="110">
        <v>0</v>
      </c>
      <c r="D2390" s="110">
        <f ref="D2390:D2456" si="75" t="shared">C2390*2</f>
        <v>0</v>
      </c>
      <c r="E2390" s="26"/>
      <c r="I2390" s="29">
        <v>20</v>
      </c>
      <c r="J2390" s="96">
        <f si="74" t="shared"/>
        <v>40</v>
      </c>
      <c r="K2390" s="26"/>
      <c r="L2390" s="26"/>
      <c r="M2390" s="26"/>
    </row>
    <row customHeight="1" ht="12" r="2391" spans="1:13">
      <c r="A2391" s="26">
        <v>29910</v>
      </c>
      <c r="B2391" s="94">
        <v>2</v>
      </c>
      <c r="C2391" s="110">
        <v>0</v>
      </c>
      <c r="D2391" s="110">
        <f si="75" t="shared"/>
        <v>0</v>
      </c>
      <c r="E2391" s="26"/>
      <c r="I2391" s="29">
        <v>20</v>
      </c>
      <c r="J2391" s="96">
        <f si="74" t="shared"/>
        <v>40</v>
      </c>
      <c r="K2391" s="26"/>
      <c r="L2391" s="26"/>
      <c r="M2391" s="26"/>
    </row>
    <row customHeight="1" ht="12" r="2392" spans="1:13">
      <c r="A2392" s="26">
        <v>29911</v>
      </c>
      <c r="B2392" s="94">
        <v>1</v>
      </c>
      <c r="C2392" s="110">
        <v>0</v>
      </c>
      <c r="D2392" s="110">
        <f si="75" t="shared"/>
        <v>0</v>
      </c>
      <c r="E2392" s="26"/>
      <c r="I2392" s="29">
        <v>20</v>
      </c>
      <c r="J2392" s="96">
        <f si="74" t="shared"/>
        <v>20</v>
      </c>
      <c r="K2392" s="26"/>
      <c r="L2392" s="26"/>
      <c r="M2392" s="26"/>
    </row>
    <row customHeight="1" ht="12" r="2393" spans="1:13">
      <c r="A2393" s="26">
        <v>29914</v>
      </c>
      <c r="B2393" s="94">
        <v>2</v>
      </c>
      <c r="C2393" s="110">
        <v>0</v>
      </c>
      <c r="D2393" s="110">
        <f si="75" t="shared"/>
        <v>0</v>
      </c>
      <c r="E2393" s="26"/>
      <c r="I2393" s="29">
        <v>20</v>
      </c>
      <c r="J2393" s="96">
        <f si="74" t="shared"/>
        <v>40</v>
      </c>
      <c r="K2393" s="26"/>
      <c r="L2393" s="26"/>
      <c r="M2393" s="26"/>
    </row>
    <row customHeight="1" ht="12" r="2394" spans="1:13">
      <c r="A2394" s="26">
        <v>29917</v>
      </c>
      <c r="B2394" s="94">
        <v>1</v>
      </c>
      <c r="C2394" s="110">
        <v>0</v>
      </c>
      <c r="D2394" s="110">
        <f si="75" t="shared"/>
        <v>0</v>
      </c>
      <c r="E2394" s="26"/>
      <c r="I2394" s="29">
        <v>20</v>
      </c>
      <c r="J2394" s="96">
        <f si="74" t="shared"/>
        <v>20</v>
      </c>
      <c r="K2394" s="26"/>
      <c r="L2394" s="26"/>
      <c r="M2394" s="26"/>
    </row>
    <row customHeight="1" ht="12" r="2395" spans="1:13">
      <c r="A2395" s="26">
        <v>29918</v>
      </c>
      <c r="B2395" s="94">
        <v>1</v>
      </c>
      <c r="C2395" s="110">
        <v>0</v>
      </c>
      <c r="D2395" s="110">
        <f si="75" t="shared"/>
        <v>0</v>
      </c>
      <c r="E2395" s="26"/>
      <c r="I2395" s="29">
        <v>20</v>
      </c>
      <c r="J2395" s="96">
        <f si="74" t="shared"/>
        <v>20</v>
      </c>
      <c r="K2395" s="26"/>
      <c r="L2395" s="26"/>
      <c r="M2395" s="26"/>
    </row>
    <row customHeight="1" ht="12" r="2396" spans="1:13">
      <c r="A2396" s="26">
        <v>29922</v>
      </c>
      <c r="B2396" s="94">
        <v>2</v>
      </c>
      <c r="C2396" s="110">
        <v>0</v>
      </c>
      <c r="D2396" s="110">
        <f si="75" t="shared"/>
        <v>0</v>
      </c>
      <c r="E2396" s="26"/>
      <c r="I2396" s="29">
        <v>20</v>
      </c>
      <c r="J2396" s="96">
        <f si="74" t="shared"/>
        <v>40</v>
      </c>
      <c r="K2396" s="26"/>
      <c r="L2396" s="26"/>
      <c r="M2396" s="26"/>
    </row>
    <row customHeight="1" ht="12" r="2397" spans="1:13">
      <c r="A2397" s="26">
        <v>29923</v>
      </c>
      <c r="B2397" s="94">
        <v>1</v>
      </c>
      <c r="C2397" s="110">
        <v>0</v>
      </c>
      <c r="D2397" s="110">
        <f si="75" t="shared"/>
        <v>0</v>
      </c>
      <c r="E2397" s="26"/>
      <c r="I2397" s="29">
        <v>20</v>
      </c>
      <c r="J2397" s="96">
        <f si="74" t="shared"/>
        <v>20</v>
      </c>
      <c r="K2397" s="26"/>
      <c r="L2397" s="26"/>
      <c r="M2397" s="26"/>
    </row>
    <row customHeight="1" ht="12" r="2398" spans="1:13">
      <c r="A2398" s="26">
        <v>29924</v>
      </c>
      <c r="B2398" s="94">
        <v>1</v>
      </c>
      <c r="C2398" s="110">
        <v>0</v>
      </c>
      <c r="D2398" s="110">
        <f si="75" t="shared"/>
        <v>0</v>
      </c>
      <c r="E2398" s="26"/>
      <c r="I2398" s="29">
        <v>20</v>
      </c>
      <c r="J2398" s="96">
        <f si="74" t="shared"/>
        <v>20</v>
      </c>
      <c r="K2398" s="26"/>
      <c r="L2398" s="26"/>
      <c r="M2398" s="26"/>
    </row>
    <row customHeight="1" ht="12" r="2399" spans="1:13">
      <c r="A2399" s="26">
        <v>29928</v>
      </c>
      <c r="B2399" s="94">
        <v>1</v>
      </c>
      <c r="C2399" s="110">
        <v>0</v>
      </c>
      <c r="D2399" s="110">
        <f si="75" t="shared"/>
        <v>0</v>
      </c>
      <c r="E2399" s="26"/>
      <c r="I2399" s="29">
        <v>20</v>
      </c>
      <c r="J2399" s="96">
        <f si="74" t="shared"/>
        <v>20</v>
      </c>
      <c r="K2399" s="26"/>
      <c r="L2399" s="26"/>
      <c r="M2399" s="26"/>
    </row>
    <row customHeight="1" ht="12" r="2400" spans="1:13">
      <c r="A2400" s="26">
        <v>29929</v>
      </c>
      <c r="B2400" s="94">
        <v>1</v>
      </c>
      <c r="C2400" s="110">
        <v>0</v>
      </c>
      <c r="D2400" s="110">
        <f si="75" t="shared"/>
        <v>0</v>
      </c>
      <c r="E2400" s="26"/>
      <c r="I2400" s="29">
        <v>20</v>
      </c>
      <c r="J2400" s="96">
        <f si="74" t="shared"/>
        <v>20</v>
      </c>
      <c r="K2400" s="26"/>
      <c r="L2400" s="26"/>
      <c r="M2400" s="26"/>
    </row>
    <row customHeight="1" ht="12" r="2401" spans="1:13">
      <c r="A2401" s="26">
        <v>29930</v>
      </c>
      <c r="B2401" s="94">
        <v>1</v>
      </c>
      <c r="C2401" s="110">
        <v>0</v>
      </c>
      <c r="D2401" s="110">
        <f si="75" t="shared"/>
        <v>0</v>
      </c>
      <c r="E2401" s="26"/>
      <c r="I2401" s="29">
        <v>20</v>
      </c>
      <c r="J2401" s="96">
        <f si="74" t="shared"/>
        <v>20</v>
      </c>
      <c r="M2401" s="26"/>
    </row>
    <row customHeight="1" ht="12" r="2402" spans="1:13">
      <c r="A2402" s="26">
        <v>29931</v>
      </c>
      <c r="B2402" s="94">
        <v>1</v>
      </c>
      <c r="C2402" s="110">
        <v>0</v>
      </c>
      <c r="D2402" s="110">
        <f si="75" t="shared"/>
        <v>0</v>
      </c>
      <c r="E2402" s="26"/>
      <c r="I2402" s="29">
        <v>20</v>
      </c>
      <c r="J2402" s="96">
        <f si="74" t="shared"/>
        <v>20</v>
      </c>
      <c r="M2402" s="26"/>
    </row>
    <row customHeight="1" ht="12" r="2403" spans="1:13">
      <c r="A2403" s="26">
        <v>29934</v>
      </c>
      <c r="B2403" s="94">
        <v>1</v>
      </c>
      <c r="C2403" s="110">
        <v>0</v>
      </c>
      <c r="D2403" s="110">
        <f si="75" t="shared"/>
        <v>0</v>
      </c>
      <c r="E2403" s="26"/>
      <c r="I2403" s="29">
        <v>20</v>
      </c>
      <c r="J2403" s="96">
        <f si="74" t="shared"/>
        <v>20</v>
      </c>
      <c r="M2403" s="26"/>
    </row>
    <row customHeight="1" ht="12" r="2404" spans="1:13">
      <c r="A2404" s="26">
        <v>29935</v>
      </c>
      <c r="B2404" s="94">
        <v>1</v>
      </c>
      <c r="C2404" s="110">
        <v>0</v>
      </c>
      <c r="D2404" s="110">
        <f si="75" t="shared"/>
        <v>0</v>
      </c>
      <c r="E2404" s="26"/>
      <c r="I2404" s="29">
        <v>20</v>
      </c>
      <c r="J2404" s="96">
        <f si="74" t="shared"/>
        <v>20</v>
      </c>
      <c r="M2404" s="26"/>
    </row>
    <row customHeight="1" ht="12" r="2405" spans="1:13">
      <c r="A2405" s="26">
        <v>29936</v>
      </c>
      <c r="B2405" s="94">
        <v>2</v>
      </c>
      <c r="C2405" s="110">
        <v>0</v>
      </c>
      <c r="D2405" s="110">
        <f si="75" t="shared"/>
        <v>0</v>
      </c>
      <c r="E2405" s="26"/>
      <c r="I2405" s="29">
        <v>20</v>
      </c>
      <c r="J2405" s="96">
        <f si="74" t="shared"/>
        <v>40</v>
      </c>
      <c r="M2405" s="26"/>
    </row>
    <row customHeight="1" ht="12" r="2406" spans="1:13">
      <c r="A2406" s="26">
        <v>29938</v>
      </c>
      <c r="B2406" s="94">
        <v>1</v>
      </c>
      <c r="C2406" s="110">
        <v>0</v>
      </c>
      <c r="D2406" s="110">
        <f si="75" t="shared"/>
        <v>0</v>
      </c>
      <c r="I2406" s="29">
        <v>20</v>
      </c>
      <c r="J2406" s="96">
        <f si="74" t="shared"/>
        <v>20</v>
      </c>
    </row>
    <row customHeight="1" ht="12" r="2407" spans="1:13">
      <c r="A2407" s="26">
        <v>29939</v>
      </c>
      <c r="B2407" s="94">
        <v>1</v>
      </c>
      <c r="C2407" s="110">
        <v>0</v>
      </c>
      <c r="D2407" s="110">
        <f si="75" t="shared"/>
        <v>0</v>
      </c>
      <c r="I2407" s="29">
        <v>20</v>
      </c>
      <c r="J2407" s="96">
        <f si="74" t="shared"/>
        <v>20</v>
      </c>
    </row>
    <row customHeight="1" ht="12" r="2408" spans="1:13">
      <c r="A2408" s="26">
        <v>29940</v>
      </c>
      <c r="B2408" s="94">
        <v>2</v>
      </c>
      <c r="C2408" s="110">
        <v>0</v>
      </c>
      <c r="D2408" s="110">
        <f si="75" t="shared"/>
        <v>0</v>
      </c>
      <c r="I2408" s="29">
        <v>20</v>
      </c>
      <c r="J2408" s="96">
        <f si="74" t="shared"/>
        <v>40</v>
      </c>
    </row>
    <row customHeight="1" ht="12" r="2409" spans="1:13">
      <c r="A2409" s="10">
        <v>29941</v>
      </c>
      <c r="B2409" s="94">
        <v>1</v>
      </c>
      <c r="C2409" s="110">
        <v>0</v>
      </c>
      <c r="D2409" s="110">
        <f si="75" t="shared"/>
        <v>0</v>
      </c>
      <c r="I2409" s="29">
        <v>20</v>
      </c>
      <c r="J2409" s="96">
        <f si="74" t="shared"/>
        <v>20</v>
      </c>
    </row>
    <row customHeight="1" ht="12" r="2410" spans="1:13">
      <c r="A2410" s="10">
        <v>29942</v>
      </c>
      <c r="B2410" s="94">
        <v>0</v>
      </c>
      <c r="C2410" s="110">
        <v>0</v>
      </c>
      <c r="D2410" s="110">
        <f si="75" t="shared"/>
        <v>0</v>
      </c>
      <c r="I2410" s="29">
        <v>20</v>
      </c>
      <c r="J2410" s="96">
        <f si="74" t="shared"/>
        <v>0</v>
      </c>
    </row>
    <row customHeight="1" ht="12" r="2411" spans="1:13">
      <c r="A2411" s="10">
        <v>29944</v>
      </c>
      <c r="B2411" s="94">
        <v>1</v>
      </c>
      <c r="C2411" s="110">
        <v>0</v>
      </c>
      <c r="D2411" s="110">
        <f si="75" t="shared"/>
        <v>0</v>
      </c>
      <c r="I2411" s="29">
        <v>20</v>
      </c>
      <c r="J2411" s="96">
        <f si="74" t="shared"/>
        <v>20</v>
      </c>
    </row>
    <row customHeight="1" ht="12" r="2412" spans="1:13">
      <c r="A2412" s="10">
        <v>29945</v>
      </c>
      <c r="B2412" s="94">
        <v>1</v>
      </c>
      <c r="C2412" s="110">
        <v>0</v>
      </c>
      <c r="D2412" s="110">
        <f si="75" t="shared"/>
        <v>0</v>
      </c>
      <c r="I2412" s="29">
        <v>20</v>
      </c>
      <c r="J2412" s="96">
        <f si="74" t="shared"/>
        <v>20</v>
      </c>
    </row>
    <row customHeight="1" ht="12" r="2413" spans="1:13">
      <c r="A2413" s="10">
        <v>29950</v>
      </c>
      <c r="B2413" s="94">
        <v>1</v>
      </c>
      <c r="C2413" s="110">
        <v>0</v>
      </c>
      <c r="D2413" s="110">
        <f si="75" t="shared"/>
        <v>0</v>
      </c>
      <c r="I2413" s="29">
        <v>20</v>
      </c>
      <c r="J2413" s="96">
        <f si="74" t="shared"/>
        <v>20</v>
      </c>
    </row>
    <row customHeight="1" ht="12" r="2414" spans="1:13">
      <c r="A2414" s="10">
        <v>29952</v>
      </c>
      <c r="B2414" s="94">
        <v>2</v>
      </c>
      <c r="C2414" s="110">
        <v>0</v>
      </c>
      <c r="D2414" s="110">
        <f si="75" t="shared"/>
        <v>0</v>
      </c>
      <c r="I2414" s="29">
        <v>20</v>
      </c>
      <c r="J2414" s="96">
        <f si="74" t="shared"/>
        <v>40</v>
      </c>
    </row>
    <row customHeight="1" ht="12" r="2415" spans="1:13">
      <c r="A2415" s="10">
        <v>29953</v>
      </c>
      <c r="B2415" s="94">
        <v>0</v>
      </c>
      <c r="C2415" s="110">
        <v>0</v>
      </c>
      <c r="D2415" s="110">
        <f si="75" t="shared"/>
        <v>0</v>
      </c>
      <c r="I2415" s="29">
        <v>20</v>
      </c>
      <c r="J2415" s="96">
        <f si="74" t="shared"/>
        <v>0</v>
      </c>
    </row>
    <row customHeight="1" ht="12" r="2416" spans="1:13">
      <c r="A2416" s="10">
        <v>29954</v>
      </c>
      <c r="B2416" s="94">
        <v>0</v>
      </c>
      <c r="C2416" s="110">
        <v>0</v>
      </c>
      <c r="D2416" s="110">
        <f si="75" t="shared"/>
        <v>0</v>
      </c>
      <c r="I2416" s="29">
        <v>20</v>
      </c>
      <c r="J2416" s="96">
        <f si="74" t="shared"/>
        <v>0</v>
      </c>
    </row>
    <row customHeight="1" ht="12" r="2417" spans="1:13">
      <c r="A2417" s="10">
        <v>29955</v>
      </c>
      <c r="B2417" s="94">
        <v>0</v>
      </c>
      <c r="C2417" s="110">
        <v>0</v>
      </c>
      <c r="D2417" s="110">
        <f si="75" t="shared"/>
        <v>0</v>
      </c>
      <c r="I2417" s="29">
        <v>20</v>
      </c>
      <c r="J2417" s="96">
        <f si="74" t="shared"/>
        <v>0</v>
      </c>
    </row>
    <row customHeight="1" ht="12" r="2418" spans="1:13">
      <c r="A2418" s="10">
        <v>29957</v>
      </c>
      <c r="B2418" s="94">
        <v>9</v>
      </c>
      <c r="C2418" s="110">
        <v>0</v>
      </c>
      <c r="D2418" s="110">
        <f si="75" t="shared"/>
        <v>0</v>
      </c>
      <c r="I2418" s="29">
        <v>20</v>
      </c>
      <c r="J2418" s="96">
        <f si="74" t="shared"/>
        <v>180</v>
      </c>
    </row>
    <row customHeight="1" ht="12" r="2419" spans="1:13">
      <c r="A2419" s="10">
        <v>29958</v>
      </c>
      <c r="B2419" s="94">
        <v>2</v>
      </c>
      <c r="C2419" s="110">
        <v>0</v>
      </c>
      <c r="D2419" s="110">
        <f si="75" t="shared"/>
        <v>0</v>
      </c>
      <c r="I2419" s="29">
        <v>20</v>
      </c>
      <c r="J2419" s="96">
        <f ref="J2419:J2482" si="76" t="shared">B2419*I2419</f>
        <v>40</v>
      </c>
    </row>
    <row customHeight="1" ht="12" r="2420" spans="1:13">
      <c r="A2420" s="10">
        <v>29961</v>
      </c>
      <c r="B2420" s="94">
        <v>1</v>
      </c>
      <c r="C2420" s="110">
        <v>0</v>
      </c>
      <c r="D2420" s="110">
        <f si="75" t="shared"/>
        <v>0</v>
      </c>
      <c r="I2420" s="29">
        <v>20</v>
      </c>
      <c r="J2420" s="96">
        <f si="76" t="shared"/>
        <v>20</v>
      </c>
    </row>
    <row customHeight="1" ht="12" r="2421" spans="1:13">
      <c r="A2421" s="10">
        <v>29965</v>
      </c>
      <c r="B2421" s="94">
        <v>1</v>
      </c>
      <c r="C2421" s="110">
        <v>0</v>
      </c>
      <c r="D2421" s="110">
        <f si="75" t="shared"/>
        <v>0</v>
      </c>
      <c r="I2421" s="29">
        <v>20</v>
      </c>
      <c r="J2421" s="96">
        <f si="76" t="shared"/>
        <v>20</v>
      </c>
    </row>
    <row customHeight="1" ht="12" r="2422" spans="1:13">
      <c r="A2422" s="10">
        <v>29966</v>
      </c>
      <c r="B2422" s="94">
        <v>2</v>
      </c>
      <c r="C2422" s="110">
        <v>0</v>
      </c>
      <c r="D2422" s="110">
        <f si="75" t="shared"/>
        <v>0</v>
      </c>
      <c r="I2422" s="29">
        <v>20</v>
      </c>
      <c r="J2422" s="96">
        <f si="76" t="shared"/>
        <v>40</v>
      </c>
    </row>
    <row customHeight="1" ht="12" r="2423" spans="1:13">
      <c r="A2423" s="10">
        <v>29969</v>
      </c>
      <c r="B2423" s="94">
        <v>7</v>
      </c>
      <c r="C2423" s="110">
        <v>0</v>
      </c>
      <c r="D2423" s="110">
        <f si="75" t="shared"/>
        <v>0</v>
      </c>
      <c r="I2423" s="29">
        <v>20</v>
      </c>
      <c r="J2423" s="96">
        <f si="76" t="shared"/>
        <v>140</v>
      </c>
    </row>
    <row customHeight="1" ht="12" r="2424" spans="1:13">
      <c r="A2424" s="10">
        <v>29970</v>
      </c>
      <c r="B2424" s="94">
        <v>7</v>
      </c>
      <c r="C2424" s="110">
        <v>0</v>
      </c>
      <c r="D2424" s="110">
        <f si="75" t="shared"/>
        <v>0</v>
      </c>
      <c r="I2424" s="29">
        <v>20</v>
      </c>
      <c r="J2424" s="96">
        <f si="76" t="shared"/>
        <v>140</v>
      </c>
    </row>
    <row customHeight="1" ht="12" r="2425" spans="1:13">
      <c r="A2425" s="10">
        <v>29971</v>
      </c>
      <c r="B2425" s="94">
        <v>9</v>
      </c>
      <c r="C2425" s="110">
        <v>0</v>
      </c>
      <c r="D2425" s="110">
        <f si="75" t="shared"/>
        <v>0</v>
      </c>
      <c r="I2425" s="29">
        <v>20</v>
      </c>
      <c r="J2425" s="96">
        <f si="76" t="shared"/>
        <v>180</v>
      </c>
    </row>
    <row customHeight="1" ht="12" r="2426" spans="1:13">
      <c r="A2426" s="10">
        <v>29972</v>
      </c>
      <c r="B2426" s="94">
        <v>7</v>
      </c>
      <c r="C2426" s="110">
        <v>0</v>
      </c>
      <c r="D2426" s="110">
        <f si="75" t="shared"/>
        <v>0</v>
      </c>
      <c r="E2426" s="26"/>
      <c r="I2426" s="29">
        <v>20</v>
      </c>
      <c r="J2426" s="96">
        <f si="76" t="shared"/>
        <v>140</v>
      </c>
      <c r="M2426" s="26"/>
    </row>
    <row customHeight="1" ht="12" r="2427" spans="1:13">
      <c r="A2427" s="10">
        <v>29973</v>
      </c>
      <c r="B2427" s="94">
        <v>9</v>
      </c>
      <c r="C2427" s="110">
        <v>0</v>
      </c>
      <c r="D2427" s="110">
        <f si="75" t="shared"/>
        <v>0</v>
      </c>
      <c r="E2427" s="26"/>
      <c r="I2427" s="29">
        <v>20</v>
      </c>
      <c r="J2427" s="96">
        <f si="76" t="shared"/>
        <v>180</v>
      </c>
      <c r="M2427" s="26"/>
    </row>
    <row customHeight="1" ht="12" r="2428" spans="1:13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si="76" t="shared"/>
        <v>20</v>
      </c>
      <c r="M2428" s="26"/>
    </row>
    <row customHeight="1" ht="12" r="2429" spans="1:13">
      <c r="A2429" s="26">
        <v>29976</v>
      </c>
      <c r="B2429" s="94">
        <v>1</v>
      </c>
      <c r="C2429" s="110">
        <v>0</v>
      </c>
      <c r="D2429" s="110">
        <f si="75" t="shared"/>
        <v>0</v>
      </c>
      <c r="E2429" s="26"/>
      <c r="I2429" s="29">
        <v>120</v>
      </c>
      <c r="J2429" s="96">
        <f si="76" t="shared"/>
        <v>120</v>
      </c>
      <c r="M2429" s="26"/>
    </row>
    <row customHeight="1" ht="12" r="2430" spans="1:13">
      <c r="A2430" s="26">
        <v>29977</v>
      </c>
      <c r="B2430" s="94">
        <v>3</v>
      </c>
      <c r="C2430" s="110">
        <v>0</v>
      </c>
      <c r="D2430" s="110">
        <f si="75" t="shared"/>
        <v>0</v>
      </c>
      <c r="E2430" s="26"/>
      <c r="I2430" s="29">
        <v>20</v>
      </c>
      <c r="J2430" s="96">
        <f si="76" t="shared"/>
        <v>60</v>
      </c>
      <c r="M2430" s="26"/>
    </row>
    <row customHeight="1" ht="12" r="2431" spans="1:13">
      <c r="A2431" s="26">
        <v>29978</v>
      </c>
      <c r="B2431" s="94">
        <v>0</v>
      </c>
      <c r="C2431" s="110">
        <v>0</v>
      </c>
      <c r="D2431" s="110">
        <f si="75" t="shared"/>
        <v>0</v>
      </c>
      <c r="E2431" s="26"/>
      <c r="I2431" s="29">
        <v>20</v>
      </c>
      <c r="J2431" s="96">
        <f si="76" t="shared"/>
        <v>0</v>
      </c>
      <c r="M2431" s="26"/>
    </row>
    <row customHeight="1" ht="12" r="2432" spans="1:13">
      <c r="A2432" s="134">
        <v>29981</v>
      </c>
      <c r="B2432" s="94">
        <v>1</v>
      </c>
      <c r="C2432" s="110">
        <v>0</v>
      </c>
      <c r="D2432" s="110">
        <f si="75" t="shared"/>
        <v>0</v>
      </c>
      <c r="E2432" s="26"/>
      <c r="I2432" s="29">
        <v>20</v>
      </c>
      <c r="J2432" s="96">
        <f si="76" t="shared"/>
        <v>20</v>
      </c>
      <c r="M2432" s="26"/>
    </row>
    <row customHeight="1" ht="12" r="2433" spans="1:13">
      <c r="A2433" s="26">
        <v>29986</v>
      </c>
      <c r="B2433" s="94">
        <v>1</v>
      </c>
      <c r="C2433" s="110">
        <v>0</v>
      </c>
      <c r="D2433" s="110">
        <f si="75" t="shared"/>
        <v>0</v>
      </c>
      <c r="E2433" s="26"/>
      <c r="I2433" s="29">
        <v>20</v>
      </c>
      <c r="J2433" s="96">
        <f si="76" t="shared"/>
        <v>20</v>
      </c>
      <c r="M2433" s="26"/>
    </row>
    <row customHeight="1" ht="12" r="2434" spans="1:13">
      <c r="A2434" s="26">
        <v>29988</v>
      </c>
      <c r="B2434" s="94">
        <v>0</v>
      </c>
      <c r="C2434" s="110">
        <v>0</v>
      </c>
      <c r="D2434" s="110">
        <f si="75" t="shared"/>
        <v>0</v>
      </c>
      <c r="E2434" s="26"/>
      <c r="I2434" s="29">
        <v>20</v>
      </c>
      <c r="J2434" s="96">
        <f si="76" t="shared"/>
        <v>0</v>
      </c>
      <c r="M2434" s="26"/>
    </row>
    <row customHeight="1" ht="12" r="2435" spans="1:13">
      <c r="A2435" s="26">
        <v>29998</v>
      </c>
      <c r="B2435" s="94">
        <v>0</v>
      </c>
      <c r="C2435" s="110">
        <v>0</v>
      </c>
      <c r="D2435" s="110">
        <f si="75" t="shared"/>
        <v>0</v>
      </c>
      <c r="E2435" s="26"/>
      <c r="I2435" s="29">
        <v>20</v>
      </c>
      <c r="J2435" s="96">
        <f si="76" t="shared"/>
        <v>0</v>
      </c>
      <c r="M2435" s="26"/>
    </row>
    <row customHeight="1" ht="12" r="2436" spans="1:13">
      <c r="A2436" s="26">
        <v>29999</v>
      </c>
      <c r="B2436" s="94">
        <v>1</v>
      </c>
      <c r="C2436" s="110">
        <v>0</v>
      </c>
      <c r="D2436" s="110">
        <f si="75" t="shared"/>
        <v>0</v>
      </c>
      <c r="E2436" s="26"/>
      <c r="I2436" s="29">
        <v>20</v>
      </c>
      <c r="J2436" s="96">
        <f si="76" t="shared"/>
        <v>20</v>
      </c>
      <c r="M2436" s="26"/>
    </row>
    <row customHeight="1" ht="12" r="2437" spans="1:13">
      <c r="A2437" s="26">
        <v>36001</v>
      </c>
      <c r="B2437" s="94">
        <v>3</v>
      </c>
      <c r="C2437" s="110">
        <v>0</v>
      </c>
      <c r="D2437" s="110">
        <f si="75" t="shared"/>
        <v>0</v>
      </c>
      <c r="E2437" s="26"/>
      <c r="I2437" s="29">
        <v>20</v>
      </c>
      <c r="J2437" s="96">
        <f si="76" t="shared"/>
        <v>60</v>
      </c>
      <c r="M2437" s="26"/>
    </row>
    <row customHeight="1" ht="12" r="2438" spans="1:13">
      <c r="A2438" s="26">
        <v>36002</v>
      </c>
      <c r="B2438" s="94">
        <v>8</v>
      </c>
      <c r="C2438" s="110">
        <v>0</v>
      </c>
      <c r="D2438" s="110">
        <f si="75" t="shared"/>
        <v>0</v>
      </c>
      <c r="E2438" s="26"/>
      <c r="I2438" s="29">
        <v>20</v>
      </c>
      <c r="J2438" s="96">
        <f si="76" t="shared"/>
        <v>160</v>
      </c>
      <c r="M2438" s="26"/>
    </row>
    <row customHeight="1" ht="12" r="2439" spans="1:13">
      <c r="A2439" s="26">
        <v>36003</v>
      </c>
      <c r="B2439" s="94">
        <v>1</v>
      </c>
      <c r="C2439" s="110">
        <v>0</v>
      </c>
      <c r="D2439" s="110">
        <f si="75" t="shared"/>
        <v>0</v>
      </c>
      <c r="E2439" s="26"/>
      <c r="I2439" s="29">
        <v>20</v>
      </c>
      <c r="J2439" s="96">
        <f si="76" t="shared"/>
        <v>20</v>
      </c>
      <c r="M2439" s="26"/>
    </row>
    <row customHeight="1" ht="12" r="2440" spans="1:13">
      <c r="A2440" s="26">
        <v>36005</v>
      </c>
      <c r="B2440" s="94">
        <v>0</v>
      </c>
      <c r="C2440" s="110">
        <v>1</v>
      </c>
      <c r="D2440" s="110">
        <f si="75" t="shared"/>
        <v>2</v>
      </c>
      <c r="E2440" s="26"/>
      <c r="F2440" s="26" t="s">
        <v>1385</v>
      </c>
      <c r="I2440" s="29">
        <v>20</v>
      </c>
      <c r="J2440" s="96">
        <f si="76" t="shared"/>
        <v>0</v>
      </c>
      <c r="M2440" s="26"/>
    </row>
    <row customHeight="1" ht="12" r="2441" spans="1:13">
      <c r="A2441" s="26">
        <v>36008</v>
      </c>
      <c r="B2441" s="94">
        <v>0</v>
      </c>
      <c r="C2441" s="110">
        <v>1</v>
      </c>
      <c r="D2441" s="110">
        <f si="75" t="shared"/>
        <v>2</v>
      </c>
      <c r="E2441" s="26"/>
      <c r="F2441" s="26" t="s">
        <v>1385</v>
      </c>
      <c r="I2441" s="29">
        <v>40</v>
      </c>
      <c r="J2441" s="96">
        <f si="76" t="shared"/>
        <v>0</v>
      </c>
      <c r="M2441" s="26"/>
    </row>
    <row customHeight="1" ht="12" r="2442" spans="1:13">
      <c r="A2442" s="26">
        <v>36009</v>
      </c>
      <c r="B2442" s="94">
        <v>3</v>
      </c>
      <c r="C2442" s="110">
        <v>1</v>
      </c>
      <c r="D2442" s="110">
        <f si="75" t="shared"/>
        <v>2</v>
      </c>
      <c r="E2442" s="26"/>
      <c r="F2442" s="26" t="s">
        <v>1385</v>
      </c>
      <c r="I2442" s="29">
        <v>45</v>
      </c>
      <c r="J2442" s="96">
        <f si="76" t="shared"/>
        <v>135</v>
      </c>
      <c r="M2442" s="26"/>
    </row>
    <row customHeight="1" ht="12" r="2443" spans="1:13">
      <c r="A2443" s="26">
        <v>36011</v>
      </c>
      <c r="B2443" s="94">
        <v>4</v>
      </c>
      <c r="C2443" s="110">
        <v>1</v>
      </c>
      <c r="D2443" s="110">
        <f si="75" t="shared"/>
        <v>2</v>
      </c>
      <c r="E2443" s="26"/>
      <c r="I2443" s="29">
        <v>35</v>
      </c>
      <c r="J2443" s="96">
        <f si="76" t="shared"/>
        <v>140</v>
      </c>
      <c r="M2443" s="26"/>
    </row>
    <row customHeight="1" ht="12" r="2444" spans="1:13">
      <c r="A2444" s="134">
        <v>36012</v>
      </c>
      <c r="B2444" s="94">
        <v>0</v>
      </c>
      <c r="C2444" s="110">
        <v>0</v>
      </c>
      <c r="D2444" s="110">
        <f si="75" t="shared"/>
        <v>0</v>
      </c>
      <c r="E2444" s="26"/>
      <c r="F2444" s="26" t="s">
        <v>1385</v>
      </c>
      <c r="I2444" s="29">
        <v>20</v>
      </c>
      <c r="J2444" s="96">
        <f si="76" t="shared"/>
        <v>0</v>
      </c>
      <c r="M2444" s="26"/>
    </row>
    <row customHeight="1" ht="12" r="2445" spans="1:13">
      <c r="A2445" s="134">
        <v>36013</v>
      </c>
      <c r="B2445" s="94">
        <v>0</v>
      </c>
      <c r="C2445" s="110">
        <v>0</v>
      </c>
      <c r="D2445" s="110">
        <f si="75" t="shared"/>
        <v>0</v>
      </c>
      <c r="E2445" s="26"/>
      <c r="F2445" s="26" t="s">
        <v>1378</v>
      </c>
      <c r="I2445" s="29">
        <v>35</v>
      </c>
      <c r="J2445" s="96">
        <f si="76" t="shared"/>
        <v>0</v>
      </c>
      <c r="M2445" s="26"/>
    </row>
    <row customHeight="1" ht="12" r="2446" spans="1:13">
      <c r="A2446" s="134">
        <v>36014</v>
      </c>
      <c r="B2446" s="94">
        <v>6</v>
      </c>
      <c r="C2446" s="110">
        <v>0</v>
      </c>
      <c r="D2446" s="110">
        <f si="75" t="shared"/>
        <v>0</v>
      </c>
      <c r="E2446" s="26"/>
      <c r="I2446" s="29">
        <v>20</v>
      </c>
      <c r="J2446" s="96">
        <f si="76" t="shared"/>
        <v>120</v>
      </c>
      <c r="M2446" s="26"/>
    </row>
    <row customHeight="1" ht="12" r="2447" spans="1:13">
      <c r="A2447" s="26">
        <v>36015</v>
      </c>
      <c r="B2447" s="94">
        <v>4</v>
      </c>
      <c r="C2447" s="110">
        <v>0</v>
      </c>
      <c r="D2447" s="110">
        <f si="75" t="shared"/>
        <v>0</v>
      </c>
      <c r="E2447" s="26"/>
      <c r="I2447" s="29">
        <v>20</v>
      </c>
      <c r="J2447" s="96">
        <f si="76" t="shared"/>
        <v>80</v>
      </c>
      <c r="M2447" s="26"/>
    </row>
    <row customHeight="1" ht="12" r="2448" spans="1:13">
      <c r="A2448" s="134">
        <v>36021</v>
      </c>
      <c r="B2448" s="94">
        <v>13</v>
      </c>
      <c r="C2448" s="110">
        <v>0</v>
      </c>
      <c r="D2448" s="110">
        <f si="75" t="shared"/>
        <v>0</v>
      </c>
      <c r="E2448" s="26"/>
      <c r="I2448" s="29">
        <v>123</v>
      </c>
      <c r="J2448" s="96">
        <f si="76" t="shared"/>
        <v>1599</v>
      </c>
      <c r="M2448" s="26"/>
    </row>
    <row customHeight="1" ht="12" r="2449" spans="1:13">
      <c r="A2449" s="26">
        <v>36023</v>
      </c>
      <c r="B2449" s="94">
        <v>2</v>
      </c>
      <c r="C2449" s="110">
        <v>0</v>
      </c>
      <c r="D2449" s="110">
        <f si="75" t="shared"/>
        <v>0</v>
      </c>
      <c r="E2449" s="26"/>
      <c r="I2449" s="29">
        <v>20</v>
      </c>
      <c r="J2449" s="96">
        <f si="76" t="shared"/>
        <v>40</v>
      </c>
      <c r="M2449" s="26"/>
    </row>
    <row customHeight="1" ht="12" r="2450" spans="1:13">
      <c r="A2450" s="26">
        <v>36025</v>
      </c>
      <c r="B2450" s="94">
        <v>0</v>
      </c>
      <c r="C2450" s="110">
        <v>0</v>
      </c>
      <c r="D2450" s="110">
        <f si="75" t="shared"/>
        <v>0</v>
      </c>
      <c r="E2450" s="26"/>
      <c r="I2450" s="29">
        <v>20</v>
      </c>
      <c r="J2450" s="96">
        <f si="76" t="shared"/>
        <v>0</v>
      </c>
      <c r="M2450" s="26"/>
    </row>
    <row customHeight="1" ht="12" r="2451" spans="1:13">
      <c r="A2451" s="134">
        <v>36026</v>
      </c>
      <c r="B2451" s="94">
        <v>0</v>
      </c>
      <c r="C2451" s="110">
        <v>0</v>
      </c>
      <c r="D2451" s="110">
        <f si="75" t="shared"/>
        <v>0</v>
      </c>
      <c r="E2451" s="26"/>
      <c r="I2451" s="29">
        <v>75</v>
      </c>
      <c r="J2451" s="96">
        <f si="76" t="shared"/>
        <v>0</v>
      </c>
      <c r="M2451" s="26"/>
    </row>
    <row customHeight="1" ht="12" r="2452" spans="1:13">
      <c r="A2452" s="26">
        <v>36027</v>
      </c>
      <c r="B2452" s="94">
        <v>1</v>
      </c>
      <c r="C2452" s="110">
        <v>0</v>
      </c>
      <c r="D2452" s="110">
        <f si="75" t="shared"/>
        <v>0</v>
      </c>
      <c r="E2452" s="26"/>
      <c r="I2452" s="29">
        <v>20</v>
      </c>
      <c r="J2452" s="96">
        <f si="76" t="shared"/>
        <v>20</v>
      </c>
      <c r="M2452" s="26"/>
    </row>
    <row customHeight="1" ht="12" r="2453" spans="1:13">
      <c r="A2453" s="26">
        <v>36028</v>
      </c>
      <c r="B2453" s="94">
        <v>0</v>
      </c>
      <c r="C2453" s="110">
        <v>0</v>
      </c>
      <c r="D2453" s="110">
        <f si="75" t="shared"/>
        <v>0</v>
      </c>
      <c r="E2453" s="26"/>
      <c r="I2453" s="29">
        <v>20</v>
      </c>
      <c r="J2453" s="96">
        <f si="76" t="shared"/>
        <v>0</v>
      </c>
      <c r="M2453" s="26"/>
    </row>
    <row customHeight="1" ht="12" r="2454" spans="1:13">
      <c r="A2454" s="134">
        <v>36029</v>
      </c>
      <c r="B2454" s="94">
        <v>1</v>
      </c>
      <c r="C2454" s="110">
        <v>0</v>
      </c>
      <c r="D2454" s="110">
        <f si="75" t="shared"/>
        <v>0</v>
      </c>
      <c r="E2454" s="26"/>
      <c r="I2454" s="29">
        <v>20</v>
      </c>
      <c r="J2454" s="96">
        <f si="76" t="shared"/>
        <v>20</v>
      </c>
      <c r="M2454" s="26"/>
    </row>
    <row customHeight="1" ht="12" r="2455" spans="1:13">
      <c r="A2455" s="26">
        <v>36030</v>
      </c>
      <c r="B2455" s="94">
        <v>1</v>
      </c>
      <c r="C2455" s="110">
        <v>0</v>
      </c>
      <c r="D2455" s="110">
        <f si="75" t="shared"/>
        <v>0</v>
      </c>
      <c r="E2455" s="26"/>
      <c r="I2455" s="29">
        <v>20</v>
      </c>
      <c r="J2455" s="96">
        <f si="76" t="shared"/>
        <v>20</v>
      </c>
      <c r="M2455" s="26"/>
    </row>
    <row customHeight="1" ht="12" r="2456" spans="1:13">
      <c r="A2456" s="26">
        <v>36031</v>
      </c>
      <c r="B2456" s="94">
        <v>1</v>
      </c>
      <c r="C2456" s="110">
        <v>0</v>
      </c>
      <c r="D2456" s="110">
        <f si="75" t="shared"/>
        <v>0</v>
      </c>
      <c r="E2456" s="26"/>
      <c r="I2456" s="29">
        <v>20</v>
      </c>
      <c r="J2456" s="96">
        <f si="76" t="shared"/>
        <v>20</v>
      </c>
      <c r="M2456" s="26"/>
    </row>
    <row customHeight="1" ht="12" r="2457" spans="1:13">
      <c r="A2457" s="26">
        <v>36032</v>
      </c>
      <c r="B2457" s="94">
        <v>2</v>
      </c>
      <c r="C2457" s="110">
        <v>0</v>
      </c>
      <c r="D2457" s="110">
        <f ref="D2457:D2536" si="77" t="shared">C2457*2</f>
        <v>0</v>
      </c>
      <c r="E2457" s="26"/>
      <c r="I2457" s="29">
        <v>20</v>
      </c>
      <c r="J2457" s="96">
        <f si="76" t="shared"/>
        <v>40</v>
      </c>
      <c r="M2457" s="26"/>
    </row>
    <row customHeight="1" ht="12" r="2458" spans="1:13">
      <c r="A2458" s="26">
        <v>36033</v>
      </c>
      <c r="B2458" s="94">
        <v>0</v>
      </c>
      <c r="C2458" s="110">
        <v>0</v>
      </c>
      <c r="D2458" s="110">
        <f si="77" t="shared"/>
        <v>0</v>
      </c>
      <c r="E2458" s="26"/>
      <c r="I2458" s="29">
        <v>55</v>
      </c>
      <c r="J2458" s="96">
        <f si="76" t="shared"/>
        <v>0</v>
      </c>
      <c r="M2458" s="26"/>
    </row>
    <row customHeight="1" ht="12" r="2459" spans="1:13">
      <c r="A2459" s="26">
        <v>36034</v>
      </c>
      <c r="B2459" s="94">
        <v>6</v>
      </c>
      <c r="C2459" s="110">
        <v>0</v>
      </c>
      <c r="D2459" s="110">
        <f si="77" t="shared"/>
        <v>0</v>
      </c>
      <c r="E2459" s="26"/>
      <c r="I2459" s="29">
        <v>20</v>
      </c>
      <c r="J2459" s="96">
        <f si="76" t="shared"/>
        <v>120</v>
      </c>
      <c r="M2459" s="26"/>
    </row>
    <row customHeight="1" ht="12" r="2460" spans="1:13">
      <c r="A2460" s="26">
        <v>36036</v>
      </c>
      <c r="B2460" s="94">
        <v>2</v>
      </c>
      <c r="C2460" s="110">
        <v>0</v>
      </c>
      <c r="D2460" s="110">
        <f si="77" t="shared"/>
        <v>0</v>
      </c>
      <c r="E2460" s="26"/>
      <c r="I2460" s="29">
        <v>20</v>
      </c>
      <c r="J2460" s="96">
        <f si="76" t="shared"/>
        <v>40</v>
      </c>
      <c r="M2460" s="26"/>
    </row>
    <row customHeight="1" ht="12" r="2461" spans="1:13">
      <c r="A2461" s="134">
        <v>36042</v>
      </c>
      <c r="B2461" s="94">
        <v>1</v>
      </c>
      <c r="C2461" s="110">
        <v>0</v>
      </c>
      <c r="D2461" s="110">
        <f si="77" t="shared"/>
        <v>0</v>
      </c>
      <c r="I2461" s="29">
        <v>20</v>
      </c>
      <c r="J2461" s="96">
        <f si="76" t="shared"/>
        <v>20</v>
      </c>
    </row>
    <row customHeight="1" ht="12" r="2462" spans="1:13">
      <c r="A2462" s="26">
        <v>36043</v>
      </c>
      <c r="B2462" s="94">
        <v>1</v>
      </c>
      <c r="C2462" s="110">
        <v>0</v>
      </c>
      <c r="D2462" s="110">
        <f si="77" t="shared"/>
        <v>0</v>
      </c>
      <c r="E2462" s="26"/>
      <c r="I2462" s="29">
        <v>20</v>
      </c>
      <c r="J2462" s="96">
        <f si="76" t="shared"/>
        <v>20</v>
      </c>
      <c r="M2462" s="26"/>
    </row>
    <row customHeight="1" ht="12" r="2463" spans="1:13">
      <c r="A2463" s="26">
        <v>36048</v>
      </c>
      <c r="B2463" s="94">
        <v>2</v>
      </c>
      <c r="C2463" s="110">
        <v>0</v>
      </c>
      <c r="D2463" s="110">
        <f si="77" t="shared"/>
        <v>0</v>
      </c>
      <c r="E2463" s="26"/>
      <c r="I2463" s="29">
        <v>20</v>
      </c>
      <c r="J2463" s="96">
        <f si="76" t="shared"/>
        <v>40</v>
      </c>
      <c r="M2463" s="26"/>
    </row>
    <row customHeight="1" ht="12" r="2464" spans="1:13">
      <c r="A2464" s="10">
        <v>36052</v>
      </c>
      <c r="B2464" s="94">
        <v>0</v>
      </c>
      <c r="C2464" s="110">
        <v>0</v>
      </c>
      <c r="D2464" s="110">
        <f si="77" t="shared"/>
        <v>0</v>
      </c>
      <c r="E2464" s="26"/>
      <c r="I2464" s="29">
        <v>20</v>
      </c>
      <c r="J2464" s="96">
        <f si="76" t="shared"/>
        <v>0</v>
      </c>
      <c r="M2464" s="26"/>
    </row>
    <row customHeight="1" ht="12" r="2465" spans="1:13">
      <c r="A2465" s="26">
        <v>36053</v>
      </c>
      <c r="B2465" s="94">
        <v>7</v>
      </c>
      <c r="C2465" s="110">
        <v>0</v>
      </c>
      <c r="D2465" s="110">
        <f si="77" t="shared"/>
        <v>0</v>
      </c>
      <c r="E2465" s="26"/>
      <c r="I2465" s="29">
        <v>20</v>
      </c>
      <c r="J2465" s="96">
        <f si="76" t="shared"/>
        <v>140</v>
      </c>
      <c r="M2465" s="26"/>
    </row>
    <row customHeight="1" ht="12" r="2466" spans="1:13">
      <c r="A2466" s="26">
        <v>36054</v>
      </c>
      <c r="B2466" s="94">
        <v>1</v>
      </c>
      <c r="C2466" s="110">
        <v>0</v>
      </c>
      <c r="D2466" s="110">
        <f si="77" t="shared"/>
        <v>0</v>
      </c>
      <c r="E2466" s="26"/>
      <c r="I2466" s="29">
        <v>20</v>
      </c>
      <c r="J2466" s="96">
        <f si="76" t="shared"/>
        <v>20</v>
      </c>
      <c r="M2466" s="26"/>
    </row>
    <row customHeight="1" ht="12" r="2467" spans="1:13">
      <c r="A2467" s="26">
        <v>36056</v>
      </c>
      <c r="B2467" s="94">
        <v>5</v>
      </c>
      <c r="C2467" s="110">
        <v>0</v>
      </c>
      <c r="D2467" s="110">
        <f si="77" t="shared"/>
        <v>0</v>
      </c>
      <c r="E2467" s="26"/>
      <c r="I2467" s="29">
        <v>20</v>
      </c>
      <c r="J2467" s="96">
        <f si="76" t="shared"/>
        <v>100</v>
      </c>
      <c r="M2467" s="26"/>
    </row>
    <row customHeight="1" ht="12" r="2468" spans="1:13">
      <c r="A2468" s="26">
        <v>36057</v>
      </c>
      <c r="B2468" s="94">
        <v>6</v>
      </c>
      <c r="C2468" s="110">
        <v>14</v>
      </c>
      <c r="D2468" s="110">
        <f si="77" t="shared"/>
        <v>28</v>
      </c>
      <c r="E2468" s="26"/>
      <c r="F2468" s="26" t="s">
        <v>1378</v>
      </c>
      <c r="I2468" s="29">
        <v>49</v>
      </c>
      <c r="J2468" s="96">
        <f si="76" t="shared"/>
        <v>294</v>
      </c>
      <c r="M2468" s="26"/>
    </row>
    <row customHeight="1" ht="12" r="2469" spans="1:13">
      <c r="A2469" s="26">
        <v>36058</v>
      </c>
      <c r="B2469" s="94">
        <v>3</v>
      </c>
      <c r="C2469" s="110">
        <v>0</v>
      </c>
      <c r="D2469" s="110">
        <f si="77" t="shared"/>
        <v>0</v>
      </c>
      <c r="E2469" s="26"/>
      <c r="I2469" s="29">
        <v>20</v>
      </c>
      <c r="J2469" s="96">
        <f si="76" t="shared"/>
        <v>60</v>
      </c>
      <c r="M2469" s="26"/>
    </row>
    <row customHeight="1" ht="12" r="2470" spans="1:13">
      <c r="A2470" s="26">
        <v>36061</v>
      </c>
      <c r="B2470" s="94">
        <v>5</v>
      </c>
      <c r="C2470" s="110">
        <v>0</v>
      </c>
      <c r="D2470" s="110">
        <f si="77" t="shared"/>
        <v>0</v>
      </c>
      <c r="E2470" s="26"/>
      <c r="I2470" s="29">
        <v>45</v>
      </c>
      <c r="J2470" s="96">
        <f si="76" t="shared"/>
        <v>225</v>
      </c>
      <c r="M2470" s="26"/>
    </row>
    <row customHeight="1" ht="12" r="2471" spans="1:13">
      <c r="A2471" s="26">
        <v>36063</v>
      </c>
      <c r="B2471" s="94">
        <v>42</v>
      </c>
      <c r="C2471" s="110">
        <v>0</v>
      </c>
      <c r="D2471" s="110">
        <f si="77" t="shared"/>
        <v>0</v>
      </c>
      <c r="E2471" s="26"/>
      <c r="I2471" s="29">
        <v>12.5</v>
      </c>
      <c r="J2471" s="96">
        <f si="76" t="shared"/>
        <v>525</v>
      </c>
      <c r="M2471" s="26"/>
    </row>
    <row customHeight="1" ht="12" r="2472" spans="1:13">
      <c r="A2472" s="26">
        <v>36065</v>
      </c>
      <c r="B2472" s="94">
        <v>0</v>
      </c>
      <c r="C2472" s="110">
        <v>0</v>
      </c>
      <c r="D2472" s="110">
        <f si="77" t="shared"/>
        <v>0</v>
      </c>
      <c r="E2472" s="26"/>
      <c r="I2472" s="29">
        <v>30</v>
      </c>
      <c r="J2472" s="96">
        <f si="76" t="shared"/>
        <v>0</v>
      </c>
      <c r="M2472" s="26"/>
    </row>
    <row customHeight="1" ht="12" r="2473" spans="1:13">
      <c r="A2473" s="134">
        <v>36066</v>
      </c>
      <c r="B2473" s="94">
        <v>2</v>
      </c>
      <c r="C2473" s="110">
        <v>0</v>
      </c>
      <c r="D2473" s="110">
        <f si="77" t="shared"/>
        <v>0</v>
      </c>
      <c r="E2473" s="26"/>
      <c r="I2473" s="29">
        <v>72</v>
      </c>
      <c r="J2473" s="96">
        <f si="76" t="shared"/>
        <v>144</v>
      </c>
      <c r="M2473" s="26"/>
    </row>
    <row customHeight="1" ht="12" r="2474" spans="1:13">
      <c r="A2474" s="134">
        <v>36067</v>
      </c>
      <c r="B2474" s="94">
        <v>11</v>
      </c>
      <c r="C2474" s="110">
        <v>0</v>
      </c>
      <c r="D2474" s="110">
        <f si="77" t="shared"/>
        <v>0</v>
      </c>
      <c r="E2474" s="26"/>
      <c r="I2474" s="29">
        <v>75</v>
      </c>
      <c r="J2474" s="96">
        <f si="76" t="shared"/>
        <v>825</v>
      </c>
      <c r="M2474" s="26"/>
    </row>
    <row customHeight="1" ht="12" r="2475" spans="1:13">
      <c r="A2475" s="134">
        <v>36068</v>
      </c>
      <c r="B2475" s="94">
        <v>21</v>
      </c>
      <c r="C2475" s="110">
        <v>0</v>
      </c>
      <c r="D2475" s="110">
        <f si="77" t="shared"/>
        <v>0</v>
      </c>
      <c r="E2475" s="26"/>
      <c r="I2475" s="29">
        <v>30</v>
      </c>
      <c r="J2475" s="96">
        <f si="76" t="shared"/>
        <v>630</v>
      </c>
      <c r="M2475" s="26"/>
    </row>
    <row customHeight="1" ht="12" r="2476" spans="1:13">
      <c r="A2476" s="134">
        <v>36069</v>
      </c>
      <c r="B2476" s="94">
        <v>0</v>
      </c>
      <c r="C2476" s="110">
        <v>2</v>
      </c>
      <c r="D2476" s="110">
        <f si="77" t="shared"/>
        <v>4</v>
      </c>
      <c r="E2476" s="26"/>
      <c r="F2476" s="26" t="s">
        <v>1377</v>
      </c>
      <c r="I2476" s="29">
        <v>35</v>
      </c>
      <c r="J2476" s="96">
        <f si="76" t="shared"/>
        <v>0</v>
      </c>
      <c r="M2476" s="26"/>
    </row>
    <row customHeight="1" ht="12" r="2477" spans="1:13">
      <c r="A2477" s="134">
        <v>36070</v>
      </c>
      <c r="B2477" s="94">
        <v>0</v>
      </c>
      <c r="C2477" s="110">
        <v>0</v>
      </c>
      <c r="D2477" s="110">
        <f si="77" t="shared"/>
        <v>0</v>
      </c>
      <c r="E2477" s="26"/>
      <c r="I2477" s="29">
        <v>75</v>
      </c>
      <c r="J2477" s="96">
        <f si="76" t="shared"/>
        <v>0</v>
      </c>
      <c r="M2477" s="26"/>
    </row>
    <row customHeight="1" ht="12" r="2478" spans="1:13">
      <c r="A2478" s="26">
        <v>36071</v>
      </c>
      <c r="B2478" s="94">
        <v>0</v>
      </c>
      <c r="C2478" s="110">
        <v>0</v>
      </c>
      <c r="D2478" s="110">
        <f si="77" t="shared"/>
        <v>0</v>
      </c>
      <c r="E2478" s="26"/>
      <c r="I2478" s="29">
        <v>20</v>
      </c>
      <c r="J2478" s="96">
        <f si="76" t="shared"/>
        <v>0</v>
      </c>
      <c r="M2478" s="26"/>
    </row>
    <row customHeight="1" ht="12" r="2479" spans="1:13">
      <c r="A2479" s="26">
        <v>36072</v>
      </c>
      <c r="B2479" s="94">
        <v>0</v>
      </c>
      <c r="C2479" s="110">
        <v>0</v>
      </c>
      <c r="D2479" s="110">
        <f si="77" t="shared"/>
        <v>0</v>
      </c>
      <c r="E2479" s="26"/>
      <c r="I2479" s="29">
        <v>20</v>
      </c>
      <c r="J2479" s="96">
        <f si="76" t="shared"/>
        <v>0</v>
      </c>
      <c r="M2479" s="26"/>
    </row>
    <row customHeight="1" ht="12" r="2480" spans="1:13">
      <c r="A2480" s="26">
        <v>36073</v>
      </c>
      <c r="B2480" s="94">
        <v>3</v>
      </c>
      <c r="C2480" s="110">
        <v>0</v>
      </c>
      <c r="D2480" s="110">
        <f si="77" t="shared"/>
        <v>0</v>
      </c>
      <c r="E2480" s="26"/>
      <c r="I2480" s="29">
        <v>20</v>
      </c>
      <c r="J2480" s="96">
        <f si="76" t="shared"/>
        <v>60</v>
      </c>
      <c r="M2480" s="26"/>
    </row>
    <row customHeight="1" ht="12" r="2481" spans="1:13">
      <c r="A2481" s="26">
        <v>36074</v>
      </c>
      <c r="B2481" s="94">
        <v>0</v>
      </c>
      <c r="C2481" s="110">
        <v>0</v>
      </c>
      <c r="D2481" s="110">
        <f si="77" t="shared"/>
        <v>0</v>
      </c>
      <c r="E2481" s="26"/>
      <c r="F2481" s="26" t="s">
        <v>1381</v>
      </c>
      <c r="I2481" s="29">
        <v>20</v>
      </c>
      <c r="J2481" s="96">
        <f si="76" t="shared"/>
        <v>0</v>
      </c>
      <c r="M2481" s="26"/>
    </row>
    <row customHeight="1" ht="12" r="2482" spans="1:13">
      <c r="A2482" s="26">
        <v>36075</v>
      </c>
      <c r="B2482" s="94">
        <v>2</v>
      </c>
      <c r="C2482" s="110">
        <v>0</v>
      </c>
      <c r="D2482" s="110">
        <f si="77" t="shared"/>
        <v>0</v>
      </c>
      <c r="E2482" s="26"/>
      <c r="I2482" s="29">
        <v>20</v>
      </c>
      <c r="J2482" s="96">
        <f si="76" t="shared"/>
        <v>40</v>
      </c>
      <c r="M2482" s="26"/>
    </row>
    <row customHeight="1" ht="12" r="2483" spans="1:13">
      <c r="A2483" s="26">
        <v>36076</v>
      </c>
      <c r="B2483" s="94">
        <v>1</v>
      </c>
      <c r="C2483" s="110">
        <v>0</v>
      </c>
      <c r="D2483" s="110">
        <f si="77" t="shared"/>
        <v>0</v>
      </c>
      <c r="E2483" s="26"/>
      <c r="I2483" s="29">
        <v>20</v>
      </c>
      <c r="J2483" s="96">
        <f ref="J2483:J2546" si="78" t="shared">B2483*I2483</f>
        <v>20</v>
      </c>
      <c r="M2483" s="26"/>
    </row>
    <row customHeight="1" ht="12" r="2484" spans="1:13">
      <c r="A2484" s="26">
        <v>36078</v>
      </c>
      <c r="B2484" s="94">
        <v>2</v>
      </c>
      <c r="C2484" s="110">
        <v>0</v>
      </c>
      <c r="D2484" s="110">
        <f si="77" t="shared"/>
        <v>0</v>
      </c>
      <c r="E2484" s="26"/>
      <c r="I2484" s="29">
        <v>20</v>
      </c>
      <c r="J2484" s="96">
        <f si="78" t="shared"/>
        <v>40</v>
      </c>
      <c r="M2484" s="26"/>
    </row>
    <row customHeight="1" ht="12" r="2485" spans="1:13">
      <c r="A2485" s="26">
        <v>36079</v>
      </c>
      <c r="B2485" s="94">
        <v>0</v>
      </c>
      <c r="C2485" s="110">
        <v>0</v>
      </c>
      <c r="D2485" s="110">
        <f si="77" t="shared"/>
        <v>0</v>
      </c>
      <c r="E2485" s="26"/>
      <c r="I2485" s="29">
        <v>20</v>
      </c>
      <c r="J2485" s="96">
        <f si="78" t="shared"/>
        <v>0</v>
      </c>
      <c r="M2485" s="26"/>
    </row>
    <row customHeight="1" ht="12" r="2486" spans="1:13">
      <c r="A2486" s="26">
        <v>36080</v>
      </c>
      <c r="B2486" s="94">
        <v>1</v>
      </c>
      <c r="C2486" s="110">
        <v>0</v>
      </c>
      <c r="D2486" s="110">
        <f si="77" t="shared"/>
        <v>0</v>
      </c>
      <c r="E2486" s="26"/>
      <c r="I2486" s="29">
        <v>20</v>
      </c>
      <c r="J2486" s="96">
        <f si="78" t="shared"/>
        <v>20</v>
      </c>
      <c r="M2486" s="26"/>
    </row>
    <row customHeight="1" ht="12" r="2487" spans="1:13">
      <c r="A2487" s="26">
        <v>36082</v>
      </c>
      <c r="B2487" s="94">
        <v>1</v>
      </c>
      <c r="C2487" s="110">
        <v>0</v>
      </c>
      <c r="D2487" s="110">
        <f si="77" t="shared"/>
        <v>0</v>
      </c>
      <c r="E2487" s="26"/>
      <c r="I2487" s="29">
        <v>20</v>
      </c>
      <c r="J2487" s="96">
        <f si="78" t="shared"/>
        <v>20</v>
      </c>
      <c r="M2487" s="26"/>
    </row>
    <row customHeight="1" ht="12" r="2488" spans="1:13">
      <c r="A2488" s="26">
        <v>36086</v>
      </c>
      <c r="B2488" s="94">
        <v>1</v>
      </c>
      <c r="C2488" s="110">
        <v>0</v>
      </c>
      <c r="D2488" s="110">
        <f si="77" t="shared"/>
        <v>0</v>
      </c>
      <c r="E2488" s="26"/>
      <c r="I2488" s="29">
        <v>20</v>
      </c>
      <c r="J2488" s="96">
        <f si="78" t="shared"/>
        <v>20</v>
      </c>
      <c r="M2488" s="26"/>
    </row>
    <row customHeight="1" ht="12" r="2489" spans="1:13">
      <c r="A2489" s="26">
        <v>36087</v>
      </c>
      <c r="B2489" s="94">
        <v>1</v>
      </c>
      <c r="C2489" s="110">
        <v>0</v>
      </c>
      <c r="D2489" s="110">
        <f si="77" t="shared"/>
        <v>0</v>
      </c>
      <c r="E2489" s="26"/>
      <c r="I2489" s="29">
        <v>20</v>
      </c>
      <c r="J2489" s="96">
        <f si="78" t="shared"/>
        <v>20</v>
      </c>
      <c r="M2489" s="26"/>
    </row>
    <row customHeight="1" ht="12" r="2490" spans="1:13">
      <c r="A2490" s="26">
        <v>36088</v>
      </c>
      <c r="B2490" s="94">
        <v>3</v>
      </c>
      <c r="C2490" s="110">
        <v>0</v>
      </c>
      <c r="D2490" s="110">
        <f si="77" t="shared"/>
        <v>0</v>
      </c>
      <c r="E2490" s="26"/>
      <c r="I2490" s="29">
        <v>20</v>
      </c>
      <c r="J2490" s="96">
        <f si="78" t="shared"/>
        <v>60</v>
      </c>
      <c r="M2490" s="26"/>
    </row>
    <row customHeight="1" ht="12" r="2491" spans="1:13">
      <c r="A2491" s="26">
        <v>36090</v>
      </c>
      <c r="B2491" s="94">
        <v>1</v>
      </c>
      <c r="C2491" s="110">
        <v>0</v>
      </c>
      <c r="D2491" s="110">
        <f si="77" t="shared"/>
        <v>0</v>
      </c>
      <c r="E2491" s="26"/>
      <c r="I2491" s="29">
        <v>20</v>
      </c>
      <c r="J2491" s="96">
        <f si="78" t="shared"/>
        <v>20</v>
      </c>
      <c r="M2491" s="26"/>
    </row>
    <row customHeight="1" ht="12" r="2492" spans="1:13">
      <c r="A2492" s="26">
        <v>36091</v>
      </c>
      <c r="B2492" s="94">
        <v>0</v>
      </c>
      <c r="C2492" s="110">
        <v>0</v>
      </c>
      <c r="D2492" s="110">
        <f si="77" t="shared"/>
        <v>0</v>
      </c>
      <c r="E2492" s="26"/>
      <c r="I2492" s="29">
        <v>20</v>
      </c>
      <c r="J2492" s="96">
        <f si="78" t="shared"/>
        <v>0</v>
      </c>
      <c r="M2492" s="26"/>
    </row>
    <row customHeight="1" ht="12" r="2493" spans="1:13">
      <c r="A2493" s="26">
        <v>36092</v>
      </c>
      <c r="B2493" s="94">
        <v>3</v>
      </c>
      <c r="C2493" s="110">
        <v>0</v>
      </c>
      <c r="D2493" s="110">
        <f si="77" t="shared"/>
        <v>0</v>
      </c>
      <c r="E2493" s="26"/>
      <c r="I2493" s="29">
        <v>20</v>
      </c>
      <c r="J2493" s="96">
        <f si="78" t="shared"/>
        <v>60</v>
      </c>
      <c r="M2493" s="26"/>
    </row>
    <row customHeight="1" ht="12" r="2494" spans="1:13">
      <c r="A2494" s="26">
        <v>36093</v>
      </c>
      <c r="B2494" s="94">
        <v>1</v>
      </c>
      <c r="C2494" s="110">
        <v>0</v>
      </c>
      <c r="D2494" s="110">
        <f si="77" t="shared"/>
        <v>0</v>
      </c>
      <c r="E2494" s="26"/>
      <c r="I2494" s="29">
        <v>20</v>
      </c>
      <c r="J2494" s="96">
        <f si="78" t="shared"/>
        <v>20</v>
      </c>
      <c r="M2494" s="26"/>
    </row>
    <row customHeight="1" ht="12" r="2495" spans="1:13">
      <c r="A2495" s="26">
        <v>36096</v>
      </c>
      <c r="B2495" s="94">
        <v>0</v>
      </c>
      <c r="C2495" s="110">
        <v>0</v>
      </c>
      <c r="D2495" s="110">
        <f si="77" t="shared"/>
        <v>0</v>
      </c>
      <c r="E2495" s="26"/>
      <c r="I2495" s="29">
        <v>20</v>
      </c>
      <c r="J2495" s="96">
        <f si="78" t="shared"/>
        <v>0</v>
      </c>
      <c r="M2495" s="26"/>
    </row>
    <row customHeight="1" ht="12" r="2496" spans="1:13">
      <c r="A2496" s="26">
        <v>36097</v>
      </c>
      <c r="B2496" s="94">
        <v>1</v>
      </c>
      <c r="C2496" s="110">
        <v>0</v>
      </c>
      <c r="D2496" s="110">
        <f si="77" t="shared"/>
        <v>0</v>
      </c>
      <c r="E2496" s="26"/>
      <c r="I2496" s="29">
        <v>20</v>
      </c>
      <c r="J2496" s="96">
        <f si="78" t="shared"/>
        <v>20</v>
      </c>
      <c r="M2496" s="26"/>
    </row>
    <row customHeight="1" ht="12" r="2497" spans="1:13">
      <c r="A2497" s="26">
        <v>36098</v>
      </c>
      <c r="B2497" s="94">
        <v>1</v>
      </c>
      <c r="C2497" s="110">
        <v>0</v>
      </c>
      <c r="D2497" s="110">
        <f si="77" t="shared"/>
        <v>0</v>
      </c>
      <c r="E2497" s="26"/>
      <c r="I2497" s="29">
        <v>20</v>
      </c>
      <c r="J2497" s="96">
        <f si="78" t="shared"/>
        <v>20</v>
      </c>
      <c r="M2497" s="26"/>
    </row>
    <row customHeight="1" ht="12" r="2498" spans="1:13">
      <c r="A2498" s="26">
        <v>36099</v>
      </c>
      <c r="B2498" s="94">
        <v>0</v>
      </c>
      <c r="C2498" s="110">
        <v>0</v>
      </c>
      <c r="D2498" s="110">
        <f si="77" t="shared"/>
        <v>0</v>
      </c>
      <c r="E2498" s="26"/>
      <c r="I2498" s="29">
        <v>20</v>
      </c>
      <c r="J2498" s="96">
        <f si="78" t="shared"/>
        <v>0</v>
      </c>
      <c r="M2498" s="26"/>
    </row>
    <row customHeight="1" ht="12" r="2499" spans="1:13">
      <c r="A2499" s="26">
        <v>36100</v>
      </c>
      <c r="B2499" s="94">
        <v>0</v>
      </c>
      <c r="C2499" s="110">
        <v>0</v>
      </c>
      <c r="D2499" s="110">
        <f si="77" t="shared"/>
        <v>0</v>
      </c>
      <c r="E2499" s="26"/>
      <c r="I2499" s="29">
        <v>20</v>
      </c>
      <c r="J2499" s="96">
        <f si="78" t="shared"/>
        <v>0</v>
      </c>
      <c r="M2499" s="26"/>
    </row>
    <row customHeight="1" ht="12" r="2500" spans="1:13">
      <c r="A2500" s="26">
        <v>36101</v>
      </c>
      <c r="B2500" s="94">
        <v>0</v>
      </c>
      <c r="C2500" s="110">
        <v>0</v>
      </c>
      <c r="D2500" s="110">
        <f si="77" t="shared"/>
        <v>0</v>
      </c>
      <c r="E2500" s="26"/>
      <c r="I2500" s="29">
        <v>20</v>
      </c>
      <c r="J2500" s="96">
        <f si="78" t="shared"/>
        <v>0</v>
      </c>
      <c r="M2500" s="26"/>
    </row>
    <row customHeight="1" ht="12" r="2501" spans="1:13">
      <c r="A2501" s="26">
        <v>36102</v>
      </c>
      <c r="B2501" s="94">
        <v>1</v>
      </c>
      <c r="C2501" s="110">
        <v>0</v>
      </c>
      <c r="D2501" s="110">
        <f si="77" t="shared"/>
        <v>0</v>
      </c>
      <c r="E2501" s="26"/>
      <c r="I2501" s="29">
        <v>20</v>
      </c>
      <c r="J2501" s="96">
        <f si="78" t="shared"/>
        <v>20</v>
      </c>
      <c r="M2501" s="26"/>
    </row>
    <row customHeight="1" ht="12" r="2502" spans="1:13">
      <c r="A2502" s="26">
        <v>36103</v>
      </c>
      <c r="B2502" s="94">
        <v>1</v>
      </c>
      <c r="C2502" s="110">
        <v>0</v>
      </c>
      <c r="D2502" s="110">
        <f si="77" t="shared"/>
        <v>0</v>
      </c>
      <c r="E2502" s="26"/>
      <c r="I2502" s="29">
        <v>20</v>
      </c>
      <c r="J2502" s="96">
        <f si="78" t="shared"/>
        <v>20</v>
      </c>
      <c r="M2502" s="26"/>
    </row>
    <row customHeight="1" ht="12" r="2503" spans="1:13">
      <c r="A2503" s="26">
        <v>36104</v>
      </c>
      <c r="B2503" s="94">
        <v>1</v>
      </c>
      <c r="C2503" s="110">
        <v>0</v>
      </c>
      <c r="D2503" s="110">
        <f si="77" t="shared"/>
        <v>0</v>
      </c>
      <c r="E2503" s="26"/>
      <c r="I2503" s="29">
        <v>20</v>
      </c>
      <c r="J2503" s="96">
        <f si="78" t="shared"/>
        <v>20</v>
      </c>
      <c r="M2503" s="26"/>
    </row>
    <row customHeight="1" ht="12" r="2504" spans="1:13">
      <c r="A2504" s="26">
        <v>36106</v>
      </c>
      <c r="B2504" s="94">
        <v>1</v>
      </c>
      <c r="C2504" s="110">
        <v>0</v>
      </c>
      <c r="D2504" s="110">
        <f si="77" t="shared"/>
        <v>0</v>
      </c>
      <c r="E2504" s="26"/>
      <c r="I2504" s="29">
        <v>20</v>
      </c>
      <c r="J2504" s="96">
        <f si="78" t="shared"/>
        <v>20</v>
      </c>
      <c r="M2504" s="26"/>
    </row>
    <row customHeight="1" ht="12" r="2505" spans="1:13">
      <c r="A2505" s="26">
        <v>36111</v>
      </c>
      <c r="B2505" s="94">
        <v>1</v>
      </c>
      <c r="C2505" s="110">
        <v>0</v>
      </c>
      <c r="D2505" s="110">
        <f si="77" t="shared"/>
        <v>0</v>
      </c>
      <c r="E2505" s="26"/>
      <c r="I2505" s="29">
        <v>20</v>
      </c>
      <c r="J2505" s="96">
        <f si="78" t="shared"/>
        <v>20</v>
      </c>
      <c r="M2505" s="26"/>
    </row>
    <row customHeight="1" ht="12" r="2506" spans="1:13">
      <c r="A2506" s="26">
        <v>36112</v>
      </c>
      <c r="B2506" s="94">
        <v>1</v>
      </c>
      <c r="C2506" s="110">
        <v>0</v>
      </c>
      <c r="D2506" s="110">
        <f si="77" t="shared"/>
        <v>0</v>
      </c>
      <c r="E2506" s="26"/>
      <c r="I2506" s="29">
        <v>20</v>
      </c>
      <c r="J2506" s="96">
        <f si="78" t="shared"/>
        <v>20</v>
      </c>
      <c r="M2506" s="26"/>
    </row>
    <row customHeight="1" ht="12" r="2507" spans="1:13">
      <c r="A2507" s="26">
        <v>36113</v>
      </c>
      <c r="B2507" s="94">
        <v>2</v>
      </c>
      <c r="C2507" s="110">
        <v>0</v>
      </c>
      <c r="D2507" s="110">
        <f si="77" t="shared"/>
        <v>0</v>
      </c>
      <c r="E2507" s="26"/>
      <c r="I2507" s="29">
        <v>20</v>
      </c>
      <c r="J2507" s="96">
        <f si="78" t="shared"/>
        <v>40</v>
      </c>
      <c r="M2507" s="26"/>
    </row>
    <row customHeight="1" ht="12" r="2508" spans="1:13">
      <c r="A2508" s="26">
        <v>36114</v>
      </c>
      <c r="B2508" s="94">
        <v>1</v>
      </c>
      <c r="C2508" s="110">
        <v>0</v>
      </c>
      <c r="D2508" s="110">
        <f si="77" t="shared"/>
        <v>0</v>
      </c>
      <c r="E2508" s="26"/>
      <c r="I2508" s="29">
        <v>20</v>
      </c>
      <c r="J2508" s="96">
        <f si="78" t="shared"/>
        <v>20</v>
      </c>
      <c r="M2508" s="26"/>
    </row>
    <row customHeight="1" ht="12" r="2509" spans="1:13">
      <c r="A2509" s="26">
        <v>36117</v>
      </c>
      <c r="B2509" s="94">
        <v>1</v>
      </c>
      <c r="C2509" s="110">
        <v>0</v>
      </c>
      <c r="D2509" s="110">
        <f si="77" t="shared"/>
        <v>0</v>
      </c>
      <c r="E2509" s="26"/>
      <c r="I2509" s="29">
        <v>20</v>
      </c>
      <c r="J2509" s="96">
        <f si="78" t="shared"/>
        <v>20</v>
      </c>
      <c r="M2509" s="26"/>
    </row>
    <row customHeight="1" ht="12" r="2510" spans="1:13">
      <c r="A2510" s="26">
        <v>36119</v>
      </c>
      <c r="B2510" s="94">
        <v>1</v>
      </c>
      <c r="C2510" s="110">
        <v>0</v>
      </c>
      <c r="D2510" s="110">
        <f si="77" t="shared"/>
        <v>0</v>
      </c>
      <c r="E2510" s="26"/>
      <c r="I2510" s="29">
        <v>20</v>
      </c>
      <c r="J2510" s="96">
        <f si="78" t="shared"/>
        <v>20</v>
      </c>
      <c r="M2510" s="26"/>
    </row>
    <row customHeight="1" ht="12" r="2511" spans="1:13">
      <c r="A2511" s="26">
        <v>36121</v>
      </c>
      <c r="B2511" s="94">
        <v>1</v>
      </c>
      <c r="C2511" s="110">
        <v>0</v>
      </c>
      <c r="D2511" s="110">
        <f si="77" t="shared"/>
        <v>0</v>
      </c>
      <c r="E2511" s="26"/>
      <c r="I2511" s="29">
        <v>20</v>
      </c>
      <c r="J2511" s="96">
        <f si="78" t="shared"/>
        <v>20</v>
      </c>
      <c r="M2511" s="26"/>
    </row>
    <row customHeight="1" ht="12" r="2512" spans="1:13">
      <c r="A2512" s="26">
        <v>36125</v>
      </c>
      <c r="B2512" s="94">
        <v>2</v>
      </c>
      <c r="C2512" s="110">
        <v>0</v>
      </c>
      <c r="D2512" s="110">
        <f si="77" t="shared"/>
        <v>0</v>
      </c>
      <c r="E2512" s="26"/>
      <c r="I2512" s="29">
        <v>20</v>
      </c>
      <c r="J2512" s="96">
        <f si="78" t="shared"/>
        <v>40</v>
      </c>
      <c r="M2512" s="26"/>
    </row>
    <row customHeight="1" ht="12" r="2513" spans="1:13">
      <c r="A2513" s="26">
        <v>36126</v>
      </c>
      <c r="B2513" s="94">
        <v>1</v>
      </c>
      <c r="C2513" s="110">
        <v>0</v>
      </c>
      <c r="D2513" s="110">
        <f si="77" t="shared"/>
        <v>0</v>
      </c>
      <c r="E2513" s="26"/>
      <c r="I2513" s="29">
        <v>20</v>
      </c>
      <c r="J2513" s="96">
        <f si="78" t="shared"/>
        <v>20</v>
      </c>
      <c r="M2513" s="26"/>
    </row>
    <row customHeight="1" ht="12" r="2514" spans="1:13">
      <c r="A2514" s="26">
        <v>36128</v>
      </c>
      <c r="B2514" s="94">
        <v>1</v>
      </c>
      <c r="C2514" s="110">
        <v>0</v>
      </c>
      <c r="D2514" s="110">
        <f si="77" t="shared"/>
        <v>0</v>
      </c>
      <c r="E2514" s="26"/>
      <c r="I2514" s="29">
        <v>20</v>
      </c>
      <c r="J2514" s="96">
        <f si="78" t="shared"/>
        <v>20</v>
      </c>
      <c r="M2514" s="26"/>
    </row>
    <row customHeight="1" ht="12" r="2515" spans="1:13">
      <c r="A2515" s="26">
        <v>36129</v>
      </c>
      <c r="B2515" s="94">
        <v>1</v>
      </c>
      <c r="C2515" s="110">
        <v>0</v>
      </c>
      <c r="D2515" s="110">
        <f si="77" t="shared"/>
        <v>0</v>
      </c>
      <c r="E2515" s="26"/>
      <c r="I2515" s="29">
        <v>20</v>
      </c>
      <c r="J2515" s="96">
        <f si="78" t="shared"/>
        <v>20</v>
      </c>
      <c r="M2515" s="26"/>
    </row>
    <row customHeight="1" ht="12" r="2516" spans="1:13">
      <c r="A2516" s="26">
        <v>36130</v>
      </c>
      <c r="B2516" s="94">
        <v>2</v>
      </c>
      <c r="C2516" s="110">
        <v>0</v>
      </c>
      <c r="D2516" s="110">
        <f si="77" t="shared"/>
        <v>0</v>
      </c>
      <c r="E2516" s="26"/>
      <c r="I2516" s="29">
        <v>20</v>
      </c>
      <c r="J2516" s="96">
        <f si="78" t="shared"/>
        <v>40</v>
      </c>
      <c r="M2516" s="26"/>
    </row>
    <row customHeight="1" ht="12" r="2517" spans="1:13">
      <c r="A2517" s="26">
        <v>36132</v>
      </c>
      <c r="B2517" s="94">
        <v>0</v>
      </c>
      <c r="C2517" s="110">
        <v>0</v>
      </c>
      <c r="D2517" s="110">
        <f si="77" t="shared"/>
        <v>0</v>
      </c>
      <c r="E2517" s="26"/>
      <c r="I2517" s="29">
        <v>20</v>
      </c>
      <c r="J2517" s="96">
        <f si="78" t="shared"/>
        <v>0</v>
      </c>
      <c r="M2517" s="26"/>
    </row>
    <row customHeight="1" ht="12" r="2518" spans="1:13">
      <c r="A2518" s="26">
        <v>36133</v>
      </c>
      <c r="B2518" s="94">
        <v>2</v>
      </c>
      <c r="C2518" s="110">
        <v>0</v>
      </c>
      <c r="D2518" s="110">
        <f si="77" t="shared"/>
        <v>0</v>
      </c>
      <c r="E2518" s="26"/>
      <c r="I2518" s="29">
        <v>51</v>
      </c>
      <c r="J2518" s="96">
        <f si="78" t="shared"/>
        <v>102</v>
      </c>
      <c r="M2518" s="26"/>
    </row>
    <row customHeight="1" ht="12" r="2519" spans="1:13">
      <c r="A2519" s="26">
        <v>36134</v>
      </c>
      <c r="B2519" s="94">
        <v>6</v>
      </c>
      <c r="C2519" s="110">
        <v>0</v>
      </c>
      <c r="D2519" s="110">
        <f si="77" t="shared"/>
        <v>0</v>
      </c>
      <c r="E2519" s="26"/>
      <c r="I2519" s="29">
        <v>20</v>
      </c>
      <c r="J2519" s="96">
        <f si="78" t="shared"/>
        <v>120</v>
      </c>
      <c r="M2519" s="26"/>
    </row>
    <row customHeight="1" ht="12" r="2520" spans="1:13">
      <c r="A2520" s="26">
        <v>36135</v>
      </c>
      <c r="B2520" s="94">
        <v>0</v>
      </c>
      <c r="C2520" s="110">
        <v>0</v>
      </c>
      <c r="D2520" s="110">
        <f si="77" t="shared"/>
        <v>0</v>
      </c>
      <c r="E2520" s="26"/>
      <c r="I2520" s="29">
        <v>20</v>
      </c>
      <c r="J2520" s="96">
        <f si="78" t="shared"/>
        <v>0</v>
      </c>
      <c r="M2520" s="26"/>
    </row>
    <row customHeight="1" ht="12" r="2521" spans="1:13">
      <c r="A2521" s="134">
        <v>36136</v>
      </c>
      <c r="B2521" s="94">
        <v>2</v>
      </c>
      <c r="C2521" s="110">
        <v>0</v>
      </c>
      <c r="D2521" s="110">
        <f si="77" t="shared"/>
        <v>0</v>
      </c>
      <c r="E2521" s="26"/>
      <c r="I2521" s="29">
        <v>20</v>
      </c>
      <c r="J2521" s="96">
        <f si="78" t="shared"/>
        <v>40</v>
      </c>
      <c r="M2521" s="26"/>
    </row>
    <row customHeight="1" ht="12" r="2522" spans="1:13">
      <c r="A2522" s="134">
        <v>36137</v>
      </c>
      <c r="B2522" s="94">
        <v>6</v>
      </c>
      <c r="C2522" s="110">
        <v>0</v>
      </c>
      <c r="D2522" s="110">
        <f si="77" t="shared"/>
        <v>0</v>
      </c>
      <c r="E2522" s="26"/>
      <c r="I2522" s="29">
        <v>90</v>
      </c>
      <c r="J2522" s="96">
        <f si="78" t="shared"/>
        <v>540</v>
      </c>
      <c r="M2522" s="26"/>
    </row>
    <row customHeight="1" ht="12" r="2523" spans="1:13">
      <c r="A2523" s="26">
        <v>36138</v>
      </c>
      <c r="B2523" s="94">
        <v>1</v>
      </c>
      <c r="C2523" s="110">
        <v>0</v>
      </c>
      <c r="D2523" s="110">
        <f si="77" t="shared"/>
        <v>0</v>
      </c>
      <c r="E2523" s="26"/>
      <c r="I2523" s="29">
        <v>20</v>
      </c>
      <c r="J2523" s="96">
        <f si="78" t="shared"/>
        <v>20</v>
      </c>
      <c r="M2523" s="26"/>
    </row>
    <row customHeight="1" ht="12" r="2524" spans="1:13">
      <c r="A2524" s="26">
        <v>36139</v>
      </c>
      <c r="B2524" s="94">
        <v>0</v>
      </c>
      <c r="C2524" s="110">
        <v>0</v>
      </c>
      <c r="D2524" s="110">
        <f si="77" t="shared"/>
        <v>0</v>
      </c>
      <c r="E2524" s="26"/>
      <c r="I2524" s="29">
        <v>20</v>
      </c>
      <c r="J2524" s="96">
        <f si="78" t="shared"/>
        <v>0</v>
      </c>
      <c r="M2524" s="26"/>
    </row>
    <row customHeight="1" ht="12" r="2525" spans="1:13">
      <c r="A2525" s="26">
        <v>36140</v>
      </c>
      <c r="B2525" s="94">
        <v>0</v>
      </c>
      <c r="C2525" s="110">
        <v>0</v>
      </c>
      <c r="D2525" s="110">
        <f si="77" t="shared"/>
        <v>0</v>
      </c>
      <c r="E2525" s="26"/>
      <c r="I2525" s="29">
        <v>85</v>
      </c>
      <c r="J2525" s="96">
        <f si="78" t="shared"/>
        <v>0</v>
      </c>
      <c r="M2525" s="26"/>
    </row>
    <row customHeight="1" ht="12" r="2526" spans="1:13">
      <c r="A2526" s="134">
        <v>36141</v>
      </c>
      <c r="B2526" s="94">
        <v>1</v>
      </c>
      <c r="C2526" s="110">
        <v>0</v>
      </c>
      <c r="D2526" s="110">
        <f si="77" t="shared"/>
        <v>0</v>
      </c>
      <c r="E2526" s="26"/>
      <c r="I2526" s="29">
        <v>20</v>
      </c>
      <c r="J2526" s="96">
        <f si="78" t="shared"/>
        <v>20</v>
      </c>
      <c r="M2526" s="26"/>
    </row>
    <row customHeight="1" ht="12" r="2527" spans="1:13">
      <c r="A2527" s="134">
        <v>36142</v>
      </c>
      <c r="B2527" s="94">
        <v>0</v>
      </c>
      <c r="C2527" s="110">
        <v>0</v>
      </c>
      <c r="D2527" s="110">
        <f si="77" t="shared"/>
        <v>0</v>
      </c>
      <c r="E2527" s="26"/>
      <c r="I2527" s="29">
        <v>20</v>
      </c>
      <c r="J2527" s="96">
        <f si="78" t="shared"/>
        <v>0</v>
      </c>
      <c r="M2527" s="26"/>
    </row>
    <row customHeight="1" ht="12" r="2528" spans="1:13">
      <c r="A2528" s="26">
        <v>36144</v>
      </c>
      <c r="B2528" s="94">
        <v>0</v>
      </c>
      <c r="C2528" s="110">
        <v>0</v>
      </c>
      <c r="D2528" s="110">
        <f si="77" t="shared"/>
        <v>0</v>
      </c>
      <c r="E2528" s="26"/>
      <c r="I2528" s="29">
        <v>20</v>
      </c>
      <c r="J2528" s="96">
        <f si="78" t="shared"/>
        <v>0</v>
      </c>
      <c r="M2528" s="26"/>
    </row>
    <row customHeight="1" ht="12" r="2529" spans="1:13">
      <c r="A2529" s="134">
        <v>36145</v>
      </c>
      <c r="B2529" s="94">
        <v>1</v>
      </c>
      <c r="C2529" s="110">
        <v>0</v>
      </c>
      <c r="D2529" s="110">
        <f si="77" t="shared"/>
        <v>0</v>
      </c>
      <c r="E2529" s="26"/>
      <c r="I2529" s="29">
        <v>55</v>
      </c>
      <c r="J2529" s="96">
        <f si="78" t="shared"/>
        <v>55</v>
      </c>
      <c r="M2529" s="26"/>
    </row>
    <row customHeight="1" ht="12" r="2530" spans="1:13">
      <c r="A2530" s="26">
        <v>36147</v>
      </c>
      <c r="B2530" s="94">
        <v>0</v>
      </c>
      <c r="C2530" s="110">
        <v>0</v>
      </c>
      <c r="D2530" s="110">
        <f si="77" t="shared"/>
        <v>0</v>
      </c>
      <c r="E2530" s="26"/>
      <c r="I2530" s="29">
        <v>20</v>
      </c>
      <c r="J2530" s="96">
        <f si="78" t="shared"/>
        <v>0</v>
      </c>
      <c r="M2530" s="26"/>
    </row>
    <row customHeight="1" ht="12" r="2531" spans="1:13">
      <c r="A2531" s="26">
        <v>36148</v>
      </c>
      <c r="B2531" s="94">
        <v>0</v>
      </c>
      <c r="C2531" s="110">
        <v>0</v>
      </c>
      <c r="D2531" s="110">
        <f si="77" t="shared"/>
        <v>0</v>
      </c>
      <c r="E2531" s="26"/>
      <c r="I2531" s="29">
        <v>210</v>
      </c>
      <c r="J2531" s="96">
        <f si="78" t="shared"/>
        <v>0</v>
      </c>
      <c r="M2531" s="26"/>
    </row>
    <row customHeight="1" ht="12" r="2532" spans="1:13">
      <c r="A2532" s="26">
        <v>36149</v>
      </c>
      <c r="B2532" s="94">
        <v>1</v>
      </c>
      <c r="C2532" s="110">
        <v>0</v>
      </c>
      <c r="D2532" s="110">
        <f si="77" t="shared"/>
        <v>0</v>
      </c>
      <c r="E2532" s="26"/>
      <c r="I2532" s="29">
        <v>20</v>
      </c>
      <c r="J2532" s="96">
        <f si="78" t="shared"/>
        <v>20</v>
      </c>
      <c r="M2532" s="26"/>
    </row>
    <row customHeight="1" ht="12" r="2533" spans="1:13">
      <c r="A2533" s="134">
        <v>36150</v>
      </c>
      <c r="B2533" s="94">
        <v>0</v>
      </c>
      <c r="C2533" s="110">
        <v>0</v>
      </c>
      <c r="D2533" s="110">
        <f si="77" t="shared"/>
        <v>0</v>
      </c>
      <c r="E2533" s="26"/>
      <c r="I2533" s="29">
        <v>20</v>
      </c>
      <c r="J2533" s="96">
        <f si="78" t="shared"/>
        <v>0</v>
      </c>
      <c r="M2533" s="26"/>
    </row>
    <row customHeight="1" ht="12" r="2534" spans="1:13">
      <c r="A2534" s="26">
        <v>36151</v>
      </c>
      <c r="B2534" s="94">
        <v>0</v>
      </c>
      <c r="C2534" s="110">
        <v>0</v>
      </c>
      <c r="D2534" s="110">
        <f si="77" t="shared"/>
        <v>0</v>
      </c>
      <c r="E2534" s="26"/>
      <c r="I2534" s="29">
        <v>20</v>
      </c>
      <c r="J2534" s="96">
        <f si="78" t="shared"/>
        <v>0</v>
      </c>
      <c r="M2534" s="26"/>
    </row>
    <row customHeight="1" ht="12" r="2535" spans="1:13">
      <c r="A2535" s="134">
        <v>36152</v>
      </c>
      <c r="B2535" s="94">
        <v>0</v>
      </c>
      <c r="C2535" s="110">
        <v>0</v>
      </c>
      <c r="D2535" s="110">
        <f si="77" t="shared"/>
        <v>0</v>
      </c>
      <c r="E2535" s="26"/>
      <c r="I2535" s="29">
        <v>20</v>
      </c>
      <c r="J2535" s="96">
        <f si="78" t="shared"/>
        <v>0</v>
      </c>
      <c r="M2535" s="26"/>
    </row>
    <row customHeight="1" ht="12" r="2536" spans="1:13">
      <c r="A2536" s="26">
        <v>36153</v>
      </c>
      <c r="B2536" s="94">
        <v>0</v>
      </c>
      <c r="C2536" s="110">
        <v>0</v>
      </c>
      <c r="D2536" s="110">
        <f si="77" t="shared"/>
        <v>0</v>
      </c>
      <c r="E2536" s="26"/>
      <c r="I2536" s="29">
        <v>20</v>
      </c>
      <c r="J2536" s="96">
        <f si="78" t="shared"/>
        <v>0</v>
      </c>
      <c r="M2536" s="26"/>
    </row>
    <row customHeight="1" ht="12" r="2537" spans="1:13">
      <c r="A2537" s="26">
        <v>36154</v>
      </c>
      <c r="B2537" s="94">
        <v>0</v>
      </c>
      <c r="C2537" s="110">
        <v>0</v>
      </c>
      <c r="D2537" s="110">
        <f ref="D2537:D2718" si="79" t="shared">C2537*2</f>
        <v>0</v>
      </c>
      <c r="E2537" s="26"/>
      <c r="I2537" s="29">
        <v>86</v>
      </c>
      <c r="J2537" s="96">
        <f si="78" t="shared"/>
        <v>0</v>
      </c>
      <c r="M2537" s="26"/>
    </row>
    <row customHeight="1" ht="12" r="2538" spans="1:13">
      <c r="A2538" s="26">
        <v>36155</v>
      </c>
      <c r="B2538" s="94">
        <v>0</v>
      </c>
      <c r="C2538" s="110">
        <v>0</v>
      </c>
      <c r="D2538" s="110">
        <f si="79" t="shared"/>
        <v>0</v>
      </c>
      <c r="E2538" s="26"/>
      <c r="I2538" s="29">
        <v>20</v>
      </c>
      <c r="J2538" s="96">
        <f si="78" t="shared"/>
        <v>0</v>
      </c>
      <c r="M2538" s="26"/>
    </row>
    <row customHeight="1" ht="12" r="2539" spans="1:13">
      <c r="A2539" s="26">
        <v>36156</v>
      </c>
      <c r="B2539" s="94">
        <v>1</v>
      </c>
      <c r="C2539" s="110">
        <v>0</v>
      </c>
      <c r="D2539" s="110">
        <f si="79" t="shared"/>
        <v>0</v>
      </c>
      <c r="E2539" s="26"/>
      <c r="I2539" s="29">
        <v>109</v>
      </c>
      <c r="J2539" s="96">
        <f si="78" t="shared"/>
        <v>109</v>
      </c>
      <c r="M2539" s="26"/>
    </row>
    <row customHeight="1" ht="12" r="2540" spans="1:13">
      <c r="A2540" s="26">
        <v>36157</v>
      </c>
      <c r="B2540" s="94">
        <v>0</v>
      </c>
      <c r="C2540" s="110">
        <v>0</v>
      </c>
      <c r="D2540" s="110">
        <f si="79" t="shared"/>
        <v>0</v>
      </c>
      <c r="E2540" s="26"/>
      <c r="I2540" s="29">
        <v>215</v>
      </c>
      <c r="J2540" s="96">
        <f si="78" t="shared"/>
        <v>0</v>
      </c>
      <c r="M2540" s="26"/>
    </row>
    <row customHeight="1" ht="12" r="2541" spans="1:13">
      <c r="A2541" s="134">
        <v>36158</v>
      </c>
      <c r="B2541" s="94">
        <v>4</v>
      </c>
      <c r="C2541" s="110">
        <v>0</v>
      </c>
      <c r="D2541" s="110">
        <f si="79" t="shared"/>
        <v>0</v>
      </c>
      <c r="E2541" s="26"/>
      <c r="I2541" s="29">
        <v>120</v>
      </c>
      <c r="J2541" s="96">
        <f si="78" t="shared"/>
        <v>480</v>
      </c>
      <c r="M2541" s="26"/>
    </row>
    <row customHeight="1" ht="12" r="2542" spans="1:13">
      <c r="A2542" s="26">
        <v>36164</v>
      </c>
      <c r="B2542" s="94">
        <v>1</v>
      </c>
      <c r="C2542" s="110">
        <v>0</v>
      </c>
      <c r="D2542" s="110">
        <f si="79" t="shared"/>
        <v>0</v>
      </c>
      <c r="E2542" s="26"/>
      <c r="I2542" s="29">
        <v>107</v>
      </c>
      <c r="J2542" s="96">
        <f si="78" t="shared"/>
        <v>107</v>
      </c>
      <c r="M2542" s="26"/>
    </row>
    <row customHeight="1" ht="12" r="2543" spans="1:13">
      <c r="A2543" s="134">
        <v>36165</v>
      </c>
      <c r="B2543" s="94">
        <v>3</v>
      </c>
      <c r="C2543" s="110">
        <v>0</v>
      </c>
      <c r="D2543" s="110">
        <f si="79" t="shared"/>
        <v>0</v>
      </c>
      <c r="E2543" s="26"/>
      <c r="I2543" s="29">
        <v>20</v>
      </c>
      <c r="J2543" s="96">
        <f si="78" t="shared"/>
        <v>60</v>
      </c>
      <c r="M2543" s="26"/>
    </row>
    <row customHeight="1" ht="12" r="2544" spans="1:13">
      <c r="A2544" s="134">
        <v>36167</v>
      </c>
      <c r="B2544" s="94">
        <v>6</v>
      </c>
      <c r="C2544" s="110">
        <v>0</v>
      </c>
      <c r="D2544" s="110">
        <f si="79" t="shared"/>
        <v>0</v>
      </c>
      <c r="E2544" s="26"/>
      <c r="I2544" s="29">
        <v>221</v>
      </c>
      <c r="J2544" s="96">
        <f si="78" t="shared"/>
        <v>1326</v>
      </c>
      <c r="M2544" s="26"/>
    </row>
    <row customHeight="1" ht="12" r="2545" spans="1:13">
      <c r="A2545" s="134">
        <v>36168</v>
      </c>
      <c r="B2545" s="94">
        <v>3</v>
      </c>
      <c r="C2545" s="110">
        <v>0</v>
      </c>
      <c r="D2545" s="110">
        <f si="79" t="shared"/>
        <v>0</v>
      </c>
      <c r="E2545" s="26"/>
      <c r="I2545" s="29">
        <v>20</v>
      </c>
      <c r="J2545" s="96">
        <f si="78" t="shared"/>
        <v>60</v>
      </c>
      <c r="M2545" s="26"/>
    </row>
    <row customHeight="1" ht="12" r="2546" spans="1:13">
      <c r="A2546" s="134">
        <v>36169</v>
      </c>
      <c r="B2546" s="94">
        <v>3</v>
      </c>
      <c r="C2546" s="110">
        <v>0</v>
      </c>
      <c r="D2546" s="110">
        <f si="79" t="shared"/>
        <v>0</v>
      </c>
      <c r="E2546" s="26"/>
      <c r="I2546" s="29">
        <v>59</v>
      </c>
      <c r="J2546" s="96">
        <f si="78" t="shared"/>
        <v>177</v>
      </c>
      <c r="M2546" s="26"/>
    </row>
    <row customHeight="1" ht="12" r="2547" spans="1:13">
      <c r="A2547" s="134">
        <v>36170</v>
      </c>
      <c r="B2547" s="94">
        <v>0</v>
      </c>
      <c r="C2547" s="110">
        <v>0</v>
      </c>
      <c r="D2547" s="110">
        <f si="79" t="shared"/>
        <v>0</v>
      </c>
      <c r="E2547" s="26"/>
      <c r="I2547" s="29">
        <v>45</v>
      </c>
      <c r="J2547" s="96">
        <f ref="J2547:J2610" si="80" t="shared">B2547*I2547</f>
        <v>0</v>
      </c>
      <c r="M2547" s="26"/>
    </row>
    <row customHeight="1" ht="12" r="2548" spans="1:13">
      <c r="A2548" s="134">
        <v>36171</v>
      </c>
      <c r="B2548" s="94">
        <v>1</v>
      </c>
      <c r="C2548" s="110">
        <v>0</v>
      </c>
      <c r="D2548" s="110">
        <f si="79" t="shared"/>
        <v>0</v>
      </c>
      <c r="E2548" s="26"/>
      <c r="I2548" s="29">
        <v>20</v>
      </c>
      <c r="J2548" s="96">
        <f si="80" t="shared"/>
        <v>20</v>
      </c>
      <c r="M2548" s="26"/>
    </row>
    <row customHeight="1" ht="12" r="2549" spans="1:13">
      <c r="A2549" s="26">
        <v>36174</v>
      </c>
      <c r="B2549" s="94">
        <v>1</v>
      </c>
      <c r="C2549" s="110">
        <v>0</v>
      </c>
      <c r="D2549" s="110">
        <f si="79" t="shared"/>
        <v>0</v>
      </c>
      <c r="E2549" s="26"/>
      <c r="I2549" s="29">
        <v>95</v>
      </c>
      <c r="J2549" s="96">
        <f si="80" t="shared"/>
        <v>95</v>
      </c>
      <c r="M2549" s="26"/>
    </row>
    <row customHeight="1" ht="12" r="2550" spans="1:13">
      <c r="A2550" s="134">
        <v>36175</v>
      </c>
      <c r="B2550" s="94">
        <v>1</v>
      </c>
      <c r="C2550" s="110">
        <v>0</v>
      </c>
      <c r="D2550" s="110">
        <f si="79" t="shared"/>
        <v>0</v>
      </c>
      <c r="E2550" s="26"/>
      <c r="I2550" s="29">
        <v>95</v>
      </c>
      <c r="J2550" s="96">
        <f si="80" t="shared"/>
        <v>95</v>
      </c>
      <c r="M2550" s="26"/>
    </row>
    <row customHeight="1" ht="12" r="2551" spans="1:13">
      <c r="A2551" s="134">
        <v>36177</v>
      </c>
      <c r="B2551" s="94">
        <v>1</v>
      </c>
      <c r="C2551" s="110">
        <v>0</v>
      </c>
      <c r="D2551" s="110">
        <f si="79" t="shared"/>
        <v>0</v>
      </c>
      <c r="E2551" s="26"/>
      <c r="I2551" s="29">
        <v>65</v>
      </c>
      <c r="J2551" s="96">
        <f si="80" t="shared"/>
        <v>65</v>
      </c>
      <c r="M2551" s="26"/>
    </row>
    <row customHeight="1" ht="12" r="2552" spans="1:13">
      <c r="A2552" s="134">
        <v>36178</v>
      </c>
      <c r="B2552" s="94">
        <v>1</v>
      </c>
      <c r="C2552" s="110">
        <v>0</v>
      </c>
      <c r="D2552" s="110">
        <f si="79" t="shared"/>
        <v>0</v>
      </c>
      <c r="E2552" s="26"/>
      <c r="I2552" s="29">
        <v>20</v>
      </c>
      <c r="J2552" s="96">
        <f si="80" t="shared"/>
        <v>20</v>
      </c>
      <c r="M2552" s="26"/>
    </row>
    <row customHeight="1" ht="12" r="2553" spans="1:13">
      <c r="A2553" s="134">
        <v>36179</v>
      </c>
      <c r="B2553" s="94">
        <v>0</v>
      </c>
      <c r="C2553" s="110">
        <v>0</v>
      </c>
      <c r="D2553" s="110">
        <f si="79" t="shared"/>
        <v>0</v>
      </c>
      <c r="E2553" s="26"/>
      <c r="I2553" s="29">
        <v>85</v>
      </c>
      <c r="J2553" s="96">
        <f si="80" t="shared"/>
        <v>0</v>
      </c>
      <c r="M2553" s="26"/>
    </row>
    <row customHeight="1" ht="12" r="2554" spans="1:13">
      <c r="A2554" s="134">
        <v>36180</v>
      </c>
      <c r="B2554" s="94">
        <v>2</v>
      </c>
      <c r="C2554" s="110">
        <v>0</v>
      </c>
      <c r="D2554" s="110">
        <f si="79" t="shared"/>
        <v>0</v>
      </c>
      <c r="E2554" s="26"/>
      <c r="I2554" s="29">
        <v>225</v>
      </c>
      <c r="J2554" s="96">
        <f si="80" t="shared"/>
        <v>450</v>
      </c>
      <c r="M2554" s="26"/>
    </row>
    <row customHeight="1" ht="12" r="2555" spans="1:13">
      <c r="A2555" s="134">
        <v>36181</v>
      </c>
      <c r="B2555" s="94">
        <v>1</v>
      </c>
      <c r="C2555" s="110">
        <v>0</v>
      </c>
      <c r="D2555" s="110">
        <f si="79" t="shared"/>
        <v>0</v>
      </c>
      <c r="E2555" s="26"/>
      <c r="I2555" s="29">
        <v>20</v>
      </c>
      <c r="J2555" s="96">
        <f si="80" t="shared"/>
        <v>20</v>
      </c>
      <c r="M2555" s="26"/>
    </row>
    <row customHeight="1" ht="12" r="2556" spans="1:13">
      <c r="A2556" s="26">
        <v>36183</v>
      </c>
      <c r="B2556" s="94">
        <v>14</v>
      </c>
      <c r="C2556" s="110">
        <v>0</v>
      </c>
      <c r="D2556" s="110">
        <f si="79" t="shared"/>
        <v>0</v>
      </c>
      <c r="E2556" s="26"/>
      <c r="I2556" s="29">
        <v>20</v>
      </c>
      <c r="J2556" s="96">
        <f si="80" t="shared"/>
        <v>280</v>
      </c>
      <c r="M2556" s="26"/>
    </row>
    <row customHeight="1" ht="12" r="2557" spans="1:13">
      <c r="A2557" s="134">
        <v>36184</v>
      </c>
      <c r="B2557" s="94">
        <v>4</v>
      </c>
      <c r="C2557" s="110">
        <v>0</v>
      </c>
      <c r="D2557" s="110">
        <f si="79" t="shared"/>
        <v>0</v>
      </c>
      <c r="E2557" s="26"/>
      <c r="I2557" s="29">
        <v>20</v>
      </c>
      <c r="J2557" s="96">
        <f si="80" t="shared"/>
        <v>80</v>
      </c>
      <c r="M2557" s="26"/>
    </row>
    <row customHeight="1" ht="12" r="2558" spans="1:13">
      <c r="A2558" s="26">
        <v>36186</v>
      </c>
      <c r="B2558" s="94">
        <v>1</v>
      </c>
      <c r="C2558" s="110">
        <v>0</v>
      </c>
      <c r="D2558" s="110">
        <f si="79" t="shared"/>
        <v>0</v>
      </c>
      <c r="E2558" s="26"/>
      <c r="I2558" s="29">
        <v>20</v>
      </c>
      <c r="J2558" s="96">
        <f si="80" t="shared"/>
        <v>20</v>
      </c>
      <c r="M2558" s="26"/>
    </row>
    <row customHeight="1" ht="12" r="2559" spans="1:13">
      <c r="A2559" s="134">
        <v>36187</v>
      </c>
      <c r="B2559" s="94">
        <v>1</v>
      </c>
      <c r="C2559" s="110">
        <v>0</v>
      </c>
      <c r="D2559" s="110">
        <f si="79" t="shared"/>
        <v>0</v>
      </c>
      <c r="E2559" s="26"/>
      <c r="I2559" s="29">
        <v>20</v>
      </c>
      <c r="J2559" s="96">
        <f si="80" t="shared"/>
        <v>20</v>
      </c>
      <c r="M2559" s="26"/>
    </row>
    <row customHeight="1" ht="12" r="2560" spans="1:13">
      <c r="A2560" s="134">
        <v>36188</v>
      </c>
      <c r="B2560" s="94">
        <v>0</v>
      </c>
      <c r="C2560" s="110">
        <v>0</v>
      </c>
      <c r="D2560" s="110">
        <f si="79" t="shared"/>
        <v>0</v>
      </c>
      <c r="E2560" s="26"/>
      <c r="I2560" s="29">
        <v>20</v>
      </c>
      <c r="J2560" s="96">
        <f si="80" t="shared"/>
        <v>0</v>
      </c>
      <c r="M2560" s="26"/>
    </row>
    <row customHeight="1" ht="12" r="2561" spans="1:13">
      <c r="A2561" s="26">
        <v>36190</v>
      </c>
      <c r="B2561" s="94">
        <v>0</v>
      </c>
      <c r="C2561" s="110">
        <v>0</v>
      </c>
      <c r="D2561" s="110">
        <f si="79" t="shared"/>
        <v>0</v>
      </c>
      <c r="E2561" s="26"/>
      <c r="I2561" s="29">
        <v>20</v>
      </c>
      <c r="J2561" s="96">
        <f si="80" t="shared"/>
        <v>0</v>
      </c>
      <c r="M2561" s="26"/>
    </row>
    <row customHeight="1" ht="12" r="2562" spans="1:13">
      <c r="A2562" s="26">
        <v>36191</v>
      </c>
      <c r="B2562" s="94">
        <v>0</v>
      </c>
      <c r="C2562" s="110">
        <v>0</v>
      </c>
      <c r="D2562" s="110">
        <f si="79" t="shared"/>
        <v>0</v>
      </c>
      <c r="E2562" s="26"/>
      <c r="I2562" s="29">
        <v>20</v>
      </c>
      <c r="J2562" s="96">
        <f si="80" t="shared"/>
        <v>0</v>
      </c>
      <c r="M2562" s="26"/>
    </row>
    <row customHeight="1" ht="12" r="2563" spans="1:13">
      <c r="A2563" s="26">
        <v>36192</v>
      </c>
      <c r="B2563" s="94">
        <v>0</v>
      </c>
      <c r="C2563" s="110">
        <v>0</v>
      </c>
      <c r="D2563" s="110">
        <f si="79" t="shared"/>
        <v>0</v>
      </c>
      <c r="E2563" s="26"/>
      <c r="I2563" s="29">
        <v>29</v>
      </c>
      <c r="J2563" s="96">
        <f si="80" t="shared"/>
        <v>0</v>
      </c>
      <c r="M2563" s="26"/>
    </row>
    <row customHeight="1" ht="12" r="2564" spans="1:13">
      <c r="A2564" s="26">
        <v>36193</v>
      </c>
      <c r="B2564" s="94">
        <v>0</v>
      </c>
      <c r="C2564" s="110">
        <v>0</v>
      </c>
      <c r="D2564" s="110">
        <f si="79" t="shared"/>
        <v>0</v>
      </c>
      <c r="E2564" s="26"/>
      <c r="I2564" s="29">
        <v>35</v>
      </c>
      <c r="J2564" s="96">
        <f si="80" t="shared"/>
        <v>0</v>
      </c>
      <c r="M2564" s="26"/>
    </row>
    <row customHeight="1" ht="12" r="2565" spans="1:13">
      <c r="A2565" s="26">
        <v>36194</v>
      </c>
      <c r="B2565" s="94">
        <v>0</v>
      </c>
      <c r="C2565" s="110">
        <v>0</v>
      </c>
      <c r="D2565" s="110">
        <f si="79" t="shared"/>
        <v>0</v>
      </c>
      <c r="E2565" s="26"/>
      <c r="I2565" s="29">
        <v>20</v>
      </c>
      <c r="J2565" s="96">
        <f si="80" t="shared"/>
        <v>0</v>
      </c>
      <c r="M2565" s="26"/>
    </row>
    <row customHeight="1" ht="12" r="2566" spans="1:13">
      <c r="A2566" s="26">
        <v>36197</v>
      </c>
      <c r="B2566" s="94">
        <v>1</v>
      </c>
      <c r="C2566" s="110">
        <v>0</v>
      </c>
      <c r="D2566" s="110">
        <f si="79" t="shared"/>
        <v>0</v>
      </c>
      <c r="E2566" s="26"/>
      <c r="I2566" s="29">
        <v>20</v>
      </c>
      <c r="J2566" s="96">
        <f si="80" t="shared"/>
        <v>20</v>
      </c>
      <c r="M2566" s="26"/>
    </row>
    <row customHeight="1" ht="12" r="2567" spans="1:13">
      <c r="A2567" s="134">
        <v>36199</v>
      </c>
      <c r="B2567" s="94">
        <v>0</v>
      </c>
      <c r="C2567" s="110">
        <v>0</v>
      </c>
      <c r="D2567" s="110">
        <f si="79" t="shared"/>
        <v>0</v>
      </c>
      <c r="E2567" s="26"/>
      <c r="I2567" s="29">
        <v>29</v>
      </c>
      <c r="J2567" s="96">
        <f si="80" t="shared"/>
        <v>0</v>
      </c>
      <c r="M2567" s="26"/>
    </row>
    <row customHeight="1" ht="12" r="2568" spans="1:13">
      <c r="A2568" s="134">
        <v>36200</v>
      </c>
      <c r="B2568" s="26">
        <v>1</v>
      </c>
      <c r="C2568" s="110">
        <v>0</v>
      </c>
      <c r="D2568" s="110">
        <f si="79" t="shared"/>
        <v>0</v>
      </c>
      <c r="E2568" s="26"/>
      <c r="I2568" s="29">
        <v>20</v>
      </c>
      <c r="J2568" s="96">
        <f si="80" t="shared"/>
        <v>20</v>
      </c>
      <c r="M2568" s="26"/>
    </row>
    <row customHeight="1" ht="12" r="2569" spans="1:13">
      <c r="A2569" s="134">
        <v>36203</v>
      </c>
      <c r="B2569" s="26">
        <v>0</v>
      </c>
      <c r="C2569" s="110">
        <v>0</v>
      </c>
      <c r="D2569" s="110">
        <f si="79" t="shared"/>
        <v>0</v>
      </c>
      <c r="E2569" s="26"/>
      <c r="I2569" s="29">
        <v>161</v>
      </c>
      <c r="J2569" s="96">
        <f si="80" t="shared"/>
        <v>0</v>
      </c>
      <c r="M2569" s="26"/>
    </row>
    <row customHeight="1" ht="12" r="2570" spans="1:13">
      <c r="A2570" s="134">
        <v>36204</v>
      </c>
      <c r="B2570" s="94">
        <v>9</v>
      </c>
      <c r="C2570" s="110">
        <v>0</v>
      </c>
      <c r="D2570" s="110">
        <f si="79" t="shared"/>
        <v>0</v>
      </c>
      <c r="E2570" s="26"/>
      <c r="I2570" s="29">
        <v>20</v>
      </c>
      <c r="J2570" s="96">
        <f si="80" t="shared"/>
        <v>180</v>
      </c>
      <c r="M2570" s="26"/>
    </row>
    <row customHeight="1" ht="12" r="2571" spans="1:13">
      <c r="A2571" s="134">
        <v>36205</v>
      </c>
      <c r="B2571" s="94">
        <v>6</v>
      </c>
      <c r="C2571" s="110">
        <v>0</v>
      </c>
      <c r="D2571" s="110">
        <f si="79" t="shared"/>
        <v>0</v>
      </c>
      <c r="E2571" s="26"/>
      <c r="I2571" s="29">
        <v>20</v>
      </c>
      <c r="J2571" s="96">
        <f si="80" t="shared"/>
        <v>120</v>
      </c>
      <c r="M2571" s="26"/>
    </row>
    <row customHeight="1" ht="12" r="2572" spans="1:13">
      <c r="A2572" s="26">
        <v>36206</v>
      </c>
      <c r="B2572" s="94">
        <v>1</v>
      </c>
      <c r="C2572" s="110">
        <v>0</v>
      </c>
      <c r="D2572" s="110">
        <f si="79" t="shared"/>
        <v>0</v>
      </c>
      <c r="E2572" s="26"/>
      <c r="I2572" s="29">
        <v>20</v>
      </c>
      <c r="J2572" s="96">
        <f si="80" t="shared"/>
        <v>20</v>
      </c>
      <c r="M2572" s="26"/>
    </row>
    <row customHeight="1" ht="12" r="2573" spans="1:13">
      <c r="A2573" s="26">
        <v>36208</v>
      </c>
      <c r="B2573" s="94">
        <v>2</v>
      </c>
      <c r="C2573" s="110">
        <v>0</v>
      </c>
      <c r="D2573" s="110">
        <f si="79" t="shared"/>
        <v>0</v>
      </c>
      <c r="E2573" s="26"/>
      <c r="I2573" s="29">
        <v>20</v>
      </c>
      <c r="J2573" s="96">
        <f si="80" t="shared"/>
        <v>40</v>
      </c>
      <c r="M2573" s="26"/>
    </row>
    <row customHeight="1" ht="12" r="2574" spans="1:13">
      <c r="A2574" s="26">
        <v>36209</v>
      </c>
      <c r="B2574" s="94">
        <v>0</v>
      </c>
      <c r="C2574" s="110">
        <v>0</v>
      </c>
      <c r="D2574" s="110">
        <f si="79" t="shared"/>
        <v>0</v>
      </c>
      <c r="E2574" s="26"/>
      <c r="I2574" s="29">
        <v>20</v>
      </c>
      <c r="J2574" s="96">
        <f si="80" t="shared"/>
        <v>0</v>
      </c>
      <c r="M2574" s="26"/>
    </row>
    <row customHeight="1" ht="12" r="2575" spans="1:13">
      <c r="A2575" s="134">
        <v>36211</v>
      </c>
      <c r="B2575" s="94">
        <v>1</v>
      </c>
      <c r="C2575" s="110">
        <v>0</v>
      </c>
      <c r="D2575" s="110">
        <f si="79" t="shared"/>
        <v>0</v>
      </c>
      <c r="E2575" s="26"/>
      <c r="I2575" s="29">
        <v>20</v>
      </c>
      <c r="J2575" s="96">
        <f si="80" t="shared"/>
        <v>20</v>
      </c>
      <c r="M2575" s="26"/>
    </row>
    <row customHeight="1" ht="12" r="2576" spans="1:13">
      <c r="A2576" s="26">
        <v>36212</v>
      </c>
      <c r="B2576" s="94">
        <v>0</v>
      </c>
      <c r="C2576" s="110">
        <v>0</v>
      </c>
      <c r="D2576" s="110">
        <f si="79" t="shared"/>
        <v>0</v>
      </c>
      <c r="E2576" s="26"/>
      <c r="I2576" s="29">
        <v>20</v>
      </c>
      <c r="J2576" s="96">
        <f si="80" t="shared"/>
        <v>0</v>
      </c>
      <c r="M2576" s="26"/>
    </row>
    <row customHeight="1" ht="12" r="2577" spans="1:13">
      <c r="A2577" s="134">
        <v>36221</v>
      </c>
      <c r="B2577" s="94">
        <v>1</v>
      </c>
      <c r="C2577" s="110">
        <v>0</v>
      </c>
      <c r="D2577" s="110">
        <f si="79" t="shared"/>
        <v>0</v>
      </c>
      <c r="E2577" s="26"/>
      <c r="I2577" s="29">
        <v>20</v>
      </c>
      <c r="J2577" s="96">
        <f si="80" t="shared"/>
        <v>20</v>
      </c>
      <c r="M2577" s="26"/>
    </row>
    <row customHeight="1" ht="12" r="2578" spans="1:13">
      <c r="A2578" s="134">
        <v>36223</v>
      </c>
      <c r="B2578" s="94">
        <v>1</v>
      </c>
      <c r="C2578" s="110">
        <v>0</v>
      </c>
      <c r="D2578" s="110">
        <f si="79" t="shared"/>
        <v>0</v>
      </c>
      <c r="E2578" s="26"/>
      <c r="I2578" s="29">
        <v>20</v>
      </c>
      <c r="J2578" s="96">
        <f si="80" t="shared"/>
        <v>20</v>
      </c>
      <c r="M2578" s="26"/>
    </row>
    <row customHeight="1" ht="12" r="2579" spans="1:13">
      <c r="A2579" s="26">
        <v>36229</v>
      </c>
      <c r="B2579" s="94">
        <v>7</v>
      </c>
      <c r="C2579" s="110">
        <v>0</v>
      </c>
      <c r="D2579" s="110">
        <f si="79" t="shared"/>
        <v>0</v>
      </c>
      <c r="E2579" s="26"/>
      <c r="I2579" s="29">
        <v>20</v>
      </c>
      <c r="J2579" s="96">
        <f si="80" t="shared"/>
        <v>140</v>
      </c>
      <c r="M2579" s="26"/>
    </row>
    <row customHeight="1" ht="12" r="2580" spans="1:13">
      <c r="A2580" s="26">
        <v>36230</v>
      </c>
      <c r="B2580" s="94">
        <v>2</v>
      </c>
      <c r="C2580" s="110">
        <v>0</v>
      </c>
      <c r="D2580" s="110">
        <f si="79" t="shared"/>
        <v>0</v>
      </c>
      <c r="E2580" s="26"/>
      <c r="I2580" s="29">
        <v>20</v>
      </c>
      <c r="J2580" s="96">
        <f si="80" t="shared"/>
        <v>40</v>
      </c>
      <c r="M2580" s="26"/>
    </row>
    <row customHeight="1" ht="12" r="2581" spans="1:13">
      <c r="A2581" s="26">
        <v>36232</v>
      </c>
      <c r="B2581" s="94">
        <v>0</v>
      </c>
      <c r="C2581" s="110">
        <v>0</v>
      </c>
      <c r="D2581" s="110">
        <f si="79" t="shared"/>
        <v>0</v>
      </c>
      <c r="E2581" s="26"/>
      <c r="I2581" s="29">
        <v>20</v>
      </c>
      <c r="J2581" s="96">
        <f si="80" t="shared"/>
        <v>0</v>
      </c>
      <c r="M2581" s="26"/>
    </row>
    <row customHeight="1" ht="12" r="2582" spans="1:13">
      <c r="A2582" s="26">
        <v>36233</v>
      </c>
      <c r="B2582" s="94">
        <v>5</v>
      </c>
      <c r="C2582" s="110">
        <v>0</v>
      </c>
      <c r="D2582" s="110">
        <f si="79" t="shared"/>
        <v>0</v>
      </c>
      <c r="E2582" s="26"/>
      <c r="I2582" s="29">
        <v>20</v>
      </c>
      <c r="J2582" s="96">
        <f si="80" t="shared"/>
        <v>100</v>
      </c>
      <c r="M2582" s="26"/>
    </row>
    <row customHeight="1" ht="12" r="2583" spans="1:13">
      <c r="A2583" s="26">
        <v>36238</v>
      </c>
      <c r="B2583" s="94">
        <v>1</v>
      </c>
      <c r="C2583" s="110">
        <v>0</v>
      </c>
      <c r="D2583" s="110">
        <f si="79" t="shared"/>
        <v>0</v>
      </c>
      <c r="E2583" s="26"/>
      <c r="I2583" s="29">
        <v>20</v>
      </c>
      <c r="J2583" s="96">
        <f si="80" t="shared"/>
        <v>20</v>
      </c>
      <c r="M2583" s="26"/>
    </row>
    <row customHeight="1" ht="12" r="2584" spans="1:13">
      <c r="A2584" s="26">
        <v>36239</v>
      </c>
      <c r="B2584" s="94">
        <v>1</v>
      </c>
      <c r="C2584" s="110">
        <v>0</v>
      </c>
      <c r="D2584" s="110">
        <f si="79" t="shared"/>
        <v>0</v>
      </c>
      <c r="E2584" s="26"/>
      <c r="I2584" s="29">
        <v>58</v>
      </c>
      <c r="J2584" s="96">
        <f si="80" t="shared"/>
        <v>58</v>
      </c>
      <c r="M2584" s="26"/>
    </row>
    <row customHeight="1" ht="12" r="2585" spans="1:13">
      <c r="A2585" s="26">
        <v>36240</v>
      </c>
      <c r="B2585" s="94">
        <v>32</v>
      </c>
      <c r="C2585" s="110">
        <v>0</v>
      </c>
      <c r="D2585" s="110">
        <f si="79" t="shared"/>
        <v>0</v>
      </c>
      <c r="E2585" s="26"/>
      <c r="I2585" s="29">
        <v>20</v>
      </c>
      <c r="J2585" s="96">
        <f si="80" t="shared"/>
        <v>640</v>
      </c>
      <c r="M2585" s="26"/>
    </row>
    <row customHeight="1" ht="12" r="2586" spans="1:13">
      <c r="A2586" s="26">
        <v>36241</v>
      </c>
      <c r="B2586" s="94">
        <v>33</v>
      </c>
      <c r="C2586" s="110">
        <v>0</v>
      </c>
      <c r="D2586" s="110">
        <f si="79" t="shared"/>
        <v>0</v>
      </c>
      <c r="E2586" s="26"/>
      <c r="I2586" s="29">
        <v>50.42</v>
      </c>
      <c r="J2586" s="96">
        <f si="80" t="shared"/>
        <v>1663.8600000000001</v>
      </c>
      <c r="M2586" s="26"/>
    </row>
    <row customHeight="1" ht="12" r="2587" spans="1:13">
      <c r="A2587" s="26">
        <v>36242</v>
      </c>
      <c r="B2587" s="94">
        <v>1</v>
      </c>
      <c r="C2587" s="110">
        <v>0</v>
      </c>
      <c r="D2587" s="110">
        <f si="79" t="shared"/>
        <v>0</v>
      </c>
      <c r="E2587" s="26"/>
      <c r="I2587" s="29">
        <v>117</v>
      </c>
      <c r="J2587" s="96">
        <f si="80" t="shared"/>
        <v>117</v>
      </c>
      <c r="M2587" s="26"/>
    </row>
    <row customHeight="1" ht="12" r="2588" spans="1:13">
      <c r="A2588" s="26">
        <v>36243</v>
      </c>
      <c r="B2588" s="94">
        <v>3</v>
      </c>
      <c r="C2588" s="110">
        <v>0</v>
      </c>
      <c r="D2588" s="110">
        <f si="79" t="shared"/>
        <v>0</v>
      </c>
      <c r="E2588" s="26"/>
      <c r="I2588" s="29">
        <v>20</v>
      </c>
      <c r="J2588" s="96">
        <f si="80" t="shared"/>
        <v>60</v>
      </c>
      <c r="M2588" s="26"/>
    </row>
    <row customHeight="1" ht="12" r="2589" spans="1:13">
      <c r="A2589" s="26">
        <v>36244</v>
      </c>
      <c r="B2589" s="94">
        <v>33</v>
      </c>
      <c r="C2589" s="110">
        <v>0</v>
      </c>
      <c r="D2589" s="110">
        <f si="79" t="shared"/>
        <v>0</v>
      </c>
      <c r="E2589" s="26"/>
      <c r="I2589" s="29">
        <v>20</v>
      </c>
      <c r="J2589" s="96">
        <f si="80" t="shared"/>
        <v>660</v>
      </c>
      <c r="M2589" s="26"/>
    </row>
    <row customHeight="1" ht="12" r="2590" spans="1:13">
      <c r="A2590" s="26">
        <v>36245</v>
      </c>
      <c r="B2590" s="94">
        <v>31</v>
      </c>
      <c r="C2590" s="110">
        <v>0</v>
      </c>
      <c r="D2590" s="110">
        <f si="79" t="shared"/>
        <v>0</v>
      </c>
      <c r="E2590" s="26"/>
      <c r="I2590" s="29">
        <v>20</v>
      </c>
      <c r="J2590" s="96">
        <f si="80" t="shared"/>
        <v>620</v>
      </c>
      <c r="M2590" s="26"/>
    </row>
    <row customHeight="1" ht="12" r="2591" spans="1:13">
      <c r="A2591" s="26">
        <v>36262</v>
      </c>
      <c r="B2591" s="94">
        <v>6</v>
      </c>
      <c r="C2591" s="110">
        <v>0</v>
      </c>
      <c r="D2591" s="110">
        <f si="79" t="shared"/>
        <v>0</v>
      </c>
      <c r="E2591" s="26"/>
      <c r="I2591" s="29">
        <v>20</v>
      </c>
      <c r="J2591" s="96">
        <f si="80" t="shared"/>
        <v>120</v>
      </c>
      <c r="M2591" s="26"/>
    </row>
    <row customHeight="1" ht="12" r="2592" spans="1:13">
      <c r="A2592" s="26">
        <v>36263</v>
      </c>
      <c r="B2592" s="94">
        <v>0</v>
      </c>
      <c r="C2592" s="110">
        <v>0</v>
      </c>
      <c r="D2592" s="110">
        <f si="79" t="shared"/>
        <v>0</v>
      </c>
      <c r="E2592" s="26"/>
      <c r="I2592" s="29">
        <v>20</v>
      </c>
      <c r="J2592" s="96">
        <f si="80" t="shared"/>
        <v>0</v>
      </c>
      <c r="M2592" s="26"/>
    </row>
    <row customHeight="1" ht="12" r="2593" spans="1:13">
      <c r="A2593" s="26">
        <v>36267</v>
      </c>
      <c r="B2593" s="94">
        <v>6</v>
      </c>
      <c r="C2593" s="110">
        <v>0</v>
      </c>
      <c r="D2593" s="110">
        <f si="79" t="shared"/>
        <v>0</v>
      </c>
      <c r="E2593" s="26"/>
      <c r="I2593" s="29">
        <v>20</v>
      </c>
      <c r="J2593" s="96">
        <f si="80" t="shared"/>
        <v>120</v>
      </c>
      <c r="M2593" s="26"/>
    </row>
    <row customHeight="1" ht="12" r="2594" spans="1:13">
      <c r="A2594" s="26">
        <v>36269</v>
      </c>
      <c r="B2594" s="94">
        <v>1</v>
      </c>
      <c r="C2594" s="110">
        <v>0</v>
      </c>
      <c r="D2594" s="110">
        <f si="79" t="shared"/>
        <v>0</v>
      </c>
      <c r="E2594" s="26"/>
      <c r="I2594" s="29">
        <v>224</v>
      </c>
      <c r="J2594" s="96">
        <f si="80" t="shared"/>
        <v>224</v>
      </c>
      <c r="M2594" s="26"/>
    </row>
    <row customHeight="1" ht="12" r="2595" spans="1:13">
      <c r="A2595" s="26">
        <v>36270</v>
      </c>
      <c r="B2595" s="94">
        <v>1</v>
      </c>
      <c r="C2595" s="110">
        <v>0</v>
      </c>
      <c r="D2595" s="110">
        <f si="79" t="shared"/>
        <v>0</v>
      </c>
      <c r="E2595" s="26"/>
      <c r="I2595" s="29">
        <v>149</v>
      </c>
      <c r="J2595" s="96">
        <f si="80" t="shared"/>
        <v>149</v>
      </c>
      <c r="M2595" s="26"/>
    </row>
    <row customHeight="1" ht="12" r="2596" spans="1:13">
      <c r="A2596" s="26">
        <v>36271</v>
      </c>
      <c r="B2596" s="94">
        <v>0</v>
      </c>
      <c r="C2596" s="110">
        <v>0</v>
      </c>
      <c r="D2596" s="110">
        <f si="79" t="shared"/>
        <v>0</v>
      </c>
      <c r="E2596" s="26"/>
      <c r="I2596" s="29">
        <v>20</v>
      </c>
      <c r="J2596" s="96">
        <f si="80" t="shared"/>
        <v>0</v>
      </c>
      <c r="M2596" s="26"/>
    </row>
    <row customHeight="1" ht="12" r="2597" spans="1:13">
      <c r="A2597" s="26">
        <v>36278</v>
      </c>
      <c r="B2597" s="94">
        <v>0</v>
      </c>
      <c r="C2597" s="110">
        <v>0</v>
      </c>
      <c r="D2597" s="110">
        <f si="79" t="shared"/>
        <v>0</v>
      </c>
      <c r="E2597" s="26"/>
      <c r="I2597" s="29">
        <v>20</v>
      </c>
      <c r="J2597" s="96">
        <f si="80" t="shared"/>
        <v>0</v>
      </c>
      <c r="M2597" s="26"/>
    </row>
    <row customHeight="1" ht="12" r="2598" spans="1:13">
      <c r="A2598" s="26">
        <v>36279</v>
      </c>
      <c r="B2598" s="94">
        <v>1</v>
      </c>
      <c r="C2598" s="110">
        <v>0</v>
      </c>
      <c r="D2598" s="110">
        <f si="79" t="shared"/>
        <v>0</v>
      </c>
      <c r="E2598" s="26"/>
      <c r="I2598" s="29">
        <v>149</v>
      </c>
      <c r="J2598" s="96">
        <f si="80" t="shared"/>
        <v>149</v>
      </c>
      <c r="M2598" s="26"/>
    </row>
    <row customHeight="1" ht="12" r="2599" spans="1:13">
      <c r="A2599" s="26">
        <v>36281</v>
      </c>
      <c r="B2599" s="94">
        <v>2</v>
      </c>
      <c r="C2599" s="110">
        <v>0</v>
      </c>
      <c r="D2599" s="110">
        <f si="79" t="shared"/>
        <v>0</v>
      </c>
      <c r="E2599" s="26"/>
      <c r="I2599" s="29">
        <v>20</v>
      </c>
      <c r="J2599" s="96">
        <f si="80" t="shared"/>
        <v>40</v>
      </c>
      <c r="M2599" s="26"/>
    </row>
    <row customHeight="1" ht="12" r="2600" spans="1:13">
      <c r="A2600" s="26">
        <v>36282</v>
      </c>
      <c r="B2600" s="94">
        <v>1</v>
      </c>
      <c r="C2600" s="110">
        <v>0</v>
      </c>
      <c r="D2600" s="110">
        <f si="79" t="shared"/>
        <v>0</v>
      </c>
      <c r="E2600" s="26"/>
      <c r="I2600" s="29">
        <v>20</v>
      </c>
      <c r="J2600" s="96">
        <f si="80" t="shared"/>
        <v>20</v>
      </c>
      <c r="M2600" s="26"/>
    </row>
    <row customHeight="1" ht="12" r="2601" spans="1:13">
      <c r="A2601" s="26">
        <v>36286</v>
      </c>
      <c r="B2601" s="94">
        <v>1</v>
      </c>
      <c r="C2601" s="110">
        <v>0</v>
      </c>
      <c r="D2601" s="110">
        <f si="79" t="shared"/>
        <v>0</v>
      </c>
      <c r="E2601" s="26"/>
      <c r="I2601" s="29">
        <v>20</v>
      </c>
      <c r="J2601" s="96">
        <f si="80" t="shared"/>
        <v>20</v>
      </c>
      <c r="M2601" s="26"/>
    </row>
    <row customHeight="1" ht="12" r="2602" spans="1:13">
      <c r="A2602" s="26">
        <v>36296</v>
      </c>
      <c r="B2602" s="94">
        <v>2</v>
      </c>
      <c r="C2602" s="110">
        <v>0</v>
      </c>
      <c r="D2602" s="110">
        <f si="79" t="shared"/>
        <v>0</v>
      </c>
      <c r="E2602" s="26"/>
      <c r="I2602" s="29">
        <v>20</v>
      </c>
      <c r="J2602" s="96">
        <f si="80" t="shared"/>
        <v>40</v>
      </c>
      <c r="M2602" s="26"/>
    </row>
    <row customHeight="1" ht="12" r="2603" spans="1:13">
      <c r="A2603" s="26">
        <v>36307</v>
      </c>
      <c r="B2603" s="94">
        <v>1</v>
      </c>
      <c r="C2603" s="110">
        <v>0</v>
      </c>
      <c r="D2603" s="110">
        <f si="79" t="shared"/>
        <v>0</v>
      </c>
      <c r="E2603" s="26"/>
      <c r="I2603" s="29">
        <v>20</v>
      </c>
      <c r="J2603" s="96">
        <f si="80" t="shared"/>
        <v>20</v>
      </c>
      <c r="K2603" s="77">
        <v>20</v>
      </c>
      <c r="M2603" s="26"/>
    </row>
    <row customHeight="1" ht="12" r="2604" spans="1:13">
      <c r="A2604" s="26">
        <v>36308</v>
      </c>
      <c r="B2604" s="94">
        <v>1</v>
      </c>
      <c r="C2604" s="110">
        <v>0</v>
      </c>
      <c r="D2604" s="110">
        <f si="79" t="shared"/>
        <v>0</v>
      </c>
      <c r="E2604" s="26"/>
      <c r="I2604" s="29">
        <v>20</v>
      </c>
      <c r="J2604" s="96">
        <f si="80" t="shared"/>
        <v>20</v>
      </c>
      <c r="M2604" s="26"/>
    </row>
    <row customHeight="1" ht="12" r="2605" spans="1:13">
      <c r="A2605" s="26">
        <v>36309</v>
      </c>
      <c r="B2605" s="94">
        <v>4</v>
      </c>
      <c r="C2605" s="110">
        <v>0</v>
      </c>
      <c r="D2605" s="110">
        <f si="79" t="shared"/>
        <v>0</v>
      </c>
      <c r="E2605" s="26"/>
      <c r="I2605" s="29">
        <v>20</v>
      </c>
      <c r="J2605" s="96">
        <f si="80" t="shared"/>
        <v>80</v>
      </c>
      <c r="M2605" s="26"/>
    </row>
    <row customHeight="1" ht="12" r="2606" spans="1:13">
      <c r="A2606" s="26">
        <v>36313</v>
      </c>
      <c r="B2606" s="94">
        <v>1</v>
      </c>
      <c r="C2606" s="110">
        <v>0</v>
      </c>
      <c r="D2606" s="110">
        <f si="79" t="shared"/>
        <v>0</v>
      </c>
      <c r="E2606" s="26"/>
      <c r="I2606" s="29">
        <v>20</v>
      </c>
      <c r="J2606" s="96">
        <f si="80" t="shared"/>
        <v>20</v>
      </c>
      <c r="M2606" s="26"/>
    </row>
    <row customHeight="1" ht="12" r="2607" spans="1:13">
      <c r="A2607" s="26">
        <v>36314</v>
      </c>
      <c r="B2607" s="94">
        <v>1</v>
      </c>
      <c r="C2607" s="110">
        <v>0</v>
      </c>
      <c r="D2607" s="110">
        <f si="79" t="shared"/>
        <v>0</v>
      </c>
      <c r="E2607" s="26"/>
      <c r="I2607" s="29">
        <v>20</v>
      </c>
      <c r="J2607" s="96">
        <f si="80" t="shared"/>
        <v>20</v>
      </c>
      <c r="M2607" s="26"/>
    </row>
    <row customHeight="1" ht="12" r="2608" spans="1:13">
      <c r="A2608" s="26">
        <v>36315</v>
      </c>
      <c r="B2608" s="94">
        <v>1</v>
      </c>
      <c r="C2608" s="110">
        <v>0</v>
      </c>
      <c r="D2608" s="110">
        <f si="79" t="shared"/>
        <v>0</v>
      </c>
      <c r="E2608" s="26"/>
      <c r="I2608" s="29">
        <v>20</v>
      </c>
      <c r="J2608" s="96">
        <f si="80" t="shared"/>
        <v>20</v>
      </c>
      <c r="M2608" s="26"/>
    </row>
    <row customHeight="1" ht="12" r="2609" spans="1:13">
      <c r="A2609" s="26">
        <v>36316</v>
      </c>
      <c r="B2609" s="94">
        <v>1</v>
      </c>
      <c r="C2609" s="110">
        <v>0</v>
      </c>
      <c r="D2609" s="110">
        <f si="79" t="shared"/>
        <v>0</v>
      </c>
      <c r="E2609" s="26"/>
      <c r="I2609" s="29">
        <v>20</v>
      </c>
      <c r="J2609" s="96">
        <f si="80" t="shared"/>
        <v>20</v>
      </c>
      <c r="M2609" s="26"/>
    </row>
    <row customHeight="1" ht="12" r="2610" spans="1:13">
      <c r="A2610" s="26">
        <v>36317</v>
      </c>
      <c r="B2610" s="94">
        <v>1</v>
      </c>
      <c r="C2610" s="110">
        <v>0</v>
      </c>
      <c r="D2610" s="110">
        <f si="79" t="shared"/>
        <v>0</v>
      </c>
      <c r="E2610" s="26"/>
      <c r="I2610" s="29">
        <v>20</v>
      </c>
      <c r="J2610" s="96">
        <f si="80" t="shared"/>
        <v>20</v>
      </c>
      <c r="M2610" s="26"/>
    </row>
    <row customHeight="1" ht="12" r="2611" spans="1:13">
      <c r="A2611" s="26">
        <v>36318</v>
      </c>
      <c r="B2611" s="94">
        <v>1</v>
      </c>
      <c r="C2611" s="110">
        <v>0</v>
      </c>
      <c r="D2611" s="110">
        <f si="79" t="shared"/>
        <v>0</v>
      </c>
      <c r="E2611" s="26"/>
      <c r="I2611" s="29">
        <v>20</v>
      </c>
      <c r="J2611" s="96">
        <f ref="J2611:J2683" si="81" t="shared">B2611*I2611</f>
        <v>20</v>
      </c>
      <c r="K2611" s="77">
        <v>20</v>
      </c>
      <c r="M2611" s="26"/>
    </row>
    <row customHeight="1" ht="12" r="2612" spans="1:13">
      <c r="A2612" s="26">
        <v>36319</v>
      </c>
      <c r="B2612" s="94">
        <v>1</v>
      </c>
      <c r="C2612" s="110">
        <v>0</v>
      </c>
      <c r="D2612" s="110">
        <f si="79" t="shared"/>
        <v>0</v>
      </c>
      <c r="E2612" s="26"/>
      <c r="I2612" s="29">
        <v>20</v>
      </c>
      <c r="J2612" s="96">
        <f si="81" t="shared"/>
        <v>20</v>
      </c>
      <c r="M2612" s="26"/>
    </row>
    <row customHeight="1" ht="12" r="2613" spans="1:13">
      <c r="A2613" s="26">
        <v>36327</v>
      </c>
      <c r="B2613" s="94">
        <v>1</v>
      </c>
      <c r="C2613" s="110">
        <v>0</v>
      </c>
      <c r="D2613" s="110">
        <f si="79" t="shared"/>
        <v>0</v>
      </c>
      <c r="E2613" s="26"/>
      <c r="I2613" s="29">
        <v>20</v>
      </c>
      <c r="J2613" s="96">
        <f si="81" t="shared"/>
        <v>20</v>
      </c>
      <c r="M2613" s="26"/>
    </row>
    <row customHeight="1" ht="12" r="2614" spans="1:13">
      <c r="A2614" s="26">
        <v>36345</v>
      </c>
      <c r="B2614" s="94">
        <v>1</v>
      </c>
      <c r="C2614" s="110">
        <v>0</v>
      </c>
      <c r="D2614" s="110">
        <f si="79" t="shared"/>
        <v>0</v>
      </c>
      <c r="E2614" s="26"/>
      <c r="I2614" s="29">
        <v>20</v>
      </c>
      <c r="J2614" s="96">
        <f si="81" t="shared"/>
        <v>20</v>
      </c>
      <c r="M2614" s="26"/>
    </row>
    <row customHeight="1" ht="12" r="2615" spans="1:13">
      <c r="A2615" s="26">
        <v>36346</v>
      </c>
      <c r="B2615" s="94">
        <v>1</v>
      </c>
      <c r="C2615" s="110">
        <v>0</v>
      </c>
      <c r="D2615" s="110">
        <f si="79" t="shared"/>
        <v>0</v>
      </c>
      <c r="E2615" s="26"/>
      <c r="I2615" s="29">
        <v>20</v>
      </c>
      <c r="J2615" s="96">
        <f si="81" t="shared"/>
        <v>20</v>
      </c>
      <c r="M2615" s="26"/>
    </row>
    <row customHeight="1" ht="12" r="2616" spans="1:13">
      <c r="A2616" s="26">
        <v>36347</v>
      </c>
      <c r="B2616" s="94">
        <v>2</v>
      </c>
      <c r="E2616" s="26"/>
      <c r="I2616" s="29">
        <v>20</v>
      </c>
      <c r="J2616" s="96">
        <f si="81" t="shared"/>
        <v>40</v>
      </c>
      <c r="M2616" s="26"/>
    </row>
    <row customHeight="1" ht="12" r="2617" spans="1:13">
      <c r="A2617" s="26">
        <v>36349</v>
      </c>
      <c r="B2617" s="94">
        <v>1</v>
      </c>
      <c r="C2617" s="110">
        <v>0</v>
      </c>
      <c r="D2617" s="110">
        <f si="79" t="shared"/>
        <v>0</v>
      </c>
      <c r="E2617" s="26"/>
      <c r="I2617" s="29">
        <v>20</v>
      </c>
      <c r="J2617" s="96">
        <f si="81" t="shared"/>
        <v>20</v>
      </c>
      <c r="M2617" s="26"/>
    </row>
    <row customHeight="1" ht="12" r="2618" spans="1:13">
      <c r="A2618" s="26">
        <v>36350</v>
      </c>
      <c r="B2618" s="94">
        <v>2</v>
      </c>
      <c r="C2618" s="110">
        <v>0</v>
      </c>
      <c r="D2618" s="110">
        <f si="79" t="shared"/>
        <v>0</v>
      </c>
      <c r="E2618" s="26"/>
      <c r="I2618" s="29">
        <v>20</v>
      </c>
      <c r="J2618" s="96">
        <f si="81" t="shared"/>
        <v>40</v>
      </c>
      <c r="M2618" s="26"/>
    </row>
    <row customHeight="1" ht="12" r="2619" spans="1:13">
      <c r="A2619" s="26">
        <v>36356</v>
      </c>
      <c r="B2619" s="94">
        <v>2</v>
      </c>
      <c r="C2619" s="110">
        <v>0</v>
      </c>
      <c r="D2619" s="110">
        <f si="79" t="shared"/>
        <v>0</v>
      </c>
      <c r="E2619" s="26"/>
      <c r="I2619" s="29">
        <v>20</v>
      </c>
      <c r="J2619" s="96">
        <f si="81" t="shared"/>
        <v>40</v>
      </c>
      <c r="M2619" s="26"/>
    </row>
    <row customHeight="1" ht="12" r="2620" spans="1:13">
      <c r="A2620" s="26">
        <v>36358</v>
      </c>
      <c r="B2620" s="94">
        <v>2</v>
      </c>
      <c r="C2620" s="110">
        <v>0</v>
      </c>
      <c r="D2620" s="110">
        <f si="79" t="shared"/>
        <v>0</v>
      </c>
      <c r="E2620" s="26"/>
      <c r="I2620" s="29">
        <v>20</v>
      </c>
      <c r="J2620" s="96">
        <f si="81" t="shared"/>
        <v>40</v>
      </c>
      <c r="M2620" s="26"/>
    </row>
    <row customHeight="1" ht="12" r="2621" spans="1:13">
      <c r="A2621" s="26">
        <v>36359</v>
      </c>
      <c r="B2621" s="94">
        <v>0</v>
      </c>
      <c r="C2621" s="110">
        <v>0</v>
      </c>
      <c r="D2621" s="110">
        <f si="79" t="shared"/>
        <v>0</v>
      </c>
      <c r="E2621" s="26"/>
      <c r="I2621" s="29">
        <v>20</v>
      </c>
      <c r="J2621" s="96">
        <f si="81" t="shared"/>
        <v>0</v>
      </c>
      <c r="M2621" s="26"/>
    </row>
    <row customHeight="1" ht="12" r="2622" spans="1:13">
      <c r="A2622" s="26">
        <v>36362</v>
      </c>
      <c r="B2622" s="94">
        <v>1</v>
      </c>
      <c r="C2622" s="110">
        <v>0</v>
      </c>
      <c r="D2622" s="110">
        <f si="79" t="shared"/>
        <v>0</v>
      </c>
      <c r="E2622" s="26"/>
      <c r="I2622" s="29">
        <v>20</v>
      </c>
      <c r="J2622" s="96">
        <f si="81" t="shared"/>
        <v>20</v>
      </c>
      <c r="M2622" s="26"/>
    </row>
    <row customHeight="1" ht="12" r="2623" spans="1:13">
      <c r="A2623" s="26">
        <v>36364</v>
      </c>
      <c r="B2623" s="94">
        <v>3</v>
      </c>
      <c r="C2623" s="110">
        <v>0</v>
      </c>
      <c r="D2623" s="110">
        <f si="79" t="shared"/>
        <v>0</v>
      </c>
      <c r="E2623" s="26"/>
      <c r="I2623" s="29">
        <v>20</v>
      </c>
      <c r="J2623" s="96">
        <f si="81" t="shared"/>
        <v>60</v>
      </c>
      <c r="M2623" s="26"/>
    </row>
    <row customHeight="1" ht="12" r="2624" spans="1:13">
      <c r="A2624" s="26">
        <v>36369</v>
      </c>
      <c r="B2624" s="94">
        <v>1</v>
      </c>
      <c r="C2624" s="110">
        <v>0</v>
      </c>
      <c r="D2624" s="110">
        <f si="79" t="shared"/>
        <v>0</v>
      </c>
      <c r="E2624" s="26"/>
      <c r="I2624" s="29">
        <v>20</v>
      </c>
      <c r="J2624" s="96">
        <f si="81" t="shared"/>
        <v>20</v>
      </c>
      <c r="M2624" s="26"/>
    </row>
    <row customHeight="1" ht="12" r="2625" spans="1:13">
      <c r="A2625" s="281">
        <v>36370</v>
      </c>
      <c r="B2625" s="94">
        <v>0</v>
      </c>
      <c r="C2625" s="110">
        <v>0</v>
      </c>
      <c r="D2625" s="110">
        <f si="79" t="shared"/>
        <v>0</v>
      </c>
      <c r="E2625" s="26"/>
      <c r="I2625" s="29">
        <v>91</v>
      </c>
      <c r="J2625" s="96">
        <f si="81" t="shared"/>
        <v>0</v>
      </c>
      <c r="M2625" s="26"/>
    </row>
    <row customHeight="1" ht="12" r="2626" spans="1:13">
      <c r="A2626" s="281">
        <v>36372</v>
      </c>
      <c r="B2626" s="94">
        <v>0</v>
      </c>
      <c r="C2626" s="110">
        <v>0</v>
      </c>
      <c r="D2626" s="110">
        <f si="79" t="shared"/>
        <v>0</v>
      </c>
      <c r="E2626" s="26"/>
      <c r="I2626" s="29">
        <v>105</v>
      </c>
      <c r="J2626" s="96">
        <f si="81" t="shared"/>
        <v>0</v>
      </c>
      <c r="M2626" s="26"/>
    </row>
    <row customHeight="1" ht="12" r="2627" spans="1:13">
      <c r="A2627" s="26">
        <v>36373</v>
      </c>
      <c r="B2627" s="94">
        <v>1</v>
      </c>
      <c r="C2627" s="110">
        <v>0</v>
      </c>
      <c r="D2627" s="110">
        <f si="79" t="shared"/>
        <v>0</v>
      </c>
      <c r="E2627" s="26"/>
      <c r="I2627" s="29">
        <v>20</v>
      </c>
      <c r="J2627" s="96">
        <f si="81" t="shared"/>
        <v>20</v>
      </c>
      <c r="M2627" s="26"/>
    </row>
    <row customHeight="1" ht="12" r="2628" spans="1:13">
      <c r="A2628" s="26">
        <v>36374</v>
      </c>
      <c r="B2628" s="94">
        <v>0</v>
      </c>
      <c r="C2628" s="110">
        <v>0</v>
      </c>
      <c r="D2628" s="110">
        <f si="79" t="shared"/>
        <v>0</v>
      </c>
      <c r="E2628" s="26"/>
      <c r="I2628" s="29">
        <v>20</v>
      </c>
      <c r="J2628" s="96">
        <f si="81" t="shared"/>
        <v>0</v>
      </c>
      <c r="M2628" s="26"/>
    </row>
    <row customHeight="1" ht="12" r="2629" spans="1:13">
      <c r="A2629" s="26">
        <v>36375</v>
      </c>
      <c r="B2629" s="94">
        <v>5</v>
      </c>
      <c r="C2629" s="110">
        <v>0</v>
      </c>
      <c r="D2629" s="110">
        <f si="79" t="shared"/>
        <v>0</v>
      </c>
      <c r="E2629" s="26"/>
      <c r="I2629" s="29">
        <v>20</v>
      </c>
      <c r="J2629" s="96">
        <f si="81" t="shared"/>
        <v>100</v>
      </c>
      <c r="M2629" s="26"/>
    </row>
    <row customHeight="1" ht="12" r="2630" spans="1:13">
      <c r="A2630" s="26">
        <v>36376</v>
      </c>
      <c r="B2630" s="94">
        <v>1</v>
      </c>
      <c r="C2630" s="110">
        <v>0</v>
      </c>
      <c r="D2630" s="110">
        <f si="79" t="shared"/>
        <v>0</v>
      </c>
      <c r="E2630" s="26"/>
      <c r="I2630" s="29">
        <v>20</v>
      </c>
      <c r="J2630" s="96">
        <f si="81" t="shared"/>
        <v>20</v>
      </c>
      <c r="M2630" s="26"/>
    </row>
    <row customHeight="1" ht="12" r="2631" spans="1:13">
      <c r="A2631" s="26">
        <v>36378</v>
      </c>
      <c r="B2631" s="94">
        <v>1</v>
      </c>
      <c r="C2631" s="110">
        <v>0</v>
      </c>
      <c r="D2631" s="110">
        <f si="79" t="shared"/>
        <v>0</v>
      </c>
      <c r="E2631" s="26"/>
      <c r="I2631" s="29">
        <v>20</v>
      </c>
      <c r="J2631" s="96">
        <f si="81" t="shared"/>
        <v>20</v>
      </c>
      <c r="M2631" s="26"/>
    </row>
    <row customHeight="1" ht="12" r="2632" spans="1:13">
      <c r="A2632" s="26">
        <v>36380</v>
      </c>
      <c r="B2632" s="94">
        <v>0</v>
      </c>
      <c r="C2632" s="110">
        <v>0</v>
      </c>
      <c r="D2632" s="110">
        <f si="79" t="shared"/>
        <v>0</v>
      </c>
      <c r="E2632" s="26"/>
      <c r="I2632" s="29">
        <v>20</v>
      </c>
      <c r="J2632" s="96">
        <f si="81" t="shared"/>
        <v>0</v>
      </c>
      <c r="M2632" s="26"/>
    </row>
    <row customHeight="1" ht="12" r="2633" spans="1:13">
      <c r="A2633" s="26">
        <v>36381</v>
      </c>
      <c r="B2633" s="94">
        <v>3</v>
      </c>
      <c r="C2633" s="110">
        <v>0</v>
      </c>
      <c r="D2633" s="110">
        <f si="79" t="shared"/>
        <v>0</v>
      </c>
      <c r="E2633" s="26"/>
      <c r="I2633" s="29">
        <v>20</v>
      </c>
      <c r="J2633" s="96">
        <f si="81" t="shared"/>
        <v>60</v>
      </c>
      <c r="M2633" s="26"/>
    </row>
    <row customHeight="1" ht="12" r="2634" spans="1:13">
      <c r="A2634" s="26">
        <v>36382</v>
      </c>
      <c r="B2634" s="94">
        <v>3</v>
      </c>
      <c r="C2634" s="110">
        <v>0</v>
      </c>
      <c r="D2634" s="110">
        <f si="79" t="shared"/>
        <v>0</v>
      </c>
      <c r="E2634" s="26"/>
      <c r="I2634" s="29">
        <v>20</v>
      </c>
      <c r="J2634" s="96">
        <f si="81" t="shared"/>
        <v>60</v>
      </c>
      <c r="M2634" s="26"/>
    </row>
    <row customHeight="1" ht="12" r="2635" spans="1:13">
      <c r="A2635" s="26">
        <v>36383</v>
      </c>
      <c r="B2635" s="94">
        <v>3</v>
      </c>
      <c r="C2635" s="110">
        <v>0</v>
      </c>
      <c r="D2635" s="110">
        <f si="79" t="shared"/>
        <v>0</v>
      </c>
      <c r="E2635" s="26"/>
      <c r="I2635" s="29">
        <v>20</v>
      </c>
      <c r="J2635" s="96">
        <f si="81" t="shared"/>
        <v>60</v>
      </c>
      <c r="M2635" s="26"/>
    </row>
    <row customHeight="1" ht="12" r="2636" spans="1:13">
      <c r="A2636" s="26">
        <v>36384</v>
      </c>
      <c r="B2636" s="94">
        <v>0</v>
      </c>
      <c r="C2636" s="110">
        <v>0</v>
      </c>
      <c r="D2636" s="110">
        <f si="79" t="shared"/>
        <v>0</v>
      </c>
      <c r="E2636" s="26"/>
      <c r="I2636" s="29">
        <v>20</v>
      </c>
      <c r="J2636" s="96">
        <f si="81" t="shared"/>
        <v>0</v>
      </c>
      <c r="M2636" s="26"/>
    </row>
    <row customHeight="1" ht="12" r="2637" spans="1:13">
      <c r="A2637" s="26">
        <v>36386</v>
      </c>
      <c r="B2637" s="94">
        <v>1</v>
      </c>
      <c r="C2637" s="110">
        <v>0</v>
      </c>
      <c r="D2637" s="110">
        <f si="79" t="shared"/>
        <v>0</v>
      </c>
      <c r="E2637" s="26"/>
      <c r="I2637" s="29">
        <v>20</v>
      </c>
      <c r="J2637" s="96">
        <f si="81" t="shared"/>
        <v>20</v>
      </c>
      <c r="M2637" s="26"/>
    </row>
    <row customHeight="1" ht="12" r="2638" spans="1:13">
      <c r="A2638" s="26">
        <v>36387</v>
      </c>
      <c r="B2638" s="94">
        <v>1</v>
      </c>
      <c r="C2638" s="110">
        <v>0</v>
      </c>
      <c r="D2638" s="110">
        <f si="79" t="shared"/>
        <v>0</v>
      </c>
      <c r="E2638" s="26"/>
      <c r="I2638" s="29">
        <v>20</v>
      </c>
      <c r="J2638" s="96">
        <f si="81" t="shared"/>
        <v>20</v>
      </c>
      <c r="M2638" s="26"/>
    </row>
    <row customHeight="1" ht="12" r="2639" spans="1:13">
      <c r="A2639" s="134">
        <v>36388</v>
      </c>
      <c r="B2639" s="94">
        <v>0</v>
      </c>
      <c r="C2639" s="110">
        <v>0</v>
      </c>
      <c r="D2639" s="110">
        <f si="79" t="shared"/>
        <v>0</v>
      </c>
      <c r="E2639" s="26"/>
      <c r="I2639" s="29">
        <v>231</v>
      </c>
      <c r="J2639" s="96">
        <f si="81" t="shared"/>
        <v>0</v>
      </c>
      <c r="M2639" s="26"/>
    </row>
    <row customHeight="1" ht="12" r="2640" spans="1:13">
      <c r="A2640" s="26">
        <v>36389</v>
      </c>
      <c r="B2640" s="94">
        <v>0</v>
      </c>
      <c r="C2640" s="110">
        <v>0</v>
      </c>
      <c r="D2640" s="110">
        <f si="79" t="shared"/>
        <v>0</v>
      </c>
      <c r="E2640" s="26"/>
      <c r="I2640" s="29">
        <v>20</v>
      </c>
      <c r="J2640" s="96">
        <f si="81" t="shared"/>
        <v>0</v>
      </c>
      <c r="M2640" s="26"/>
    </row>
    <row customHeight="1" ht="12" r="2641" spans="1:13">
      <c r="A2641" s="26">
        <v>36390</v>
      </c>
      <c r="B2641" s="94">
        <v>3</v>
      </c>
      <c r="C2641" s="110">
        <v>0</v>
      </c>
      <c r="D2641" s="110">
        <f si="79" t="shared"/>
        <v>0</v>
      </c>
      <c r="E2641" s="26"/>
      <c r="I2641" s="29">
        <v>20</v>
      </c>
      <c r="J2641" s="96">
        <f si="81" t="shared"/>
        <v>60</v>
      </c>
      <c r="M2641" s="26"/>
    </row>
    <row customHeight="1" ht="12" r="2642" spans="1:13">
      <c r="A2642" s="134">
        <v>36391</v>
      </c>
      <c r="B2642" s="94">
        <v>0</v>
      </c>
      <c r="C2642" s="110">
        <v>0</v>
      </c>
      <c r="D2642" s="110">
        <f si="79" t="shared"/>
        <v>0</v>
      </c>
      <c r="E2642" s="26"/>
      <c r="I2642" s="29">
        <v>98</v>
      </c>
      <c r="J2642" s="96">
        <f si="81" t="shared"/>
        <v>0</v>
      </c>
      <c r="M2642" s="26"/>
    </row>
    <row customHeight="1" ht="12" r="2643" spans="1:13">
      <c r="A2643" s="26">
        <v>36392</v>
      </c>
      <c r="B2643" s="94">
        <v>0</v>
      </c>
      <c r="C2643" s="110">
        <v>0</v>
      </c>
      <c r="D2643" s="110">
        <f si="79" t="shared"/>
        <v>0</v>
      </c>
      <c r="E2643" s="26"/>
      <c r="I2643" s="29">
        <v>20</v>
      </c>
      <c r="J2643" s="96">
        <f si="81" t="shared"/>
        <v>0</v>
      </c>
      <c r="M2643" s="26"/>
    </row>
    <row customHeight="1" ht="12" r="2644" spans="1:13">
      <c r="A2644" s="26">
        <v>36393</v>
      </c>
      <c r="B2644" s="94">
        <v>0</v>
      </c>
      <c r="C2644" s="110">
        <v>0</v>
      </c>
      <c r="D2644" s="110">
        <f si="79" t="shared"/>
        <v>0</v>
      </c>
      <c r="E2644" s="26"/>
      <c r="I2644" s="29">
        <v>20</v>
      </c>
      <c r="J2644" s="96">
        <f si="81" t="shared"/>
        <v>0</v>
      </c>
      <c r="M2644" s="26"/>
    </row>
    <row customHeight="1" ht="12" r="2645" spans="1:13">
      <c r="A2645" s="134">
        <v>36394</v>
      </c>
      <c r="B2645" s="94">
        <v>0</v>
      </c>
      <c r="C2645" s="110">
        <v>0</v>
      </c>
      <c r="D2645" s="110">
        <f si="79" t="shared"/>
        <v>0</v>
      </c>
      <c r="E2645" s="26"/>
      <c r="I2645" s="29">
        <v>75</v>
      </c>
      <c r="J2645" s="96">
        <f si="81" t="shared"/>
        <v>0</v>
      </c>
      <c r="M2645" s="26"/>
    </row>
    <row customHeight="1" ht="12" r="2646" spans="1:13">
      <c r="A2646" s="134">
        <v>36395</v>
      </c>
      <c r="B2646" s="94">
        <v>0</v>
      </c>
      <c r="C2646" s="110">
        <v>0</v>
      </c>
      <c r="D2646" s="110">
        <f si="79" t="shared"/>
        <v>0</v>
      </c>
      <c r="E2646" s="26"/>
      <c r="I2646" s="29">
        <v>208</v>
      </c>
      <c r="J2646" s="96">
        <f si="81" t="shared"/>
        <v>0</v>
      </c>
      <c r="M2646" s="26"/>
    </row>
    <row customHeight="1" ht="12" r="2647" spans="1:13">
      <c r="A2647" s="26">
        <v>36396</v>
      </c>
      <c r="B2647" s="94">
        <v>1</v>
      </c>
      <c r="C2647" s="110">
        <v>0</v>
      </c>
      <c r="D2647" s="110">
        <f si="79" t="shared"/>
        <v>0</v>
      </c>
      <c r="E2647" s="26"/>
      <c r="I2647" s="29">
        <v>20</v>
      </c>
      <c r="J2647" s="96">
        <f si="81" t="shared"/>
        <v>20</v>
      </c>
      <c r="M2647" s="26"/>
    </row>
    <row customHeight="1" ht="12" r="2648" spans="1:13">
      <c r="A2648" s="134">
        <v>36397</v>
      </c>
      <c r="B2648" s="94">
        <v>0</v>
      </c>
      <c r="C2648" s="110">
        <v>0</v>
      </c>
      <c r="D2648" s="110">
        <f si="79" t="shared"/>
        <v>0</v>
      </c>
      <c r="E2648" s="26"/>
      <c r="I2648" s="29">
        <v>195</v>
      </c>
      <c r="J2648" s="96">
        <f si="81" t="shared"/>
        <v>0</v>
      </c>
      <c r="M2648" s="26"/>
    </row>
    <row customHeight="1" ht="12" r="2649" spans="1:13">
      <c r="A2649" s="134">
        <v>36399</v>
      </c>
      <c r="B2649" s="94">
        <v>0</v>
      </c>
      <c r="C2649" s="110">
        <v>0</v>
      </c>
      <c r="D2649" s="110">
        <f si="79" t="shared"/>
        <v>0</v>
      </c>
      <c r="E2649" s="26"/>
      <c r="I2649" s="29">
        <v>97</v>
      </c>
      <c r="J2649" s="96">
        <f si="81" t="shared"/>
        <v>0</v>
      </c>
      <c r="M2649" s="26"/>
    </row>
    <row customHeight="1" ht="12" r="2650" spans="1:13">
      <c r="A2650" s="26">
        <v>36400</v>
      </c>
      <c r="B2650" s="94">
        <v>2</v>
      </c>
      <c r="C2650" s="110">
        <v>0</v>
      </c>
      <c r="D2650" s="110">
        <f si="79" t="shared"/>
        <v>0</v>
      </c>
      <c r="E2650" s="26"/>
      <c r="I2650" s="29">
        <v>20</v>
      </c>
      <c r="J2650" s="96">
        <f si="81" t="shared"/>
        <v>40</v>
      </c>
      <c r="M2650" s="26"/>
    </row>
    <row customHeight="1" ht="12" r="2651" spans="1:13">
      <c r="A2651" s="134">
        <v>36404</v>
      </c>
      <c r="B2651" s="94">
        <v>2</v>
      </c>
      <c r="C2651" s="110">
        <v>0</v>
      </c>
      <c r="D2651" s="110">
        <f si="79" t="shared"/>
        <v>0</v>
      </c>
      <c r="E2651" s="26"/>
      <c r="I2651" s="29">
        <v>130</v>
      </c>
      <c r="J2651" s="96">
        <f si="81" t="shared"/>
        <v>260</v>
      </c>
      <c r="M2651" s="26"/>
    </row>
    <row customHeight="1" ht="12" r="2652" spans="1:13">
      <c r="A2652" s="26">
        <v>36406</v>
      </c>
      <c r="B2652" s="94">
        <v>7</v>
      </c>
      <c r="C2652" s="110">
        <v>0</v>
      </c>
      <c r="D2652" s="110">
        <f si="79" t="shared"/>
        <v>0</v>
      </c>
      <c r="E2652" s="26"/>
      <c r="I2652" s="29">
        <v>20</v>
      </c>
      <c r="J2652" s="96">
        <f si="81" t="shared"/>
        <v>140</v>
      </c>
      <c r="M2652" s="26"/>
    </row>
    <row customHeight="1" ht="12" r="2653" spans="1:13">
      <c r="A2653" s="26">
        <v>36407</v>
      </c>
      <c r="B2653" s="94">
        <v>1</v>
      </c>
      <c r="C2653" s="110">
        <v>0</v>
      </c>
      <c r="D2653" s="110">
        <f si="79" t="shared"/>
        <v>0</v>
      </c>
      <c r="E2653" s="26"/>
      <c r="I2653" s="29">
        <v>250</v>
      </c>
      <c r="J2653" s="96">
        <f si="81" t="shared"/>
        <v>250</v>
      </c>
      <c r="M2653" s="26"/>
    </row>
    <row customHeight="1" ht="12" r="2654" spans="1:13">
      <c r="A2654" s="26">
        <v>36410</v>
      </c>
      <c r="B2654" s="94">
        <v>1</v>
      </c>
      <c r="C2654" s="110">
        <v>0</v>
      </c>
      <c r="D2654" s="110">
        <f si="79" t="shared"/>
        <v>0</v>
      </c>
      <c r="E2654" s="26"/>
      <c r="I2654" s="29">
        <v>20</v>
      </c>
      <c r="J2654" s="96">
        <f si="81" t="shared"/>
        <v>20</v>
      </c>
      <c r="M2654" s="26"/>
    </row>
    <row customHeight="1" ht="12" r="2655" spans="1:13">
      <c r="A2655" s="26">
        <v>36411</v>
      </c>
      <c r="B2655" s="94">
        <v>4</v>
      </c>
      <c r="C2655" s="110">
        <v>0</v>
      </c>
      <c r="D2655" s="110">
        <f si="79" t="shared"/>
        <v>0</v>
      </c>
      <c r="E2655" s="26"/>
      <c r="I2655" s="29">
        <v>240</v>
      </c>
      <c r="J2655" s="96">
        <f si="81" t="shared"/>
        <v>960</v>
      </c>
      <c r="M2655" s="26"/>
    </row>
    <row customHeight="1" ht="12" r="2656" spans="1:13">
      <c r="A2656" s="134">
        <v>36413</v>
      </c>
      <c r="B2656" s="94">
        <v>0</v>
      </c>
      <c r="C2656" s="110">
        <v>0</v>
      </c>
      <c r="D2656" s="110">
        <f si="79" t="shared"/>
        <v>0</v>
      </c>
      <c r="E2656" s="26"/>
      <c r="I2656" s="29">
        <v>20</v>
      </c>
      <c r="J2656" s="96">
        <f si="81" t="shared"/>
        <v>0</v>
      </c>
      <c r="M2656" s="26"/>
    </row>
    <row customHeight="1" ht="12" r="2657" spans="1:13">
      <c r="A2657" s="26">
        <v>36415</v>
      </c>
      <c r="B2657" s="94">
        <v>1</v>
      </c>
      <c r="C2657" s="110">
        <v>0</v>
      </c>
      <c r="D2657" s="110">
        <f si="79" t="shared"/>
        <v>0</v>
      </c>
      <c r="E2657" s="26"/>
      <c r="I2657" s="29">
        <v>20</v>
      </c>
      <c r="J2657" s="96">
        <f si="81" t="shared"/>
        <v>20</v>
      </c>
      <c r="M2657" s="26"/>
    </row>
    <row customHeight="1" ht="12" r="2658" spans="1:13">
      <c r="A2658" s="26">
        <v>36416</v>
      </c>
      <c r="B2658" s="94">
        <v>0</v>
      </c>
      <c r="C2658" s="110">
        <v>0</v>
      </c>
      <c r="D2658" s="110">
        <f si="79" t="shared"/>
        <v>0</v>
      </c>
      <c r="E2658" s="26"/>
      <c r="I2658" s="29">
        <v>20</v>
      </c>
      <c r="J2658" s="96">
        <f si="81" t="shared"/>
        <v>0</v>
      </c>
      <c r="M2658" s="26"/>
    </row>
    <row customHeight="1" ht="12" r="2659" spans="1:13">
      <c r="A2659" s="26">
        <v>36417</v>
      </c>
      <c r="B2659" s="94">
        <v>3</v>
      </c>
      <c r="C2659" s="110">
        <v>0</v>
      </c>
      <c r="D2659" s="110">
        <f si="79" t="shared"/>
        <v>0</v>
      </c>
      <c r="E2659" s="26"/>
      <c r="I2659" s="29">
        <v>80</v>
      </c>
      <c r="J2659" s="96">
        <f si="81" t="shared"/>
        <v>240</v>
      </c>
      <c r="M2659" s="26"/>
    </row>
    <row customHeight="1" ht="12" r="2660" spans="1:13">
      <c r="A2660" s="26">
        <v>36420</v>
      </c>
      <c r="B2660" s="94">
        <v>0</v>
      </c>
      <c r="C2660" s="110">
        <v>0</v>
      </c>
      <c r="D2660" s="110">
        <f si="79" t="shared"/>
        <v>0</v>
      </c>
      <c r="E2660" s="26"/>
      <c r="I2660" s="29">
        <v>20</v>
      </c>
      <c r="J2660" s="96">
        <f si="81" t="shared"/>
        <v>0</v>
      </c>
      <c r="M2660" s="26"/>
    </row>
    <row customHeight="1" ht="12" r="2661" spans="1:13">
      <c r="A2661" s="26">
        <v>36421</v>
      </c>
      <c r="B2661" s="94">
        <v>1</v>
      </c>
      <c r="C2661" s="110">
        <v>0</v>
      </c>
      <c r="D2661" s="110">
        <f si="79" t="shared"/>
        <v>0</v>
      </c>
      <c r="E2661" s="26"/>
      <c r="I2661" s="29">
        <v>20</v>
      </c>
      <c r="J2661" s="96">
        <f si="81" t="shared"/>
        <v>20</v>
      </c>
      <c r="M2661" s="26"/>
    </row>
    <row customHeight="1" ht="12" r="2662" spans="1:13">
      <c r="A2662" s="134">
        <v>36422</v>
      </c>
      <c r="B2662" s="94">
        <v>3</v>
      </c>
      <c r="C2662" s="110">
        <v>0</v>
      </c>
      <c r="D2662" s="110">
        <f si="79" t="shared"/>
        <v>0</v>
      </c>
      <c r="E2662" s="26"/>
      <c r="I2662" s="29">
        <v>20</v>
      </c>
      <c r="J2662" s="96">
        <f si="81" t="shared"/>
        <v>60</v>
      </c>
      <c r="M2662" s="26"/>
    </row>
    <row customHeight="1" ht="12" r="2663" spans="1:13">
      <c r="A2663" s="26">
        <v>36423</v>
      </c>
      <c r="B2663" s="94">
        <v>2</v>
      </c>
      <c r="C2663" s="110">
        <v>0</v>
      </c>
      <c r="D2663" s="110">
        <f si="79" t="shared"/>
        <v>0</v>
      </c>
      <c r="E2663" s="26"/>
      <c r="I2663" s="29">
        <v>20</v>
      </c>
      <c r="J2663" s="96">
        <f si="81" t="shared"/>
        <v>40</v>
      </c>
      <c r="M2663" s="26"/>
    </row>
    <row customHeight="1" ht="12" r="2664" spans="1:13">
      <c r="A2664" s="26">
        <v>36425</v>
      </c>
      <c r="B2664" s="94">
        <v>1</v>
      </c>
      <c r="C2664" s="110">
        <v>0</v>
      </c>
      <c r="D2664" s="110">
        <f si="79" t="shared"/>
        <v>0</v>
      </c>
      <c r="E2664" s="26"/>
      <c r="I2664" s="29">
        <v>20</v>
      </c>
      <c r="J2664" s="96">
        <f si="81" t="shared"/>
        <v>20</v>
      </c>
      <c r="M2664" s="26"/>
    </row>
    <row customHeight="1" ht="12" r="2665" spans="1:13">
      <c r="A2665" s="26">
        <v>36427</v>
      </c>
      <c r="B2665" s="94">
        <v>2</v>
      </c>
      <c r="C2665" s="110">
        <v>0</v>
      </c>
      <c r="D2665" s="110">
        <f si="79" t="shared"/>
        <v>0</v>
      </c>
      <c r="E2665" s="26"/>
      <c r="I2665" s="29">
        <v>20</v>
      </c>
      <c r="J2665" s="96">
        <f si="81" t="shared"/>
        <v>40</v>
      </c>
      <c r="M2665" s="26"/>
    </row>
    <row customHeight="1" ht="12" r="2666" spans="1:13">
      <c r="A2666" s="26">
        <v>36428</v>
      </c>
      <c r="B2666" s="94">
        <v>2</v>
      </c>
      <c r="C2666" s="110">
        <v>0</v>
      </c>
      <c r="D2666" s="110">
        <f si="79" t="shared"/>
        <v>0</v>
      </c>
      <c r="E2666" s="26"/>
      <c r="I2666" s="29">
        <v>21.5</v>
      </c>
      <c r="J2666" s="96">
        <f si="81" t="shared"/>
        <v>43</v>
      </c>
      <c r="M2666" s="26"/>
    </row>
    <row customHeight="1" ht="12" r="2667" spans="1:13">
      <c r="A2667" s="26">
        <v>36429</v>
      </c>
      <c r="B2667" s="94">
        <v>2</v>
      </c>
      <c r="C2667" s="110">
        <v>0</v>
      </c>
      <c r="D2667" s="110">
        <f si="79" t="shared"/>
        <v>0</v>
      </c>
      <c r="E2667" s="26"/>
      <c r="I2667" s="29">
        <v>20</v>
      </c>
      <c r="J2667" s="96">
        <f si="81" t="shared"/>
        <v>40</v>
      </c>
      <c r="M2667" s="26"/>
    </row>
    <row customHeight="1" ht="12" r="2668" spans="1:13">
      <c r="A2668" s="26">
        <v>36430</v>
      </c>
      <c r="B2668" s="94">
        <v>2</v>
      </c>
      <c r="C2668" s="110">
        <v>0</v>
      </c>
      <c r="D2668" s="110">
        <f si="79" t="shared"/>
        <v>0</v>
      </c>
      <c r="E2668" s="26"/>
      <c r="I2668" s="29">
        <v>250</v>
      </c>
      <c r="J2668" s="96">
        <f si="81" t="shared"/>
        <v>500</v>
      </c>
      <c r="M2668" s="26"/>
    </row>
    <row customHeight="1" ht="12" r="2669" spans="1:13">
      <c r="A2669" s="26">
        <v>36432</v>
      </c>
      <c r="B2669" s="94">
        <v>2</v>
      </c>
      <c r="C2669" s="110">
        <v>0</v>
      </c>
      <c r="D2669" s="110">
        <f si="79" t="shared"/>
        <v>0</v>
      </c>
      <c r="E2669" s="26"/>
      <c r="I2669" s="29">
        <v>250</v>
      </c>
      <c r="J2669" s="96">
        <f si="81" t="shared"/>
        <v>500</v>
      </c>
      <c r="M2669" s="26"/>
    </row>
    <row customHeight="1" ht="12" r="2670" spans="1:13">
      <c r="A2670" s="26">
        <v>36438</v>
      </c>
      <c r="B2670" s="94">
        <v>1</v>
      </c>
      <c r="C2670" s="110">
        <v>0</v>
      </c>
      <c r="D2670" s="110">
        <f si="79" t="shared"/>
        <v>0</v>
      </c>
      <c r="E2670" s="26"/>
      <c r="I2670" s="29">
        <v>350</v>
      </c>
      <c r="J2670" s="96">
        <f si="81" t="shared"/>
        <v>350</v>
      </c>
      <c r="M2670" s="26"/>
    </row>
    <row customHeight="1" ht="12" r="2671" spans="1:13">
      <c r="A2671" s="134">
        <v>36440</v>
      </c>
      <c r="B2671" s="94">
        <v>0</v>
      </c>
      <c r="C2671" s="110">
        <v>0</v>
      </c>
      <c r="D2671" s="110">
        <f si="79" t="shared"/>
        <v>0</v>
      </c>
      <c r="E2671" s="26"/>
      <c r="I2671" s="29">
        <v>244</v>
      </c>
      <c r="J2671" s="96">
        <f si="81" t="shared"/>
        <v>0</v>
      </c>
      <c r="M2671" s="26"/>
    </row>
    <row customHeight="1" ht="12" r="2672" spans="1:13">
      <c r="A2672" s="134">
        <v>36441</v>
      </c>
      <c r="B2672" s="94">
        <v>1</v>
      </c>
      <c r="C2672" s="110">
        <v>0</v>
      </c>
      <c r="D2672" s="110">
        <f si="79" t="shared"/>
        <v>0</v>
      </c>
      <c r="E2672" s="26"/>
      <c r="I2672" s="29">
        <v>20</v>
      </c>
      <c r="J2672" s="96">
        <f si="81" t="shared"/>
        <v>20</v>
      </c>
      <c r="M2672" s="26"/>
    </row>
    <row customHeight="1" ht="12" r="2673" spans="1:13">
      <c r="A2673" s="26">
        <v>36449</v>
      </c>
      <c r="B2673" s="94">
        <v>0</v>
      </c>
      <c r="C2673" s="110">
        <v>0</v>
      </c>
      <c r="D2673" s="110">
        <f si="79" t="shared"/>
        <v>0</v>
      </c>
      <c r="E2673" s="26"/>
      <c r="I2673" s="29">
        <v>150</v>
      </c>
      <c r="J2673" s="96">
        <f si="81" t="shared"/>
        <v>0</v>
      </c>
      <c r="M2673" s="26"/>
    </row>
    <row customHeight="1" ht="12" r="2674" spans="1:13">
      <c r="A2674" s="26">
        <v>36454</v>
      </c>
      <c r="B2674" s="94">
        <v>0</v>
      </c>
      <c r="C2674" s="110">
        <v>0</v>
      </c>
      <c r="D2674" s="110">
        <f si="79" t="shared"/>
        <v>0</v>
      </c>
      <c r="E2674" s="26"/>
      <c r="I2674" s="29">
        <v>225</v>
      </c>
      <c r="J2674" s="96">
        <f si="81" t="shared"/>
        <v>0</v>
      </c>
      <c r="M2674" s="26"/>
    </row>
    <row customHeight="1" ht="12" r="2675" spans="1:13">
      <c r="A2675" s="26">
        <v>36455</v>
      </c>
      <c r="B2675" s="94">
        <v>0</v>
      </c>
      <c r="C2675" s="110">
        <v>0</v>
      </c>
      <c r="D2675" s="110">
        <f si="79" t="shared"/>
        <v>0</v>
      </c>
      <c r="E2675" s="26"/>
      <c r="I2675" s="29">
        <v>20</v>
      </c>
      <c r="J2675" s="96">
        <f si="81" t="shared"/>
        <v>0</v>
      </c>
      <c r="M2675" s="26"/>
    </row>
    <row customHeight="1" ht="12" r="2676" spans="1:13">
      <c r="A2676" s="134">
        <v>36458</v>
      </c>
      <c r="B2676" s="26">
        <v>1</v>
      </c>
      <c r="C2676" s="110">
        <v>0</v>
      </c>
      <c r="D2676" s="110">
        <f si="79" t="shared"/>
        <v>0</v>
      </c>
      <c r="E2676" s="26"/>
      <c r="I2676" s="29">
        <v>20</v>
      </c>
      <c r="J2676" s="96">
        <f si="81" t="shared"/>
        <v>20</v>
      </c>
      <c r="M2676" s="26"/>
    </row>
    <row customHeight="1" ht="12" r="2677" spans="1:13">
      <c r="A2677" s="134">
        <v>36460</v>
      </c>
      <c r="B2677" s="94">
        <v>0</v>
      </c>
      <c r="C2677" s="110">
        <v>0</v>
      </c>
      <c r="D2677" s="110">
        <f si="79" t="shared"/>
        <v>0</v>
      </c>
      <c r="E2677" s="26"/>
      <c r="I2677" s="29">
        <v>150</v>
      </c>
      <c r="J2677" s="96">
        <f si="81" t="shared"/>
        <v>0</v>
      </c>
      <c r="M2677" s="26"/>
    </row>
    <row customHeight="1" ht="12" r="2678" spans="1:13">
      <c r="A2678" s="26">
        <v>36461</v>
      </c>
      <c r="B2678" s="94">
        <v>0</v>
      </c>
      <c r="C2678" s="110">
        <v>0</v>
      </c>
      <c r="D2678" s="110">
        <f si="79" t="shared"/>
        <v>0</v>
      </c>
      <c r="E2678" s="26"/>
      <c r="I2678" s="29">
        <v>225</v>
      </c>
      <c r="J2678" s="96">
        <f si="81" t="shared"/>
        <v>0</v>
      </c>
      <c r="M2678" s="26"/>
    </row>
    <row customHeight="1" ht="12" r="2679" spans="1:13">
      <c r="A2679" s="26">
        <v>36467</v>
      </c>
      <c r="B2679" s="26">
        <v>0</v>
      </c>
      <c r="C2679" s="110">
        <v>0</v>
      </c>
      <c r="D2679" s="110">
        <f si="79" t="shared"/>
        <v>0</v>
      </c>
      <c r="E2679" s="26"/>
      <c r="I2679" s="29">
        <v>20</v>
      </c>
      <c r="J2679" s="96">
        <f si="81" t="shared"/>
        <v>0</v>
      </c>
      <c r="M2679" s="26"/>
    </row>
    <row customHeight="1" ht="12" r="2680" spans="1:13">
      <c r="A2680" s="134">
        <v>36468</v>
      </c>
      <c r="B2680" s="26">
        <v>0</v>
      </c>
      <c r="C2680" s="110">
        <v>0</v>
      </c>
      <c r="D2680" s="110">
        <f si="79" t="shared"/>
        <v>0</v>
      </c>
      <c r="E2680" s="26"/>
      <c r="I2680" s="29">
        <v>20</v>
      </c>
      <c r="J2680" s="96">
        <f si="81" t="shared"/>
        <v>0</v>
      </c>
      <c r="M2680" s="26"/>
    </row>
    <row customHeight="1" ht="12" r="2681" spans="1:13">
      <c r="A2681" s="134">
        <v>36469</v>
      </c>
      <c r="B2681" s="94">
        <v>0</v>
      </c>
      <c r="C2681" s="110">
        <v>0</v>
      </c>
      <c r="D2681" s="110">
        <f si="79" t="shared"/>
        <v>0</v>
      </c>
      <c r="E2681" s="26"/>
      <c r="I2681" s="29">
        <v>300</v>
      </c>
      <c r="J2681" s="96">
        <f si="81" t="shared"/>
        <v>0</v>
      </c>
      <c r="M2681" s="26"/>
    </row>
    <row customHeight="1" ht="12" r="2682" spans="1:13">
      <c r="A2682" s="26">
        <v>36471</v>
      </c>
      <c r="B2682" s="94">
        <v>0</v>
      </c>
      <c r="C2682" s="110">
        <v>0</v>
      </c>
      <c r="D2682" s="110">
        <f si="79" t="shared"/>
        <v>0</v>
      </c>
      <c r="E2682" s="26"/>
      <c r="I2682" s="29">
        <v>20</v>
      </c>
      <c r="J2682" s="96">
        <f si="81" t="shared"/>
        <v>0</v>
      </c>
      <c r="M2682" s="26"/>
    </row>
    <row customHeight="1" ht="12" r="2683" spans="1:13">
      <c r="A2683" s="26">
        <v>36472</v>
      </c>
      <c r="B2683" s="94">
        <v>1</v>
      </c>
      <c r="C2683" s="110">
        <v>0</v>
      </c>
      <c r="D2683" s="110">
        <f si="79" t="shared"/>
        <v>0</v>
      </c>
      <c r="E2683" s="26"/>
      <c r="I2683" s="29">
        <v>111</v>
      </c>
      <c r="J2683" s="96">
        <f si="81" t="shared"/>
        <v>111</v>
      </c>
      <c r="M2683" s="26"/>
    </row>
    <row customHeight="1" ht="12" r="2684" spans="1:13">
      <c r="A2684" s="134">
        <v>36484</v>
      </c>
      <c r="B2684" s="94">
        <v>2</v>
      </c>
      <c r="C2684" s="110">
        <v>0</v>
      </c>
      <c r="D2684" s="110">
        <f si="79" t="shared"/>
        <v>0</v>
      </c>
      <c r="I2684" s="29">
        <v>20</v>
      </c>
      <c r="J2684" s="96">
        <f ref="J2684:J2761" si="82" t="shared">B2684*I2684</f>
        <v>40</v>
      </c>
    </row>
    <row customHeight="1" ht="12" r="2685" spans="1:13">
      <c r="A2685" s="26">
        <v>36486</v>
      </c>
      <c r="B2685" s="94">
        <v>1</v>
      </c>
      <c r="C2685" s="110">
        <v>0</v>
      </c>
      <c r="D2685" s="110">
        <f si="79" t="shared"/>
        <v>0</v>
      </c>
      <c r="I2685" s="29">
        <v>20</v>
      </c>
      <c r="J2685" s="96">
        <f si="82" t="shared"/>
        <v>20</v>
      </c>
    </row>
    <row customHeight="1" ht="12" r="2686" spans="1:13">
      <c r="A2686" s="26">
        <v>36488</v>
      </c>
      <c r="B2686" s="94">
        <v>1</v>
      </c>
      <c r="C2686" s="110">
        <v>0</v>
      </c>
      <c r="D2686" s="110">
        <f si="79" t="shared"/>
        <v>0</v>
      </c>
      <c r="I2686" s="29">
        <v>20</v>
      </c>
      <c r="J2686" s="96">
        <f si="82" t="shared"/>
        <v>20</v>
      </c>
    </row>
    <row customHeight="1" ht="12" r="2687" spans="1:13">
      <c r="A2687" s="134">
        <v>36514</v>
      </c>
      <c r="B2687" s="94">
        <v>1</v>
      </c>
      <c r="C2687" s="110">
        <v>0</v>
      </c>
      <c r="D2687" s="110">
        <f si="79" t="shared"/>
        <v>0</v>
      </c>
      <c r="I2687" s="29">
        <v>90</v>
      </c>
      <c r="J2687" s="96">
        <f si="82" t="shared"/>
        <v>90</v>
      </c>
    </row>
    <row customHeight="1" ht="12" r="2688" spans="1:13">
      <c r="A2688" s="134">
        <v>36515</v>
      </c>
      <c r="B2688" s="94">
        <v>1</v>
      </c>
      <c r="C2688" s="110">
        <v>0</v>
      </c>
      <c r="I2688" s="29">
        <v>20</v>
      </c>
      <c r="J2688" s="96">
        <f si="82" t="shared"/>
        <v>20</v>
      </c>
    </row>
    <row customHeight="1" ht="12" r="2689" spans="1:10">
      <c r="A2689" s="134">
        <v>36516</v>
      </c>
      <c r="B2689" s="94">
        <v>1</v>
      </c>
      <c r="C2689" s="110">
        <v>0</v>
      </c>
      <c r="I2689" s="29">
        <v>20</v>
      </c>
      <c r="J2689" s="96">
        <f si="82" t="shared"/>
        <v>20</v>
      </c>
    </row>
    <row customHeight="1" ht="12" r="2690" spans="1:10">
      <c r="A2690" s="134">
        <v>36517</v>
      </c>
      <c r="B2690" s="94">
        <v>1</v>
      </c>
      <c r="C2690" s="110">
        <v>0</v>
      </c>
      <c r="I2690" s="29">
        <v>20</v>
      </c>
      <c r="J2690" s="96">
        <f si="82" t="shared"/>
        <v>20</v>
      </c>
    </row>
    <row customHeight="1" ht="12" r="2691" spans="1:10">
      <c r="A2691" s="134">
        <v>36518</v>
      </c>
      <c r="B2691" s="94">
        <v>2</v>
      </c>
      <c r="C2691" s="110">
        <v>0</v>
      </c>
      <c r="I2691" s="29">
        <v>20</v>
      </c>
      <c r="J2691" s="96">
        <f si="82" t="shared"/>
        <v>40</v>
      </c>
    </row>
    <row customHeight="1" ht="12" r="2692" spans="1:10">
      <c r="A2692" s="134">
        <v>36519</v>
      </c>
      <c r="B2692" s="94">
        <v>2</v>
      </c>
      <c r="C2692" s="110">
        <v>0</v>
      </c>
      <c r="I2692" s="29">
        <v>20</v>
      </c>
      <c r="J2692" s="96">
        <f si="82" t="shared"/>
        <v>40</v>
      </c>
    </row>
    <row customHeight="1" ht="12" r="2693" spans="1:10">
      <c r="A2693" s="134">
        <v>36521</v>
      </c>
      <c r="B2693" s="94">
        <v>1</v>
      </c>
      <c r="C2693" s="110">
        <v>0</v>
      </c>
      <c r="I2693" s="29">
        <v>20</v>
      </c>
      <c r="J2693" s="96">
        <f si="82" t="shared"/>
        <v>20</v>
      </c>
    </row>
    <row customHeight="1" ht="12" r="2694" spans="1:10">
      <c r="A2694" s="134">
        <v>36523</v>
      </c>
      <c r="B2694" s="94">
        <v>2</v>
      </c>
      <c r="C2694" s="110">
        <v>0</v>
      </c>
      <c r="I2694" s="29">
        <v>20</v>
      </c>
      <c r="J2694" s="96">
        <f si="82" t="shared"/>
        <v>40</v>
      </c>
    </row>
    <row customHeight="1" ht="12" r="2695" spans="1:10">
      <c r="A2695" s="134">
        <v>36528</v>
      </c>
      <c r="B2695" s="94">
        <v>1</v>
      </c>
      <c r="I2695" s="29"/>
      <c r="J2695" s="96"/>
    </row>
    <row customHeight="1" ht="12" r="2696" spans="1:10">
      <c r="A2696" s="26">
        <v>36531</v>
      </c>
      <c r="B2696" s="94">
        <v>1</v>
      </c>
      <c r="I2696" s="29">
        <v>20</v>
      </c>
      <c r="J2696" s="96">
        <f si="82" t="shared"/>
        <v>20</v>
      </c>
    </row>
    <row customHeight="1" ht="12" r="2697" spans="1:10">
      <c r="A2697" s="26">
        <v>36533</v>
      </c>
      <c r="B2697" s="94" t="s">
        <v>823</v>
      </c>
      <c r="I2697" s="29"/>
      <c r="J2697" s="96"/>
    </row>
    <row customHeight="1" ht="12" r="2698" spans="1:10">
      <c r="A2698" s="134">
        <v>36525</v>
      </c>
      <c r="B2698" s="94">
        <v>1</v>
      </c>
      <c r="C2698" s="110">
        <v>0</v>
      </c>
      <c r="I2698" s="29">
        <v>20</v>
      </c>
      <c r="J2698" s="96">
        <f si="82" t="shared"/>
        <v>20</v>
      </c>
    </row>
    <row customHeight="1" ht="12" r="2699" spans="1:10">
      <c r="A2699" s="134">
        <v>36560</v>
      </c>
      <c r="I2699" s="29">
        <v>200</v>
      </c>
      <c r="J2699" s="96"/>
    </row>
    <row customHeight="1" ht="12" r="2700" spans="1:10">
      <c r="A2700" s="26">
        <v>36989</v>
      </c>
      <c r="B2700" s="94">
        <v>1</v>
      </c>
      <c r="C2700" s="110">
        <v>0</v>
      </c>
      <c r="D2700" s="110">
        <f si="79" t="shared"/>
        <v>0</v>
      </c>
      <c r="I2700" s="29">
        <v>20</v>
      </c>
      <c r="J2700" s="96">
        <f si="82" t="shared"/>
        <v>20</v>
      </c>
    </row>
    <row customHeight="1" ht="12" r="2701" spans="1:10">
      <c r="A2701" s="26">
        <v>39001</v>
      </c>
      <c r="B2701" s="94">
        <v>5</v>
      </c>
      <c r="C2701" s="110">
        <v>0</v>
      </c>
      <c r="D2701" s="110">
        <f si="79" t="shared"/>
        <v>0</v>
      </c>
      <c r="I2701" s="29">
        <v>20</v>
      </c>
      <c r="J2701" s="96">
        <f si="82" t="shared"/>
        <v>100</v>
      </c>
    </row>
    <row customHeight="1" ht="12" r="2702" spans="1:10">
      <c r="A2702" s="10">
        <v>39002</v>
      </c>
      <c r="B2702" s="94">
        <v>1</v>
      </c>
      <c r="C2702" s="110">
        <v>0</v>
      </c>
      <c r="D2702" s="110">
        <f si="79" t="shared"/>
        <v>0</v>
      </c>
      <c r="I2702" s="29">
        <v>20</v>
      </c>
      <c r="J2702" s="96">
        <f si="82" t="shared"/>
        <v>20</v>
      </c>
    </row>
    <row customHeight="1" ht="12" r="2703" spans="1:10">
      <c r="A2703" s="10">
        <v>39003</v>
      </c>
      <c r="B2703" s="94">
        <v>1</v>
      </c>
      <c r="C2703" s="110">
        <v>0</v>
      </c>
      <c r="D2703" s="110">
        <f si="79" t="shared"/>
        <v>0</v>
      </c>
      <c r="I2703" s="29">
        <v>20</v>
      </c>
      <c r="J2703" s="96">
        <f si="82" t="shared"/>
        <v>20</v>
      </c>
    </row>
    <row customHeight="1" ht="12" r="2704" spans="1:10">
      <c r="A2704" s="10">
        <v>39004</v>
      </c>
      <c r="B2704" s="94">
        <v>5</v>
      </c>
      <c r="C2704" s="110">
        <v>0</v>
      </c>
      <c r="D2704" s="110">
        <f ref="D2704" si="83" t="shared">C2704*2</f>
        <v>0</v>
      </c>
      <c r="I2704" s="29">
        <v>20</v>
      </c>
      <c r="J2704" s="96">
        <f si="82" t="shared"/>
        <v>100</v>
      </c>
    </row>
    <row customHeight="1" ht="12" r="2705" spans="1:13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si="82" t="shared"/>
        <v>60</v>
      </c>
    </row>
    <row customHeight="1" ht="12" r="2706" spans="1:13">
      <c r="A2706" s="10">
        <v>39011</v>
      </c>
      <c r="B2706" s="94">
        <v>12</v>
      </c>
      <c r="C2706" s="110">
        <v>0</v>
      </c>
      <c r="D2706" s="110">
        <f si="79" t="shared"/>
        <v>0</v>
      </c>
      <c r="F2706" s="26" t="s">
        <v>1400</v>
      </c>
      <c r="I2706" s="29">
        <v>20</v>
      </c>
      <c r="J2706" s="96">
        <f si="82" t="shared"/>
        <v>240</v>
      </c>
    </row>
    <row customHeight="1" ht="12" r="2707" spans="1:13">
      <c r="A2707" s="10">
        <v>39012</v>
      </c>
      <c r="B2707" s="94">
        <v>1</v>
      </c>
      <c r="C2707" s="110">
        <v>0</v>
      </c>
      <c r="D2707" s="110">
        <f si="79" t="shared"/>
        <v>0</v>
      </c>
      <c r="I2707" s="29">
        <v>20</v>
      </c>
      <c r="J2707" s="96">
        <f si="82" t="shared"/>
        <v>20</v>
      </c>
    </row>
    <row customHeight="1" ht="12" r="2708" spans="1:13">
      <c r="A2708" s="10">
        <v>39015</v>
      </c>
      <c r="B2708" s="94">
        <v>0</v>
      </c>
      <c r="C2708" s="110">
        <v>0</v>
      </c>
      <c r="D2708" s="110">
        <f si="79" t="shared"/>
        <v>0</v>
      </c>
      <c r="I2708" s="29">
        <v>20</v>
      </c>
      <c r="J2708" s="96">
        <f si="82" t="shared"/>
        <v>0</v>
      </c>
    </row>
    <row customHeight="1" ht="12" r="2709" spans="1:13">
      <c r="A2709" s="10">
        <v>39016</v>
      </c>
      <c r="B2709" s="94">
        <v>0</v>
      </c>
      <c r="C2709" s="110">
        <v>0</v>
      </c>
      <c r="D2709" s="110">
        <f si="79" t="shared"/>
        <v>0</v>
      </c>
      <c r="I2709" s="29">
        <v>20</v>
      </c>
      <c r="J2709" s="96">
        <f si="82" t="shared"/>
        <v>0</v>
      </c>
    </row>
    <row customHeight="1" ht="12" r="2710" spans="1:13">
      <c r="A2710" s="10">
        <v>39017</v>
      </c>
      <c r="B2710" s="94">
        <v>1</v>
      </c>
      <c r="C2710" s="110">
        <v>0</v>
      </c>
      <c r="D2710" s="110">
        <f si="79" t="shared"/>
        <v>0</v>
      </c>
      <c r="I2710" s="29">
        <v>20</v>
      </c>
      <c r="J2710" s="96">
        <f si="82" t="shared"/>
        <v>20</v>
      </c>
      <c r="K2710" s="26"/>
      <c r="L2710" s="26"/>
      <c r="M2710" s="26"/>
    </row>
    <row customHeight="1" ht="12" r="2711" spans="1:13">
      <c r="A2711" s="10">
        <v>39023</v>
      </c>
      <c r="B2711" s="94">
        <v>1</v>
      </c>
      <c r="C2711" s="110">
        <v>0</v>
      </c>
      <c r="D2711" s="110">
        <f si="79" t="shared"/>
        <v>0</v>
      </c>
      <c r="I2711" s="29">
        <v>20</v>
      </c>
      <c r="J2711" s="96">
        <f si="82" t="shared"/>
        <v>20</v>
      </c>
      <c r="K2711" s="26"/>
      <c r="L2711" s="26"/>
      <c r="M2711" s="26"/>
    </row>
    <row customHeight="1" ht="12" r="2712" spans="1:13">
      <c r="A2712" s="10">
        <v>39024</v>
      </c>
      <c r="B2712" s="94">
        <v>1</v>
      </c>
      <c r="C2712" s="110">
        <v>0</v>
      </c>
      <c r="D2712" s="110">
        <f si="79" t="shared"/>
        <v>0</v>
      </c>
      <c r="I2712" s="29">
        <v>20</v>
      </c>
      <c r="J2712" s="96">
        <f si="82" t="shared"/>
        <v>20</v>
      </c>
      <c r="K2712" s="26"/>
      <c r="L2712" s="26"/>
      <c r="M2712" s="26"/>
    </row>
    <row customHeight="1" ht="12" r="2713" spans="1:13">
      <c r="A2713" s="10">
        <v>39025</v>
      </c>
      <c r="B2713" s="94">
        <v>1</v>
      </c>
      <c r="C2713" s="110">
        <v>0</v>
      </c>
      <c r="D2713" s="110">
        <f si="79" t="shared"/>
        <v>0</v>
      </c>
      <c r="I2713" s="29">
        <v>20</v>
      </c>
      <c r="J2713" s="96">
        <f si="82" t="shared"/>
        <v>20</v>
      </c>
      <c r="K2713" s="26"/>
      <c r="L2713" s="26"/>
      <c r="M2713" s="26"/>
    </row>
    <row customHeight="1" ht="12" r="2714" spans="1:13">
      <c r="A2714" s="10">
        <v>39026</v>
      </c>
      <c r="B2714" s="94">
        <v>2</v>
      </c>
      <c r="C2714" s="110">
        <v>0</v>
      </c>
      <c r="D2714" s="110">
        <f si="79" t="shared"/>
        <v>0</v>
      </c>
      <c r="I2714" s="29">
        <v>20</v>
      </c>
      <c r="J2714" s="96">
        <f si="82" t="shared"/>
        <v>40</v>
      </c>
      <c r="K2714" s="26"/>
      <c r="L2714" s="26"/>
      <c r="M2714" s="26"/>
    </row>
    <row customHeight="1" ht="12" r="2715" spans="1:13">
      <c r="A2715" s="10">
        <v>39027</v>
      </c>
      <c r="B2715" s="94">
        <v>0</v>
      </c>
      <c r="C2715" s="110">
        <v>0</v>
      </c>
      <c r="D2715" s="110">
        <f si="79" t="shared"/>
        <v>0</v>
      </c>
      <c r="I2715" s="29">
        <v>20</v>
      </c>
      <c r="J2715" s="96">
        <f si="82" t="shared"/>
        <v>0</v>
      </c>
      <c r="K2715" s="26"/>
      <c r="L2715" s="26"/>
      <c r="M2715" s="26"/>
    </row>
    <row customHeight="1" ht="12" r="2716" spans="1:13">
      <c r="A2716" s="10">
        <v>39029</v>
      </c>
      <c r="B2716" s="94">
        <v>1</v>
      </c>
      <c r="C2716" s="110">
        <v>0</v>
      </c>
      <c r="D2716" s="110">
        <f si="79" t="shared"/>
        <v>0</v>
      </c>
      <c r="I2716" s="29">
        <v>20</v>
      </c>
      <c r="J2716" s="96">
        <f si="82" t="shared"/>
        <v>20</v>
      </c>
      <c r="K2716" s="26"/>
      <c r="L2716" s="26"/>
      <c r="M2716" s="26"/>
    </row>
    <row customHeight="1" ht="12" r="2717" spans="1:13">
      <c r="A2717" s="10">
        <v>39030</v>
      </c>
      <c r="B2717" s="94">
        <v>3</v>
      </c>
      <c r="C2717" s="110">
        <v>0</v>
      </c>
      <c r="D2717" s="110">
        <f si="79" t="shared"/>
        <v>0</v>
      </c>
      <c r="I2717" s="29">
        <v>20</v>
      </c>
      <c r="J2717" s="96">
        <f si="82" t="shared"/>
        <v>60</v>
      </c>
      <c r="K2717" s="26"/>
      <c r="L2717" s="26"/>
      <c r="M2717" s="26"/>
    </row>
    <row customHeight="1" ht="12" r="2718" spans="1:13">
      <c r="A2718" s="10">
        <v>39034</v>
      </c>
      <c r="B2718" s="94">
        <v>1</v>
      </c>
      <c r="C2718" s="110">
        <v>0</v>
      </c>
      <c r="D2718" s="110">
        <f si="79" t="shared"/>
        <v>0</v>
      </c>
      <c r="I2718" s="29">
        <v>20</v>
      </c>
      <c r="J2718" s="96">
        <f si="82" t="shared"/>
        <v>20</v>
      </c>
      <c r="K2718" s="26"/>
      <c r="L2718" s="26"/>
      <c r="M2718" s="26"/>
    </row>
    <row customHeight="1" ht="12" r="2719" spans="1:13">
      <c r="A2719" s="10">
        <v>39039</v>
      </c>
      <c r="B2719" s="94">
        <v>0</v>
      </c>
      <c r="C2719" s="110">
        <v>0</v>
      </c>
      <c r="D2719" s="110">
        <f ref="D2719:D2786" si="84" t="shared">C2719*2</f>
        <v>0</v>
      </c>
      <c r="I2719" s="29">
        <v>20</v>
      </c>
      <c r="J2719" s="96">
        <f si="82" t="shared"/>
        <v>0</v>
      </c>
      <c r="K2719" s="26"/>
      <c r="L2719" s="26"/>
      <c r="M2719" s="26"/>
    </row>
    <row customHeight="1" ht="12" r="2720" spans="1:13">
      <c r="A2720" s="10">
        <v>39040</v>
      </c>
      <c r="B2720" s="94">
        <v>3</v>
      </c>
      <c r="C2720" s="110">
        <v>0</v>
      </c>
      <c r="D2720" s="110">
        <f si="84" t="shared"/>
        <v>0</v>
      </c>
      <c r="I2720" s="29">
        <v>20</v>
      </c>
      <c r="J2720" s="96">
        <f si="82" t="shared"/>
        <v>60</v>
      </c>
      <c r="K2720" s="26"/>
      <c r="L2720" s="26"/>
      <c r="M2720" s="26"/>
    </row>
    <row customHeight="1" ht="12" r="2721" spans="1:13">
      <c r="A2721" s="10">
        <v>39041</v>
      </c>
      <c r="B2721" s="94">
        <v>1</v>
      </c>
      <c r="C2721" s="110">
        <v>0</v>
      </c>
      <c r="D2721" s="110">
        <f si="84" t="shared"/>
        <v>0</v>
      </c>
      <c r="I2721" s="29">
        <v>20</v>
      </c>
      <c r="J2721" s="96">
        <f si="82" t="shared"/>
        <v>20</v>
      </c>
      <c r="K2721" s="26"/>
      <c r="L2721" s="26"/>
      <c r="M2721" s="26"/>
    </row>
    <row customHeight="1" ht="12" r="2722" spans="1:13">
      <c r="A2722" s="10">
        <v>39046</v>
      </c>
      <c r="B2722" s="94">
        <v>0</v>
      </c>
      <c r="C2722" s="110">
        <v>0</v>
      </c>
      <c r="D2722" s="110">
        <f si="84" t="shared"/>
        <v>0</v>
      </c>
      <c r="I2722" s="29">
        <v>20</v>
      </c>
      <c r="J2722" s="96">
        <f si="82" t="shared"/>
        <v>0</v>
      </c>
      <c r="K2722" s="26"/>
      <c r="L2722" s="26"/>
      <c r="M2722" s="26"/>
    </row>
    <row customHeight="1" ht="12" r="2723" spans="1:13">
      <c r="A2723" s="10">
        <v>39047</v>
      </c>
      <c r="B2723" s="94">
        <v>1</v>
      </c>
      <c r="C2723" s="110">
        <v>0</v>
      </c>
      <c r="D2723" s="110">
        <f si="84" t="shared"/>
        <v>0</v>
      </c>
      <c r="I2723" s="29">
        <v>20</v>
      </c>
      <c r="J2723" s="96">
        <f si="82" t="shared"/>
        <v>20</v>
      </c>
      <c r="K2723" s="26"/>
      <c r="L2723" s="26"/>
      <c r="M2723" s="26"/>
    </row>
    <row customHeight="1" ht="12" r="2724" spans="1:13">
      <c r="A2724" s="10">
        <v>39049</v>
      </c>
      <c r="B2724" s="94">
        <v>2</v>
      </c>
      <c r="C2724" s="110">
        <v>0</v>
      </c>
      <c r="D2724" s="110">
        <f si="84" t="shared"/>
        <v>0</v>
      </c>
      <c r="I2724" s="29">
        <v>20</v>
      </c>
      <c r="J2724" s="96">
        <f si="82" t="shared"/>
        <v>40</v>
      </c>
      <c r="K2724" s="26"/>
      <c r="L2724" s="26"/>
      <c r="M2724" s="26"/>
    </row>
    <row customHeight="1" ht="12" r="2725" spans="1:13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si="82" t="shared"/>
        <v>20</v>
      </c>
      <c r="K2725" s="26"/>
      <c r="L2725" s="26"/>
      <c r="M2725" s="26"/>
    </row>
    <row customHeight="1" ht="12" r="2726" spans="1:13">
      <c r="A2726" s="10">
        <v>39059</v>
      </c>
      <c r="B2726" s="94">
        <v>1</v>
      </c>
      <c r="C2726" s="110">
        <v>0</v>
      </c>
      <c r="D2726" s="110">
        <f si="84" t="shared"/>
        <v>0</v>
      </c>
      <c r="I2726" s="29">
        <v>20</v>
      </c>
      <c r="J2726" s="96">
        <f si="82" t="shared"/>
        <v>20</v>
      </c>
      <c r="K2726" s="26"/>
      <c r="L2726" s="26"/>
      <c r="M2726" s="26"/>
    </row>
    <row customHeight="1" ht="12" r="2727" spans="1:13">
      <c r="A2727" s="10">
        <v>39060</v>
      </c>
      <c r="B2727" s="94">
        <v>1</v>
      </c>
      <c r="C2727" s="110">
        <v>0</v>
      </c>
      <c r="D2727" s="110">
        <f si="84" t="shared"/>
        <v>0</v>
      </c>
      <c r="I2727" s="29">
        <v>20</v>
      </c>
      <c r="J2727" s="96">
        <f si="82" t="shared"/>
        <v>20</v>
      </c>
      <c r="K2727" s="26"/>
      <c r="L2727" s="26"/>
      <c r="M2727" s="26"/>
    </row>
    <row customHeight="1" ht="12" r="2728" spans="1:13">
      <c r="A2728" s="10">
        <v>39061</v>
      </c>
      <c r="B2728" s="94">
        <v>0</v>
      </c>
      <c r="C2728" s="110">
        <v>0</v>
      </c>
      <c r="D2728" s="110">
        <f si="84" t="shared"/>
        <v>0</v>
      </c>
      <c r="I2728" s="29">
        <v>20</v>
      </c>
      <c r="J2728" s="96">
        <f si="82" t="shared"/>
        <v>0</v>
      </c>
      <c r="K2728" s="26"/>
      <c r="L2728" s="26"/>
      <c r="M2728" s="26"/>
    </row>
    <row customHeight="1" ht="12" r="2729" spans="1:13">
      <c r="A2729" s="10">
        <v>39063</v>
      </c>
      <c r="B2729" s="94">
        <v>1</v>
      </c>
      <c r="C2729" s="110">
        <v>0</v>
      </c>
      <c r="D2729" s="110">
        <f si="84" t="shared"/>
        <v>0</v>
      </c>
      <c r="I2729" s="29">
        <v>20</v>
      </c>
      <c r="J2729" s="96">
        <f si="82" t="shared"/>
        <v>20</v>
      </c>
      <c r="K2729" s="26"/>
      <c r="L2729" s="26"/>
      <c r="M2729" s="26"/>
    </row>
    <row customHeight="1" ht="12" r="2730" spans="1:13">
      <c r="A2730" s="10">
        <v>39064</v>
      </c>
      <c r="B2730" s="94">
        <v>1</v>
      </c>
      <c r="C2730" s="110">
        <v>0</v>
      </c>
      <c r="D2730" s="110">
        <f si="84" t="shared"/>
        <v>0</v>
      </c>
      <c r="I2730" s="29">
        <v>20</v>
      </c>
      <c r="J2730" s="96">
        <f si="82" t="shared"/>
        <v>20</v>
      </c>
      <c r="K2730" s="26"/>
      <c r="L2730" s="26"/>
      <c r="M2730" s="26"/>
    </row>
    <row customHeight="1" ht="12" r="2731" spans="1:13">
      <c r="A2731" s="10">
        <v>39068</v>
      </c>
      <c r="B2731" s="94">
        <v>1</v>
      </c>
      <c r="C2731" s="110">
        <v>0</v>
      </c>
      <c r="D2731" s="110">
        <f si="84" t="shared"/>
        <v>0</v>
      </c>
      <c r="I2731" s="29">
        <v>20</v>
      </c>
      <c r="J2731" s="96">
        <f si="82" t="shared"/>
        <v>20</v>
      </c>
      <c r="K2731" s="26"/>
      <c r="L2731" s="26"/>
      <c r="M2731" s="26"/>
    </row>
    <row customHeight="1" ht="12" r="2732" spans="1:13">
      <c r="A2732" s="10">
        <v>39069</v>
      </c>
      <c r="B2732" s="94">
        <v>1</v>
      </c>
      <c r="C2732" s="110">
        <v>0</v>
      </c>
      <c r="D2732" s="110">
        <f si="84" t="shared"/>
        <v>0</v>
      </c>
      <c r="I2732" s="29">
        <v>20</v>
      </c>
      <c r="J2732" s="96">
        <f si="82" t="shared"/>
        <v>20</v>
      </c>
      <c r="K2732" s="26"/>
      <c r="L2732" s="26"/>
      <c r="M2732" s="26"/>
    </row>
    <row customHeight="1" ht="12" r="2733" spans="1:13">
      <c r="A2733" s="10">
        <v>39070</v>
      </c>
      <c r="B2733" s="94">
        <v>1</v>
      </c>
      <c r="C2733" s="110">
        <v>0</v>
      </c>
      <c r="D2733" s="110">
        <f si="84" t="shared"/>
        <v>0</v>
      </c>
      <c r="I2733" s="29">
        <v>20</v>
      </c>
      <c r="J2733" s="96">
        <f si="82" t="shared"/>
        <v>20</v>
      </c>
      <c r="K2733" s="26"/>
      <c r="L2733" s="26"/>
      <c r="M2733" s="26"/>
    </row>
    <row customHeight="1" ht="12" r="2734" spans="1:13">
      <c r="A2734" s="10">
        <v>39072</v>
      </c>
      <c r="B2734" s="94">
        <v>1</v>
      </c>
      <c r="C2734" s="110">
        <v>0</v>
      </c>
      <c r="D2734" s="110">
        <f si="84" t="shared"/>
        <v>0</v>
      </c>
      <c r="I2734" s="29">
        <v>20</v>
      </c>
      <c r="J2734" s="96">
        <f si="82" t="shared"/>
        <v>20</v>
      </c>
      <c r="K2734" s="26"/>
      <c r="L2734" s="26"/>
      <c r="M2734" s="26"/>
    </row>
    <row customHeight="1" ht="12" r="2735" spans="1:13">
      <c r="A2735" s="10">
        <v>39073</v>
      </c>
      <c r="B2735" s="94">
        <v>7</v>
      </c>
      <c r="C2735" s="110">
        <v>0</v>
      </c>
      <c r="D2735" s="110">
        <f si="84" t="shared"/>
        <v>0</v>
      </c>
      <c r="I2735" s="29">
        <v>20</v>
      </c>
      <c r="J2735" s="96">
        <f si="82" t="shared"/>
        <v>140</v>
      </c>
      <c r="K2735" s="26"/>
      <c r="L2735" s="26"/>
      <c r="M2735" s="26"/>
    </row>
    <row customHeight="1" ht="12" r="2736" spans="1:13">
      <c r="A2736" s="10">
        <v>39079</v>
      </c>
      <c r="B2736" s="94">
        <v>0</v>
      </c>
      <c r="C2736" s="110">
        <v>0</v>
      </c>
      <c r="D2736" s="110">
        <f si="84" t="shared"/>
        <v>0</v>
      </c>
      <c r="I2736" s="29">
        <v>20</v>
      </c>
      <c r="J2736" s="96">
        <f si="82" t="shared"/>
        <v>0</v>
      </c>
      <c r="K2736" s="26"/>
      <c r="L2736" s="26"/>
      <c r="M2736" s="26"/>
    </row>
    <row customHeight="1" ht="12" r="2737" spans="1:13">
      <c r="A2737" s="10">
        <v>39080</v>
      </c>
      <c r="B2737" s="94">
        <v>0</v>
      </c>
      <c r="C2737" s="110">
        <v>0</v>
      </c>
      <c r="D2737" s="110">
        <f si="84" t="shared"/>
        <v>0</v>
      </c>
      <c r="I2737" s="29">
        <v>20</v>
      </c>
      <c r="J2737" s="96">
        <f si="82" t="shared"/>
        <v>0</v>
      </c>
      <c r="K2737" s="26"/>
      <c r="L2737" s="26"/>
      <c r="M2737" s="26"/>
    </row>
    <row customHeight="1" ht="12" r="2738" spans="1:13">
      <c r="A2738" s="10">
        <v>39094</v>
      </c>
      <c r="B2738" s="94">
        <v>2</v>
      </c>
      <c r="C2738" s="110">
        <v>0</v>
      </c>
      <c r="D2738" s="110">
        <f si="84" t="shared"/>
        <v>0</v>
      </c>
      <c r="I2738" s="29">
        <v>20</v>
      </c>
      <c r="J2738" s="96">
        <f si="82" t="shared"/>
        <v>40</v>
      </c>
      <c r="K2738" s="26"/>
      <c r="L2738" s="26"/>
      <c r="M2738" s="26"/>
    </row>
    <row customHeight="1" ht="12" r="2739" spans="1:13">
      <c r="A2739" s="10">
        <v>39098</v>
      </c>
      <c r="B2739" s="94">
        <v>1</v>
      </c>
      <c r="C2739" s="110">
        <v>0</v>
      </c>
      <c r="D2739" s="110">
        <f si="84" t="shared"/>
        <v>0</v>
      </c>
      <c r="I2739" s="29">
        <v>20</v>
      </c>
      <c r="J2739" s="96">
        <f si="82" t="shared"/>
        <v>20</v>
      </c>
      <c r="K2739" s="26"/>
      <c r="L2739" s="26"/>
      <c r="M2739" s="26"/>
    </row>
    <row customHeight="1" ht="12" r="2740" spans="1:13">
      <c r="A2740" s="10">
        <v>39099</v>
      </c>
      <c r="B2740" s="94">
        <v>1</v>
      </c>
      <c r="C2740" s="110">
        <v>0</v>
      </c>
      <c r="D2740" s="110">
        <f si="84" t="shared"/>
        <v>0</v>
      </c>
      <c r="I2740" s="29">
        <v>20</v>
      </c>
      <c r="J2740" s="96">
        <f si="82" t="shared"/>
        <v>20</v>
      </c>
      <c r="K2740" s="26"/>
      <c r="L2740" s="26"/>
      <c r="M2740" s="26"/>
    </row>
    <row customHeight="1" ht="12" r="2741" spans="1:13">
      <c r="A2741" s="10">
        <v>39100</v>
      </c>
      <c r="B2741" s="94">
        <v>1</v>
      </c>
      <c r="C2741" s="110">
        <v>0</v>
      </c>
      <c r="D2741" s="110">
        <f si="84" t="shared"/>
        <v>0</v>
      </c>
      <c r="I2741" s="29">
        <v>20</v>
      </c>
      <c r="J2741" s="96">
        <f si="82" t="shared"/>
        <v>20</v>
      </c>
      <c r="K2741" s="26"/>
      <c r="L2741" s="26"/>
      <c r="M2741" s="26"/>
    </row>
    <row customHeight="1" ht="12" r="2742" spans="1:13">
      <c r="A2742" s="10">
        <v>39102</v>
      </c>
      <c r="B2742" s="94">
        <v>1</v>
      </c>
      <c r="C2742" s="110">
        <v>0</v>
      </c>
      <c r="D2742" s="110">
        <f si="84" t="shared"/>
        <v>0</v>
      </c>
      <c r="I2742" s="29">
        <v>20</v>
      </c>
      <c r="J2742" s="96">
        <f si="82" t="shared"/>
        <v>20</v>
      </c>
      <c r="K2742" s="26"/>
      <c r="L2742" s="26"/>
      <c r="M2742" s="26"/>
    </row>
    <row customHeight="1" ht="12" r="2743" spans="1:13">
      <c r="A2743" s="10">
        <v>39104</v>
      </c>
      <c r="B2743" s="94">
        <v>1</v>
      </c>
      <c r="C2743" s="110">
        <v>0</v>
      </c>
      <c r="D2743" s="110">
        <f si="84" t="shared"/>
        <v>0</v>
      </c>
      <c r="I2743" s="29">
        <v>20</v>
      </c>
      <c r="J2743" s="96">
        <f si="82" t="shared"/>
        <v>20</v>
      </c>
      <c r="K2743" s="26"/>
      <c r="L2743" s="26"/>
      <c r="M2743" s="26"/>
    </row>
    <row customHeight="1" ht="12" r="2744" spans="1:13">
      <c r="A2744" s="10">
        <v>39105</v>
      </c>
      <c r="B2744" s="94">
        <v>1</v>
      </c>
      <c r="C2744" s="110">
        <v>0</v>
      </c>
      <c r="D2744" s="110">
        <f si="84" t="shared"/>
        <v>0</v>
      </c>
      <c r="E2744" s="74" t="s">
        <v>823</v>
      </c>
      <c r="I2744" s="29">
        <v>20</v>
      </c>
      <c r="J2744" s="96">
        <f si="82" t="shared"/>
        <v>20</v>
      </c>
      <c r="K2744" s="26"/>
      <c r="L2744" s="26"/>
      <c r="M2744" s="26"/>
    </row>
    <row customHeight="1" ht="12" r="2745" spans="1:13">
      <c r="A2745" s="10">
        <v>39107</v>
      </c>
      <c r="B2745" s="94">
        <v>2</v>
      </c>
      <c r="C2745" s="110">
        <v>0</v>
      </c>
      <c r="D2745" s="110">
        <f si="84" t="shared"/>
        <v>0</v>
      </c>
      <c r="I2745" s="29">
        <v>20</v>
      </c>
      <c r="J2745" s="96">
        <f si="82" t="shared"/>
        <v>40</v>
      </c>
      <c r="K2745" s="26"/>
      <c r="L2745" s="26"/>
      <c r="M2745" s="26"/>
    </row>
    <row customHeight="1" ht="12" r="2746" spans="1:13">
      <c r="A2746" s="10">
        <v>39109</v>
      </c>
      <c r="B2746" s="94">
        <v>1</v>
      </c>
      <c r="C2746" s="110">
        <v>0</v>
      </c>
      <c r="D2746" s="110">
        <f si="84" t="shared"/>
        <v>0</v>
      </c>
      <c r="I2746" s="29">
        <v>20</v>
      </c>
      <c r="J2746" s="96">
        <f si="82" t="shared"/>
        <v>20</v>
      </c>
      <c r="K2746" s="26"/>
      <c r="L2746" s="26"/>
      <c r="M2746" s="26"/>
    </row>
    <row customHeight="1" ht="12" r="2747" spans="1:13">
      <c r="A2747" s="10">
        <v>39110</v>
      </c>
      <c r="B2747" s="94">
        <v>2</v>
      </c>
      <c r="C2747" s="110">
        <v>0</v>
      </c>
      <c r="D2747" s="110">
        <f si="84" t="shared"/>
        <v>0</v>
      </c>
      <c r="I2747" s="29">
        <v>20</v>
      </c>
      <c r="J2747" s="96">
        <f si="82" t="shared"/>
        <v>40</v>
      </c>
      <c r="K2747" s="26"/>
      <c r="L2747" s="26"/>
      <c r="M2747" s="26"/>
    </row>
    <row customHeight="1" ht="12" r="2748" spans="1:13">
      <c r="A2748" s="10">
        <v>39111</v>
      </c>
      <c r="B2748" s="94">
        <v>1</v>
      </c>
      <c r="C2748" s="110">
        <v>0</v>
      </c>
      <c r="D2748" s="110">
        <f si="84" t="shared"/>
        <v>0</v>
      </c>
      <c r="I2748" s="29">
        <v>20</v>
      </c>
      <c r="J2748" s="96">
        <f si="82" t="shared"/>
        <v>20</v>
      </c>
      <c r="K2748" s="26"/>
      <c r="L2748" s="26"/>
      <c r="M2748" s="26"/>
    </row>
    <row customHeight="1" ht="12" r="2749" spans="1:13">
      <c r="A2749" s="10">
        <v>39112</v>
      </c>
      <c r="B2749" s="94">
        <v>1</v>
      </c>
      <c r="C2749" s="110">
        <v>0</v>
      </c>
      <c r="D2749" s="110">
        <f si="84" t="shared"/>
        <v>0</v>
      </c>
      <c r="I2749" s="29">
        <v>20</v>
      </c>
      <c r="J2749" s="96">
        <f si="82" t="shared"/>
        <v>20</v>
      </c>
      <c r="K2749" s="26"/>
      <c r="L2749" s="26"/>
      <c r="M2749" s="26"/>
    </row>
    <row customHeight="1" ht="12" r="2750" spans="1:13">
      <c r="A2750" s="10">
        <v>39113</v>
      </c>
      <c r="B2750" s="94">
        <v>2</v>
      </c>
      <c r="C2750" s="110">
        <v>0</v>
      </c>
      <c r="D2750" s="110">
        <f si="84" t="shared"/>
        <v>0</v>
      </c>
      <c r="I2750" s="29">
        <v>20</v>
      </c>
      <c r="J2750" s="96">
        <f si="82" t="shared"/>
        <v>40</v>
      </c>
      <c r="K2750" s="26"/>
      <c r="L2750" s="26"/>
      <c r="M2750" s="26"/>
    </row>
    <row customHeight="1" ht="12" r="2751" spans="1:13">
      <c r="A2751" s="10">
        <v>39114</v>
      </c>
      <c r="B2751" s="94">
        <v>1</v>
      </c>
      <c r="C2751" s="110">
        <v>0</v>
      </c>
      <c r="D2751" s="110">
        <f si="84" t="shared"/>
        <v>0</v>
      </c>
      <c r="I2751" s="29">
        <v>20</v>
      </c>
      <c r="J2751" s="96">
        <f si="82" t="shared"/>
        <v>20</v>
      </c>
      <c r="K2751" s="26"/>
      <c r="L2751" s="26"/>
      <c r="M2751" s="26"/>
    </row>
    <row customHeight="1" ht="12" r="2752" spans="1:13">
      <c r="A2752" s="10">
        <v>39115</v>
      </c>
      <c r="B2752" s="94">
        <v>2</v>
      </c>
      <c r="C2752" s="110">
        <v>0</v>
      </c>
      <c r="D2752" s="110">
        <f si="84" t="shared"/>
        <v>0</v>
      </c>
      <c r="I2752" s="29">
        <v>20</v>
      </c>
      <c r="J2752" s="96">
        <f si="82" t="shared"/>
        <v>40</v>
      </c>
      <c r="K2752" s="26"/>
      <c r="L2752" s="26"/>
      <c r="M2752" s="26"/>
    </row>
    <row customHeight="1" ht="12" r="2753" spans="1:13">
      <c r="A2753" s="10">
        <v>39116</v>
      </c>
      <c r="B2753" s="94">
        <v>1</v>
      </c>
      <c r="C2753" s="110">
        <v>0</v>
      </c>
      <c r="D2753" s="110">
        <f si="84" t="shared"/>
        <v>0</v>
      </c>
      <c r="I2753" s="29">
        <v>20</v>
      </c>
      <c r="J2753" s="96">
        <f si="82" t="shared"/>
        <v>20</v>
      </c>
      <c r="K2753" s="26"/>
      <c r="L2753" s="26"/>
      <c r="M2753" s="26"/>
    </row>
    <row customHeight="1" ht="12" r="2754" spans="1:13">
      <c r="A2754" s="10">
        <v>39117</v>
      </c>
      <c r="B2754" s="94">
        <v>0</v>
      </c>
      <c r="C2754" s="110">
        <v>0</v>
      </c>
      <c r="D2754" s="110">
        <f si="84" t="shared"/>
        <v>0</v>
      </c>
      <c r="I2754" s="29">
        <v>20</v>
      </c>
      <c r="J2754" s="96">
        <f si="82" t="shared"/>
        <v>0</v>
      </c>
      <c r="K2754" s="26"/>
      <c r="L2754" s="26"/>
      <c r="M2754" s="26"/>
    </row>
    <row customHeight="1" ht="12" r="2755" spans="1:13">
      <c r="A2755" s="10">
        <v>39119</v>
      </c>
      <c r="B2755" s="94">
        <v>1</v>
      </c>
      <c r="C2755" s="110">
        <v>0</v>
      </c>
      <c r="D2755" s="110">
        <f si="84" t="shared"/>
        <v>0</v>
      </c>
      <c r="I2755" s="29">
        <v>20</v>
      </c>
      <c r="J2755" s="96">
        <f si="82" t="shared"/>
        <v>20</v>
      </c>
      <c r="K2755" s="26"/>
      <c r="L2755" s="26"/>
      <c r="M2755" s="26"/>
    </row>
    <row customHeight="1" ht="12" r="2756" spans="1:13">
      <c r="A2756" s="10">
        <v>39122</v>
      </c>
      <c r="B2756" s="94">
        <v>1</v>
      </c>
      <c r="C2756" s="110">
        <v>0</v>
      </c>
      <c r="D2756" s="110">
        <f si="84" t="shared"/>
        <v>0</v>
      </c>
      <c r="I2756" s="29">
        <v>20</v>
      </c>
      <c r="J2756" s="96">
        <f si="82" t="shared"/>
        <v>20</v>
      </c>
      <c r="K2756" s="26"/>
      <c r="L2756" s="26"/>
      <c r="M2756" s="26"/>
    </row>
    <row customHeight="1" ht="12" r="2757" spans="1:13">
      <c r="A2757" s="10">
        <v>39126</v>
      </c>
      <c r="B2757" s="94">
        <v>1</v>
      </c>
      <c r="C2757" s="110">
        <v>0</v>
      </c>
      <c r="D2757" s="110">
        <f si="84" t="shared"/>
        <v>0</v>
      </c>
      <c r="I2757" s="29">
        <v>20</v>
      </c>
      <c r="J2757" s="96">
        <f si="82" t="shared"/>
        <v>20</v>
      </c>
      <c r="K2757" s="26"/>
      <c r="L2757" s="26"/>
      <c r="M2757" s="26"/>
    </row>
    <row customHeight="1" ht="12" r="2758" spans="1:13">
      <c r="A2758" s="10">
        <v>39129</v>
      </c>
      <c r="B2758" s="94">
        <v>2</v>
      </c>
      <c r="C2758" s="110">
        <v>0</v>
      </c>
      <c r="D2758" s="110">
        <f si="84" t="shared"/>
        <v>0</v>
      </c>
      <c r="I2758" s="29">
        <v>20</v>
      </c>
      <c r="J2758" s="96">
        <f si="82" t="shared"/>
        <v>40</v>
      </c>
      <c r="K2758" s="26"/>
      <c r="L2758" s="26"/>
      <c r="M2758" s="26"/>
    </row>
    <row customHeight="1" ht="12" r="2759" spans="1:13">
      <c r="A2759" s="10">
        <v>39133</v>
      </c>
      <c r="B2759" s="94">
        <v>2</v>
      </c>
      <c r="C2759" s="110">
        <v>0</v>
      </c>
      <c r="D2759" s="110">
        <f si="84" t="shared"/>
        <v>0</v>
      </c>
      <c r="I2759" s="29">
        <v>20</v>
      </c>
      <c r="J2759" s="96">
        <f si="82" t="shared"/>
        <v>40</v>
      </c>
      <c r="K2759" s="26"/>
      <c r="L2759" s="26"/>
      <c r="M2759" s="26"/>
    </row>
    <row customHeight="1" ht="12" r="2760" spans="1:13">
      <c r="A2760" s="10">
        <v>39134</v>
      </c>
      <c r="B2760" s="94">
        <v>3</v>
      </c>
      <c r="C2760" s="110">
        <v>0</v>
      </c>
      <c r="D2760" s="110">
        <f si="84" t="shared"/>
        <v>0</v>
      </c>
      <c r="I2760" s="29">
        <v>20</v>
      </c>
      <c r="J2760" s="96">
        <f si="82" t="shared"/>
        <v>60</v>
      </c>
      <c r="K2760" s="26"/>
      <c r="L2760" s="26"/>
      <c r="M2760" s="26"/>
    </row>
    <row customHeight="1" ht="12" r="2761" spans="1:13">
      <c r="A2761" s="10">
        <v>39135</v>
      </c>
      <c r="B2761" s="94">
        <v>0</v>
      </c>
      <c r="C2761" s="110">
        <v>0</v>
      </c>
      <c r="D2761" s="110">
        <f si="84" t="shared"/>
        <v>0</v>
      </c>
      <c r="I2761" s="29">
        <v>20</v>
      </c>
      <c r="J2761" s="96">
        <f si="82" t="shared"/>
        <v>0</v>
      </c>
      <c r="K2761" s="26"/>
      <c r="L2761" s="26"/>
      <c r="M2761" s="26"/>
    </row>
    <row customHeight="1" ht="12" r="2762" spans="1:13">
      <c r="A2762" s="10">
        <v>39136</v>
      </c>
      <c r="B2762" s="94">
        <v>1</v>
      </c>
      <c r="C2762" s="110">
        <v>0</v>
      </c>
      <c r="D2762" s="110">
        <f si="84" t="shared"/>
        <v>0</v>
      </c>
      <c r="I2762" s="29">
        <v>20</v>
      </c>
      <c r="J2762" s="96">
        <f ref="J2762:J2831" si="85" t="shared">B2762*I2762</f>
        <v>20</v>
      </c>
      <c r="K2762" s="26"/>
      <c r="L2762" s="26"/>
      <c r="M2762" s="26"/>
    </row>
    <row customHeight="1" ht="12" r="2763" spans="1:13">
      <c r="A2763" s="10">
        <v>39138</v>
      </c>
      <c r="B2763" s="94">
        <v>1</v>
      </c>
      <c r="C2763" s="110">
        <v>0</v>
      </c>
      <c r="D2763" s="110">
        <f si="84" t="shared"/>
        <v>0</v>
      </c>
      <c r="I2763" s="29">
        <v>20</v>
      </c>
      <c r="J2763" s="96">
        <f si="85" t="shared"/>
        <v>20</v>
      </c>
      <c r="K2763" s="26"/>
      <c r="L2763" s="26"/>
      <c r="M2763" s="26"/>
    </row>
    <row customHeight="1" ht="12" r="2764" spans="1:13">
      <c r="A2764" s="10">
        <v>39152</v>
      </c>
      <c r="B2764" s="94">
        <v>1</v>
      </c>
      <c r="C2764" s="110">
        <v>0</v>
      </c>
      <c r="D2764" s="110">
        <f si="84" t="shared"/>
        <v>0</v>
      </c>
      <c r="I2764" s="29">
        <v>20</v>
      </c>
      <c r="J2764" s="96">
        <f si="85" t="shared"/>
        <v>20</v>
      </c>
      <c r="K2764" s="26"/>
      <c r="L2764" s="26"/>
      <c r="M2764" s="26"/>
    </row>
    <row customHeight="1" ht="12" r="2765" spans="1:13">
      <c r="A2765" s="10">
        <v>39156</v>
      </c>
      <c r="B2765" s="94">
        <v>1</v>
      </c>
      <c r="C2765" s="110">
        <v>0</v>
      </c>
      <c r="D2765" s="110">
        <f si="84" t="shared"/>
        <v>0</v>
      </c>
      <c r="I2765" s="29">
        <v>20</v>
      </c>
      <c r="J2765" s="96">
        <f si="85" t="shared"/>
        <v>20</v>
      </c>
      <c r="K2765" s="26"/>
      <c r="L2765" s="26"/>
      <c r="M2765" s="26"/>
    </row>
    <row customHeight="1" ht="12" r="2766" spans="1:13">
      <c r="A2766" s="10">
        <v>39158</v>
      </c>
      <c r="B2766" s="94">
        <v>1</v>
      </c>
      <c r="C2766" s="110">
        <v>0</v>
      </c>
      <c r="D2766" s="110">
        <f si="84" t="shared"/>
        <v>0</v>
      </c>
      <c r="I2766" s="29">
        <v>20</v>
      </c>
      <c r="J2766" s="96">
        <f si="85" t="shared"/>
        <v>20</v>
      </c>
      <c r="K2766" s="26"/>
      <c r="L2766" s="26"/>
      <c r="M2766" s="26"/>
    </row>
    <row customHeight="1" ht="12" r="2767" spans="1:13">
      <c r="A2767" s="10">
        <v>39159</v>
      </c>
      <c r="B2767" s="94">
        <v>1</v>
      </c>
      <c r="C2767" s="116">
        <v>30</v>
      </c>
      <c r="D2767" s="116">
        <f si="84" t="shared"/>
        <v>60</v>
      </c>
      <c r="E2767" s="26"/>
      <c r="I2767" s="29">
        <v>20</v>
      </c>
      <c r="J2767" s="96">
        <f si="85" t="shared"/>
        <v>20</v>
      </c>
      <c r="M2767" s="26"/>
    </row>
    <row customHeight="1" ht="12" r="2768" spans="1:13">
      <c r="A2768" s="10">
        <v>39166</v>
      </c>
      <c r="B2768" s="94">
        <v>2</v>
      </c>
      <c r="C2768" s="116">
        <v>0</v>
      </c>
      <c r="D2768" s="116">
        <f si="84" t="shared"/>
        <v>0</v>
      </c>
      <c r="E2768" s="26"/>
      <c r="I2768" s="29">
        <v>20</v>
      </c>
      <c r="J2768" s="96">
        <f si="85" t="shared"/>
        <v>40</v>
      </c>
      <c r="M2768" s="26"/>
    </row>
    <row customHeight="1" ht="12" r="2769" spans="1:13">
      <c r="A2769" s="10">
        <v>39172</v>
      </c>
      <c r="B2769" s="94">
        <v>1</v>
      </c>
      <c r="C2769" s="116">
        <v>0</v>
      </c>
      <c r="D2769" s="116">
        <f si="84" t="shared"/>
        <v>0</v>
      </c>
      <c r="E2769" s="26"/>
      <c r="I2769" s="29">
        <v>20</v>
      </c>
      <c r="J2769" s="96">
        <f si="85" t="shared"/>
        <v>20</v>
      </c>
      <c r="M2769" s="26"/>
    </row>
    <row customHeight="1" ht="12" r="2770" spans="1:13">
      <c r="A2770" s="10">
        <v>39179</v>
      </c>
      <c r="B2770" s="94">
        <v>1</v>
      </c>
      <c r="C2770" s="116">
        <v>0</v>
      </c>
      <c r="D2770" s="116">
        <f si="84" t="shared"/>
        <v>0</v>
      </c>
      <c r="E2770" s="26"/>
      <c r="I2770" s="29">
        <v>20</v>
      </c>
      <c r="J2770" s="96">
        <f si="85" t="shared"/>
        <v>20</v>
      </c>
      <c r="M2770" s="26"/>
    </row>
    <row customHeight="1" ht="12" r="2771" spans="1:13">
      <c r="A2771" s="10">
        <v>39184</v>
      </c>
      <c r="B2771" s="94">
        <v>1</v>
      </c>
      <c r="C2771" s="116">
        <v>0</v>
      </c>
      <c r="D2771" s="116">
        <f si="84" t="shared"/>
        <v>0</v>
      </c>
      <c r="E2771" s="26"/>
      <c r="I2771" s="29">
        <v>20</v>
      </c>
      <c r="J2771" s="96">
        <f si="85" t="shared"/>
        <v>20</v>
      </c>
      <c r="M2771" s="26"/>
    </row>
    <row customHeight="1" ht="12" r="2772" spans="1:13">
      <c r="A2772" s="10">
        <v>39185</v>
      </c>
      <c r="B2772" s="94">
        <v>1</v>
      </c>
      <c r="C2772" s="116">
        <v>0</v>
      </c>
      <c r="D2772" s="116">
        <f si="84" t="shared"/>
        <v>0</v>
      </c>
      <c r="E2772" s="26"/>
      <c r="I2772" s="29">
        <v>499</v>
      </c>
      <c r="J2772" s="96">
        <f si="85" t="shared"/>
        <v>499</v>
      </c>
      <c r="M2772" s="26"/>
    </row>
    <row customHeight="1" ht="12" r="2773" spans="1:13">
      <c r="A2773" s="10">
        <v>39186</v>
      </c>
      <c r="B2773" s="94">
        <v>2</v>
      </c>
      <c r="C2773" s="116">
        <v>0</v>
      </c>
      <c r="D2773" s="116">
        <f si="84" t="shared"/>
        <v>0</v>
      </c>
      <c r="E2773" s="26"/>
      <c r="I2773" s="29">
        <v>20</v>
      </c>
      <c r="J2773" s="96">
        <f si="85" t="shared"/>
        <v>40</v>
      </c>
      <c r="M2773" s="26"/>
    </row>
    <row customHeight="1" ht="12" r="2774" spans="1:13">
      <c r="A2774" s="10">
        <v>39187</v>
      </c>
      <c r="B2774" s="94">
        <v>1</v>
      </c>
      <c r="C2774" s="116">
        <v>0</v>
      </c>
      <c r="D2774" s="116">
        <f si="84" t="shared"/>
        <v>0</v>
      </c>
      <c r="E2774" s="26"/>
      <c r="I2774" s="29">
        <v>20</v>
      </c>
      <c r="J2774" s="96">
        <f si="85" t="shared"/>
        <v>20</v>
      </c>
      <c r="M2774" s="26"/>
    </row>
    <row customHeight="1" ht="12" r="2775" spans="1:13">
      <c r="A2775" s="10">
        <v>39189</v>
      </c>
      <c r="B2775" s="94">
        <v>1</v>
      </c>
      <c r="C2775" s="116">
        <v>0</v>
      </c>
      <c r="D2775" s="116">
        <f si="84" t="shared"/>
        <v>0</v>
      </c>
      <c r="E2775" s="26"/>
      <c r="I2775" s="29">
        <v>20</v>
      </c>
      <c r="J2775" s="96">
        <f si="85" t="shared"/>
        <v>20</v>
      </c>
      <c r="M2775" s="26"/>
    </row>
    <row customHeight="1" ht="12" r="2776" spans="1:13">
      <c r="A2776" s="99">
        <v>39200</v>
      </c>
      <c r="C2776" s="116">
        <v>0</v>
      </c>
      <c r="D2776" s="116">
        <f si="84" t="shared"/>
        <v>0</v>
      </c>
      <c r="E2776" s="26"/>
      <c r="I2776" s="29">
        <v>273</v>
      </c>
      <c r="J2776" s="96">
        <f si="85" t="shared"/>
        <v>0</v>
      </c>
      <c r="M2776" s="26"/>
    </row>
    <row customHeight="1" ht="12" r="2777" spans="1:13">
      <c r="A2777" s="10">
        <v>39203</v>
      </c>
      <c r="B2777" s="94">
        <v>3</v>
      </c>
      <c r="C2777" s="116">
        <v>0</v>
      </c>
      <c r="D2777" s="116">
        <f si="84" t="shared"/>
        <v>0</v>
      </c>
      <c r="E2777" s="26"/>
      <c r="I2777" s="29">
        <v>20</v>
      </c>
      <c r="J2777" s="96">
        <f si="85" t="shared"/>
        <v>60</v>
      </c>
      <c r="M2777" s="26"/>
    </row>
    <row customHeight="1" ht="12" r="2778" spans="1:13">
      <c r="A2778" s="10">
        <v>39204</v>
      </c>
      <c r="B2778" s="94">
        <v>1</v>
      </c>
      <c r="C2778" s="116">
        <v>0</v>
      </c>
      <c r="D2778" s="116">
        <f si="84" t="shared"/>
        <v>0</v>
      </c>
      <c r="E2778" s="26"/>
      <c r="I2778" s="29">
        <v>20</v>
      </c>
      <c r="J2778" s="96">
        <f si="85" t="shared"/>
        <v>20</v>
      </c>
      <c r="M2778" s="26"/>
    </row>
    <row customHeight="1" ht="12" r="2779" spans="1:13">
      <c r="A2779" s="99">
        <v>39206</v>
      </c>
      <c r="C2779" s="116">
        <v>0</v>
      </c>
      <c r="D2779" s="116">
        <f si="84" t="shared"/>
        <v>0</v>
      </c>
      <c r="E2779" s="26"/>
      <c r="I2779" s="29">
        <v>117</v>
      </c>
      <c r="J2779" s="96">
        <f si="85" t="shared"/>
        <v>0</v>
      </c>
      <c r="M2779" s="26"/>
    </row>
    <row customHeight="1" ht="12" r="2780" spans="1:13">
      <c r="A2780" s="99">
        <v>39207</v>
      </c>
      <c r="C2780" s="116">
        <v>0</v>
      </c>
      <c r="D2780" s="116">
        <f si="84" t="shared"/>
        <v>0</v>
      </c>
      <c r="E2780" s="26"/>
      <c r="I2780" s="29">
        <v>84</v>
      </c>
      <c r="J2780" s="96">
        <f si="85" t="shared"/>
        <v>0</v>
      </c>
      <c r="M2780" s="26"/>
    </row>
    <row customHeight="1" ht="12" r="2781" spans="1:13">
      <c r="A2781" s="99">
        <v>39208</v>
      </c>
      <c r="C2781" s="116">
        <v>0</v>
      </c>
      <c r="D2781" s="116">
        <f si="84" t="shared"/>
        <v>0</v>
      </c>
      <c r="E2781" s="26"/>
      <c r="I2781" s="29">
        <v>112</v>
      </c>
      <c r="J2781" s="96">
        <f si="85" t="shared"/>
        <v>0</v>
      </c>
      <c r="M2781" s="26"/>
    </row>
    <row customHeight="1" ht="12" r="2782" spans="1:13">
      <c r="A2782" s="10">
        <v>39213</v>
      </c>
      <c r="B2782" s="94">
        <v>2</v>
      </c>
      <c r="C2782" s="116">
        <v>0</v>
      </c>
      <c r="D2782" s="116">
        <f si="84" t="shared"/>
        <v>0</v>
      </c>
      <c r="E2782" s="26"/>
      <c r="I2782" s="29">
        <v>20</v>
      </c>
      <c r="J2782" s="96">
        <f si="85" t="shared"/>
        <v>40</v>
      </c>
      <c r="M2782" s="26"/>
    </row>
    <row customHeight="1" ht="12" r="2783" spans="1:13">
      <c r="A2783" s="10">
        <v>39216</v>
      </c>
      <c r="B2783" s="94">
        <v>1</v>
      </c>
      <c r="C2783" s="116">
        <v>0</v>
      </c>
      <c r="D2783" s="116">
        <f si="84" t="shared"/>
        <v>0</v>
      </c>
      <c r="E2783" s="26"/>
      <c r="I2783" s="29">
        <v>20</v>
      </c>
      <c r="J2783" s="96">
        <f si="85" t="shared"/>
        <v>20</v>
      </c>
      <c r="M2783" s="26"/>
    </row>
    <row customHeight="1" ht="12" r="2784" spans="1:13">
      <c r="A2784" s="10">
        <v>39217</v>
      </c>
      <c r="B2784" s="94">
        <v>1</v>
      </c>
      <c r="C2784" s="116">
        <v>0</v>
      </c>
      <c r="D2784" s="116">
        <f si="84" t="shared"/>
        <v>0</v>
      </c>
      <c r="E2784" s="26"/>
      <c r="I2784" s="29">
        <v>20</v>
      </c>
      <c r="J2784" s="96">
        <f si="85" t="shared"/>
        <v>20</v>
      </c>
      <c r="M2784" s="26"/>
    </row>
    <row customHeight="1" ht="12" r="2785" spans="1:13">
      <c r="A2785" s="10">
        <v>39218</v>
      </c>
      <c r="B2785" s="94">
        <v>1</v>
      </c>
      <c r="C2785" s="116">
        <v>0</v>
      </c>
      <c r="D2785" s="116">
        <f si="84" t="shared"/>
        <v>0</v>
      </c>
      <c r="E2785" s="26"/>
      <c r="I2785" s="29">
        <v>20</v>
      </c>
      <c r="J2785" s="96">
        <f>B2785*I2785</f>
        <v>20</v>
      </c>
      <c r="M2785" s="26"/>
    </row>
    <row customHeight="1" ht="12" r="2786" spans="1:13">
      <c r="A2786" s="10">
        <v>39220</v>
      </c>
      <c r="B2786" s="94">
        <v>1</v>
      </c>
      <c r="C2786" s="116">
        <v>0</v>
      </c>
      <c r="D2786" s="116">
        <f si="84" t="shared"/>
        <v>0</v>
      </c>
      <c r="E2786" s="26"/>
      <c r="I2786" s="29">
        <v>20</v>
      </c>
      <c r="J2786" s="96">
        <f si="85" t="shared"/>
        <v>20</v>
      </c>
      <c r="M2786" s="26"/>
    </row>
    <row customHeight="1" ht="12" r="2787" spans="1:13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customHeight="1" ht="12" r="2788" spans="1:13">
      <c r="A2788" s="10">
        <v>39223</v>
      </c>
      <c r="B2788" s="94">
        <v>1</v>
      </c>
      <c r="C2788" s="116">
        <v>0</v>
      </c>
      <c r="D2788" s="116">
        <f ref="D2788:D2856" si="86" t="shared">C2788*2</f>
        <v>0</v>
      </c>
      <c r="E2788" s="26"/>
      <c r="I2788" s="29">
        <v>20</v>
      </c>
      <c r="J2788" s="96">
        <f si="85" t="shared"/>
        <v>20</v>
      </c>
      <c r="M2788" s="26"/>
    </row>
    <row customHeight="1" ht="12" r="2789" spans="1:13">
      <c r="A2789" s="10">
        <v>39224</v>
      </c>
      <c r="B2789" s="94">
        <v>0</v>
      </c>
      <c r="C2789" s="116">
        <v>0</v>
      </c>
      <c r="D2789" s="116">
        <f si="86" t="shared"/>
        <v>0</v>
      </c>
      <c r="E2789" s="26"/>
      <c r="I2789" s="29">
        <v>20</v>
      </c>
      <c r="J2789" s="96">
        <f si="85" t="shared"/>
        <v>0</v>
      </c>
      <c r="M2789" s="26"/>
    </row>
    <row customHeight="1" ht="12" r="2790" spans="1:13">
      <c r="A2790" s="26">
        <v>39225</v>
      </c>
      <c r="B2790" s="94">
        <v>0</v>
      </c>
      <c r="C2790" s="116">
        <v>0</v>
      </c>
      <c r="D2790" s="116">
        <f si="86" t="shared"/>
        <v>0</v>
      </c>
      <c r="E2790" s="26"/>
      <c r="I2790" s="29">
        <v>20</v>
      </c>
      <c r="J2790" s="96">
        <f si="85" t="shared"/>
        <v>0</v>
      </c>
      <c r="M2790" s="26"/>
    </row>
    <row customHeight="1" ht="12" r="2791" spans="1:13">
      <c r="A2791" s="10">
        <v>39226</v>
      </c>
      <c r="B2791" s="94">
        <v>2</v>
      </c>
      <c r="C2791" s="116">
        <v>0</v>
      </c>
      <c r="D2791" s="116">
        <f si="86" t="shared"/>
        <v>0</v>
      </c>
      <c r="E2791" s="26"/>
      <c r="I2791" s="29">
        <v>20</v>
      </c>
      <c r="J2791" s="96">
        <f si="85" t="shared"/>
        <v>40</v>
      </c>
      <c r="M2791" s="26"/>
    </row>
    <row customHeight="1" ht="12" r="2792" spans="1:13">
      <c r="A2792" s="10">
        <v>39227</v>
      </c>
      <c r="B2792" s="94">
        <v>0</v>
      </c>
      <c r="C2792" s="116">
        <v>0</v>
      </c>
      <c r="D2792" s="116">
        <f si="86" t="shared"/>
        <v>0</v>
      </c>
      <c r="E2792" s="26"/>
      <c r="I2792" s="29">
        <v>20</v>
      </c>
      <c r="J2792" s="96">
        <f si="85" t="shared"/>
        <v>0</v>
      </c>
      <c r="M2792" s="26"/>
    </row>
    <row customHeight="1" ht="12" r="2793" spans="1:13">
      <c r="A2793" s="10">
        <v>39228</v>
      </c>
      <c r="B2793" s="94">
        <v>0</v>
      </c>
      <c r="C2793" s="116">
        <v>0</v>
      </c>
      <c r="D2793" s="116">
        <f si="86" t="shared"/>
        <v>0</v>
      </c>
      <c r="E2793" s="26"/>
      <c r="I2793" s="29">
        <v>20</v>
      </c>
      <c r="J2793" s="96">
        <f si="85" t="shared"/>
        <v>0</v>
      </c>
      <c r="M2793" s="26"/>
    </row>
    <row customHeight="1" ht="12" r="2794" spans="1:13">
      <c r="A2794" s="10">
        <v>39229</v>
      </c>
      <c r="B2794" s="94">
        <v>0</v>
      </c>
      <c r="C2794" s="116">
        <v>0</v>
      </c>
      <c r="D2794" s="116">
        <f si="86" t="shared"/>
        <v>0</v>
      </c>
      <c r="E2794" s="26"/>
      <c r="I2794" s="29">
        <v>20</v>
      </c>
      <c r="J2794" s="96">
        <f si="85" t="shared"/>
        <v>0</v>
      </c>
      <c r="M2794" s="26"/>
    </row>
    <row customHeight="1" ht="12" r="2795" spans="1:13">
      <c r="A2795" s="10">
        <v>39230</v>
      </c>
      <c r="B2795" s="94">
        <v>2</v>
      </c>
      <c r="C2795" s="116">
        <v>0</v>
      </c>
      <c r="D2795" s="116">
        <f si="86" t="shared"/>
        <v>0</v>
      </c>
      <c r="E2795" s="26"/>
      <c r="I2795" s="29">
        <v>20</v>
      </c>
      <c r="J2795" s="96">
        <f si="85" t="shared"/>
        <v>40</v>
      </c>
      <c r="M2795" s="26"/>
    </row>
    <row customHeight="1" ht="12" r="2796" spans="1:13">
      <c r="A2796" s="10">
        <v>39231</v>
      </c>
      <c r="B2796" s="94">
        <v>2</v>
      </c>
      <c r="C2796" s="116">
        <v>0</v>
      </c>
      <c r="D2796" s="116">
        <f si="86" t="shared"/>
        <v>0</v>
      </c>
      <c r="E2796" s="26"/>
      <c r="I2796" s="29">
        <v>20</v>
      </c>
      <c r="J2796" s="96">
        <f si="85" t="shared"/>
        <v>40</v>
      </c>
      <c r="M2796" s="26"/>
    </row>
    <row customHeight="1" ht="12" r="2797" spans="1:13">
      <c r="A2797" s="10">
        <v>39233</v>
      </c>
      <c r="B2797" s="94">
        <v>13</v>
      </c>
      <c r="C2797" s="116">
        <v>0</v>
      </c>
      <c r="D2797" s="116">
        <f si="86" t="shared"/>
        <v>0</v>
      </c>
      <c r="E2797" s="26"/>
      <c r="I2797" s="29">
        <v>20</v>
      </c>
      <c r="J2797" s="96">
        <f si="85" t="shared"/>
        <v>260</v>
      </c>
      <c r="M2797" s="26"/>
    </row>
    <row customHeight="1" ht="12" r="2798" spans="1:13">
      <c r="A2798" s="10">
        <v>39235</v>
      </c>
      <c r="B2798" s="94">
        <v>4</v>
      </c>
      <c r="C2798" s="116">
        <v>0</v>
      </c>
      <c r="D2798" s="116">
        <f si="86" t="shared"/>
        <v>0</v>
      </c>
      <c r="E2798" s="26"/>
      <c r="I2798" s="29">
        <v>20</v>
      </c>
      <c r="J2798" s="96">
        <f si="85" t="shared"/>
        <v>80</v>
      </c>
      <c r="M2798" s="26"/>
    </row>
    <row customHeight="1" ht="12" r="2799" spans="1:13">
      <c r="A2799" s="10">
        <v>39242</v>
      </c>
      <c r="B2799" s="94">
        <v>4</v>
      </c>
      <c r="C2799" s="116">
        <v>0</v>
      </c>
      <c r="D2799" s="116">
        <f si="86" t="shared"/>
        <v>0</v>
      </c>
      <c r="E2799" s="26"/>
      <c r="I2799" s="29">
        <v>20</v>
      </c>
      <c r="J2799" s="96">
        <f si="85" t="shared"/>
        <v>80</v>
      </c>
      <c r="M2799" s="26"/>
    </row>
    <row customHeight="1" ht="12" r="2800" spans="1:13">
      <c r="A2800" s="10">
        <v>39244</v>
      </c>
      <c r="B2800" s="94">
        <v>0</v>
      </c>
      <c r="C2800" s="116">
        <v>0</v>
      </c>
      <c r="D2800" s="116">
        <f si="86" t="shared"/>
        <v>0</v>
      </c>
      <c r="E2800" s="26"/>
      <c r="I2800" s="29">
        <v>20</v>
      </c>
      <c r="J2800" s="96">
        <f si="85" t="shared"/>
        <v>0</v>
      </c>
      <c r="M2800" s="26"/>
    </row>
    <row customHeight="1" ht="12" r="2801" spans="1:13">
      <c r="A2801" s="10">
        <v>39245</v>
      </c>
      <c r="B2801" s="94">
        <v>0</v>
      </c>
      <c r="C2801" s="116">
        <v>0</v>
      </c>
      <c r="D2801" s="116">
        <f si="86" t="shared"/>
        <v>0</v>
      </c>
      <c r="E2801" s="26"/>
      <c r="I2801" s="29">
        <v>20</v>
      </c>
      <c r="J2801" s="96">
        <f si="85" t="shared"/>
        <v>0</v>
      </c>
      <c r="M2801" s="26"/>
    </row>
    <row customHeight="1" ht="12" r="2802" spans="1:13">
      <c r="A2802" s="10">
        <v>39255</v>
      </c>
      <c r="B2802" s="94">
        <v>0</v>
      </c>
      <c r="C2802" s="116">
        <v>0</v>
      </c>
      <c r="D2802" s="116">
        <f si="86" t="shared"/>
        <v>0</v>
      </c>
      <c r="E2802" s="26"/>
      <c r="I2802" s="29">
        <v>20</v>
      </c>
      <c r="J2802" s="96">
        <f si="85" t="shared"/>
        <v>0</v>
      </c>
      <c r="M2802" s="26"/>
    </row>
    <row customHeight="1" ht="12" r="2803" spans="1:13">
      <c r="A2803" s="10">
        <v>39256</v>
      </c>
      <c r="B2803" s="94">
        <v>0</v>
      </c>
      <c r="C2803" s="116">
        <v>0</v>
      </c>
      <c r="D2803" s="116">
        <f si="86" t="shared"/>
        <v>0</v>
      </c>
      <c r="E2803" s="26"/>
      <c r="I2803" s="29">
        <v>20</v>
      </c>
      <c r="J2803" s="96">
        <f si="85" t="shared"/>
        <v>0</v>
      </c>
      <c r="M2803" s="26"/>
    </row>
    <row customHeight="1" ht="12" r="2804" spans="1:13">
      <c r="A2804" s="10">
        <v>39257</v>
      </c>
      <c r="B2804" s="94">
        <v>0</v>
      </c>
      <c r="C2804" s="116">
        <v>0</v>
      </c>
      <c r="D2804" s="116">
        <f si="86" t="shared"/>
        <v>0</v>
      </c>
      <c r="E2804" s="26"/>
      <c r="I2804" s="29">
        <v>20</v>
      </c>
      <c r="J2804" s="96">
        <f si="85" t="shared"/>
        <v>0</v>
      </c>
      <c r="M2804" s="26"/>
    </row>
    <row customHeight="1" ht="12" r="2805" spans="1:13">
      <c r="A2805" s="10">
        <v>39258</v>
      </c>
      <c r="B2805" s="94">
        <v>0</v>
      </c>
      <c r="C2805" s="116">
        <v>0</v>
      </c>
      <c r="D2805" s="116">
        <f si="86" t="shared"/>
        <v>0</v>
      </c>
      <c r="E2805" s="26"/>
      <c r="I2805" s="29">
        <v>20</v>
      </c>
      <c r="J2805" s="96">
        <f si="85" t="shared"/>
        <v>0</v>
      </c>
      <c r="M2805" s="26"/>
    </row>
    <row customHeight="1" ht="12" r="2806" spans="1:13">
      <c r="A2806" s="10">
        <v>39259</v>
      </c>
      <c r="B2806" s="94">
        <v>0</v>
      </c>
      <c r="C2806" s="116">
        <v>0</v>
      </c>
      <c r="D2806" s="116">
        <f si="86" t="shared"/>
        <v>0</v>
      </c>
      <c r="E2806" s="26"/>
      <c r="I2806" s="29">
        <v>130</v>
      </c>
      <c r="J2806" s="96">
        <f si="85" t="shared"/>
        <v>0</v>
      </c>
      <c r="M2806" s="26"/>
    </row>
    <row customHeight="1" ht="12" r="2807" spans="1:13">
      <c r="A2807" s="10">
        <v>39260</v>
      </c>
      <c r="B2807" s="94">
        <v>0</v>
      </c>
      <c r="C2807" s="116">
        <v>0</v>
      </c>
      <c r="D2807" s="116">
        <f si="86" t="shared"/>
        <v>0</v>
      </c>
      <c r="E2807" s="26"/>
      <c r="I2807" s="29">
        <v>210</v>
      </c>
      <c r="J2807" s="96">
        <f si="85" t="shared"/>
        <v>0</v>
      </c>
      <c r="M2807" s="26"/>
    </row>
    <row customHeight="1" ht="12" r="2808" spans="1:13">
      <c r="A2808" s="10">
        <v>39261</v>
      </c>
      <c r="B2808" s="94">
        <v>0</v>
      </c>
      <c r="C2808" s="116">
        <v>0</v>
      </c>
      <c r="D2808" s="116">
        <f si="86" t="shared"/>
        <v>0</v>
      </c>
      <c r="E2808" s="26"/>
      <c r="I2808" s="29">
        <v>20</v>
      </c>
      <c r="J2808" s="96">
        <f si="85" t="shared"/>
        <v>0</v>
      </c>
      <c r="M2808" s="26"/>
    </row>
    <row customHeight="1" ht="12" r="2809" spans="1:13">
      <c r="A2809" s="10">
        <v>39266</v>
      </c>
      <c r="B2809" s="94">
        <v>0</v>
      </c>
      <c r="C2809" s="116">
        <v>0</v>
      </c>
      <c r="D2809" s="116">
        <f si="86" t="shared"/>
        <v>0</v>
      </c>
      <c r="E2809" s="26"/>
      <c r="I2809" s="29">
        <v>20</v>
      </c>
      <c r="J2809" s="96">
        <f si="85" t="shared"/>
        <v>0</v>
      </c>
      <c r="M2809" s="26"/>
    </row>
    <row customHeight="1" ht="12" r="2810" spans="1:13">
      <c r="A2810" s="10">
        <v>39267</v>
      </c>
      <c r="B2810" s="94">
        <v>1</v>
      </c>
      <c r="C2810" s="116">
        <v>0</v>
      </c>
      <c r="D2810" s="116">
        <f si="86" t="shared"/>
        <v>0</v>
      </c>
      <c r="E2810" s="26"/>
      <c r="I2810" s="29">
        <v>20</v>
      </c>
      <c r="J2810" s="96">
        <f si="85" t="shared"/>
        <v>20</v>
      </c>
      <c r="M2810" s="26"/>
    </row>
    <row customHeight="1" ht="12" r="2811" spans="1:13">
      <c r="A2811" s="10">
        <v>39268</v>
      </c>
      <c r="B2811" s="94">
        <v>1</v>
      </c>
      <c r="C2811" s="116">
        <v>0</v>
      </c>
      <c r="D2811" s="116">
        <f si="86" t="shared"/>
        <v>0</v>
      </c>
      <c r="E2811" s="26"/>
      <c r="I2811" s="29">
        <v>20</v>
      </c>
      <c r="J2811" s="96">
        <f si="85" t="shared"/>
        <v>20</v>
      </c>
      <c r="M2811" s="26"/>
    </row>
    <row customHeight="1" ht="12" r="2812" spans="1:13">
      <c r="A2812" s="10">
        <v>39269</v>
      </c>
      <c r="B2812" s="94">
        <v>1</v>
      </c>
      <c r="C2812" s="116">
        <v>0</v>
      </c>
      <c r="D2812" s="116">
        <f si="86" t="shared"/>
        <v>0</v>
      </c>
      <c r="E2812" s="26"/>
      <c r="I2812" s="29">
        <v>20</v>
      </c>
      <c r="J2812" s="96">
        <f si="85" t="shared"/>
        <v>20</v>
      </c>
      <c r="M2812" s="26"/>
    </row>
    <row customHeight="1" ht="12" r="2813" spans="1:13">
      <c r="A2813" s="10">
        <v>39270</v>
      </c>
      <c r="B2813" s="94">
        <v>1</v>
      </c>
      <c r="C2813" s="116">
        <v>0</v>
      </c>
      <c r="D2813" s="116">
        <f si="86" t="shared"/>
        <v>0</v>
      </c>
      <c r="E2813" s="26"/>
      <c r="I2813" s="29">
        <v>20</v>
      </c>
      <c r="J2813" s="96">
        <f si="85" t="shared"/>
        <v>20</v>
      </c>
      <c r="M2813" s="26"/>
    </row>
    <row customHeight="1" ht="12" r="2814" spans="1:13">
      <c r="A2814" s="10">
        <v>39271</v>
      </c>
      <c r="B2814" s="94">
        <v>3</v>
      </c>
      <c r="C2814" s="116">
        <v>0</v>
      </c>
      <c r="D2814" s="116">
        <f si="86" t="shared"/>
        <v>0</v>
      </c>
      <c r="E2814" s="26"/>
      <c r="I2814" s="29">
        <v>20</v>
      </c>
      <c r="J2814" s="96">
        <f si="85" t="shared"/>
        <v>60</v>
      </c>
      <c r="M2814" s="26"/>
    </row>
    <row customHeight="1" ht="12" r="2815" spans="1:13">
      <c r="A2815" s="10">
        <v>39272</v>
      </c>
      <c r="B2815" s="94">
        <v>0</v>
      </c>
      <c r="C2815" s="116">
        <v>0</v>
      </c>
      <c r="D2815" s="116">
        <f si="86" t="shared"/>
        <v>0</v>
      </c>
      <c r="E2815" s="26"/>
      <c r="I2815" s="29">
        <v>20</v>
      </c>
      <c r="J2815" s="96">
        <f si="85" t="shared"/>
        <v>0</v>
      </c>
      <c r="M2815" s="26"/>
    </row>
    <row customHeight="1" ht="12" r="2816" spans="1:13">
      <c r="A2816" s="10">
        <v>39273</v>
      </c>
      <c r="B2816" s="94">
        <v>0</v>
      </c>
      <c r="C2816" s="116">
        <v>0</v>
      </c>
      <c r="D2816" s="116">
        <f si="86" t="shared"/>
        <v>0</v>
      </c>
      <c r="E2816" s="26"/>
      <c r="I2816" s="29">
        <v>20</v>
      </c>
      <c r="J2816" s="96">
        <f si="85" t="shared"/>
        <v>0</v>
      </c>
      <c r="M2816" s="26"/>
    </row>
    <row customHeight="1" ht="12" r="2817" spans="1:13">
      <c r="A2817" s="10">
        <v>39274</v>
      </c>
      <c r="B2817" s="94">
        <v>0</v>
      </c>
      <c r="C2817" s="116">
        <v>0</v>
      </c>
      <c r="D2817" s="116">
        <f si="86" t="shared"/>
        <v>0</v>
      </c>
      <c r="E2817" s="26"/>
      <c r="I2817" s="29">
        <v>20</v>
      </c>
      <c r="J2817" s="96">
        <f si="85" t="shared"/>
        <v>0</v>
      </c>
      <c r="M2817" s="26"/>
    </row>
    <row customHeight="1" ht="12" r="2818" spans="1:13">
      <c r="A2818" s="10">
        <v>39275</v>
      </c>
      <c r="B2818" s="94">
        <v>0</v>
      </c>
      <c r="C2818" s="116">
        <v>0</v>
      </c>
      <c r="D2818" s="116">
        <f si="86" t="shared"/>
        <v>0</v>
      </c>
      <c r="E2818" s="26"/>
      <c r="I2818" s="29">
        <v>20</v>
      </c>
      <c r="J2818" s="96">
        <f si="85" t="shared"/>
        <v>0</v>
      </c>
      <c r="M2818" s="26"/>
    </row>
    <row customHeight="1" ht="12" r="2819" spans="1:13">
      <c r="A2819" s="10">
        <v>39276</v>
      </c>
      <c r="B2819" s="94">
        <v>0</v>
      </c>
      <c r="C2819" s="116">
        <v>0</v>
      </c>
      <c r="D2819" s="116">
        <f si="86" t="shared"/>
        <v>0</v>
      </c>
      <c r="E2819" s="26"/>
      <c r="I2819" s="29">
        <v>20</v>
      </c>
      <c r="J2819" s="96">
        <f si="85" t="shared"/>
        <v>0</v>
      </c>
      <c r="M2819" s="26"/>
    </row>
    <row customHeight="1" ht="12" r="2820" spans="1:13">
      <c r="A2820" s="10">
        <v>39277</v>
      </c>
      <c r="B2820" s="94">
        <v>1</v>
      </c>
      <c r="C2820" s="116">
        <v>0</v>
      </c>
      <c r="D2820" s="116">
        <f si="86" t="shared"/>
        <v>0</v>
      </c>
      <c r="E2820" s="26"/>
      <c r="I2820" s="29">
        <v>20</v>
      </c>
      <c r="J2820" s="96">
        <f si="85" t="shared"/>
        <v>20</v>
      </c>
      <c r="M2820" s="26"/>
    </row>
    <row customHeight="1" ht="12" r="2821" spans="1:13">
      <c r="A2821" s="10">
        <v>39278</v>
      </c>
      <c r="B2821" s="94">
        <v>0</v>
      </c>
      <c r="C2821" s="116">
        <v>0</v>
      </c>
      <c r="D2821" s="116">
        <f si="86" t="shared"/>
        <v>0</v>
      </c>
      <c r="E2821" s="26"/>
      <c r="I2821" s="29">
        <v>20</v>
      </c>
      <c r="J2821" s="96">
        <f si="85" t="shared"/>
        <v>0</v>
      </c>
      <c r="M2821" s="26"/>
    </row>
    <row customHeight="1" ht="12" r="2822" spans="1:13">
      <c r="A2822" s="10">
        <v>39279</v>
      </c>
      <c r="B2822" s="94">
        <v>3</v>
      </c>
      <c r="C2822" s="116">
        <v>0</v>
      </c>
      <c r="D2822" s="116">
        <f si="86" t="shared"/>
        <v>0</v>
      </c>
      <c r="E2822" s="26"/>
      <c r="I2822" s="29">
        <v>20</v>
      </c>
      <c r="J2822" s="96">
        <f si="85" t="shared"/>
        <v>60</v>
      </c>
      <c r="M2822" s="26"/>
    </row>
    <row customHeight="1" ht="12" r="2823" spans="1:13">
      <c r="A2823" s="10">
        <v>39281</v>
      </c>
      <c r="B2823" s="94">
        <v>3</v>
      </c>
      <c r="C2823" s="116">
        <v>0</v>
      </c>
      <c r="D2823" s="116">
        <f si="86" t="shared"/>
        <v>0</v>
      </c>
      <c r="E2823" s="26"/>
      <c r="I2823" s="29">
        <v>20</v>
      </c>
      <c r="J2823" s="96">
        <f si="85" t="shared"/>
        <v>60</v>
      </c>
      <c r="M2823" s="26"/>
    </row>
    <row customHeight="1" ht="12" r="2824" spans="1:13">
      <c r="A2824" s="10">
        <v>39283</v>
      </c>
      <c r="B2824" s="94">
        <v>0</v>
      </c>
      <c r="C2824" s="116">
        <v>0</v>
      </c>
      <c r="D2824" s="116">
        <f si="86" t="shared"/>
        <v>0</v>
      </c>
      <c r="E2824" s="26"/>
      <c r="I2824" s="29">
        <v>20</v>
      </c>
      <c r="J2824" s="96">
        <f si="85" t="shared"/>
        <v>0</v>
      </c>
      <c r="M2824" s="26"/>
    </row>
    <row customHeight="1" ht="12" r="2825" spans="1:13">
      <c r="A2825" s="10">
        <v>39286</v>
      </c>
      <c r="B2825" s="94">
        <v>1</v>
      </c>
      <c r="C2825" s="116">
        <v>0</v>
      </c>
      <c r="D2825" s="116">
        <f si="86" t="shared"/>
        <v>0</v>
      </c>
      <c r="E2825" s="26"/>
      <c r="I2825" s="29">
        <v>75</v>
      </c>
      <c r="J2825" s="96">
        <f si="85" t="shared"/>
        <v>75</v>
      </c>
      <c r="M2825" s="26"/>
    </row>
    <row customHeight="1" ht="12" r="2826" spans="1:13">
      <c r="A2826" s="10">
        <v>39288</v>
      </c>
      <c r="B2826" s="94">
        <v>1</v>
      </c>
      <c r="C2826" s="116">
        <v>0</v>
      </c>
      <c r="D2826" s="116">
        <f si="86" t="shared"/>
        <v>0</v>
      </c>
      <c r="E2826" s="26"/>
      <c r="I2826" s="29">
        <v>20</v>
      </c>
      <c r="J2826" s="96">
        <f si="85" t="shared"/>
        <v>20</v>
      </c>
      <c r="M2826" s="26"/>
    </row>
    <row customHeight="1" ht="12" r="2827" spans="1:13">
      <c r="A2827" s="10">
        <v>39289</v>
      </c>
      <c r="B2827" s="94">
        <v>1</v>
      </c>
      <c r="C2827" s="116">
        <v>0</v>
      </c>
      <c r="D2827" s="116">
        <f si="86" t="shared"/>
        <v>0</v>
      </c>
      <c r="E2827" s="26"/>
      <c r="I2827" s="29">
        <v>20</v>
      </c>
      <c r="J2827" s="96">
        <f si="85" t="shared"/>
        <v>20</v>
      </c>
      <c r="M2827" s="26"/>
    </row>
    <row customHeight="1" ht="12" r="2828" spans="1:13">
      <c r="A2828" s="99">
        <v>39294</v>
      </c>
      <c r="B2828" s="94">
        <v>1</v>
      </c>
      <c r="C2828" s="116">
        <v>0</v>
      </c>
      <c r="D2828" s="116">
        <f si="86" t="shared"/>
        <v>0</v>
      </c>
      <c r="E2828" s="26"/>
      <c r="I2828" s="29">
        <v>20</v>
      </c>
      <c r="J2828" s="96">
        <f si="85" t="shared"/>
        <v>20</v>
      </c>
      <c r="M2828" s="26"/>
    </row>
    <row customHeight="1" ht="12" r="2829" spans="1:13">
      <c r="A2829" s="10">
        <v>39295</v>
      </c>
      <c r="B2829" s="94">
        <v>1</v>
      </c>
      <c r="C2829" s="116">
        <v>0</v>
      </c>
      <c r="D2829" s="116">
        <f si="86" t="shared"/>
        <v>0</v>
      </c>
      <c r="E2829" s="26"/>
      <c r="I2829" s="29">
        <v>20</v>
      </c>
      <c r="J2829" s="96">
        <f si="85" t="shared"/>
        <v>20</v>
      </c>
      <c r="M2829" s="26"/>
    </row>
    <row customHeight="1" ht="12" r="2830" spans="1:13">
      <c r="A2830" s="10">
        <v>39300</v>
      </c>
      <c r="B2830" s="94">
        <v>1</v>
      </c>
      <c r="C2830" s="116">
        <v>0</v>
      </c>
      <c r="D2830" s="116">
        <f si="86" t="shared"/>
        <v>0</v>
      </c>
      <c r="E2830" s="26"/>
      <c r="I2830" s="29">
        <v>20</v>
      </c>
      <c r="J2830" s="96">
        <f si="85" t="shared"/>
        <v>20</v>
      </c>
      <c r="M2830" s="26"/>
    </row>
    <row customHeight="1" ht="12" r="2831" spans="1:13">
      <c r="A2831" s="10">
        <v>39303</v>
      </c>
      <c r="B2831" s="94">
        <v>1</v>
      </c>
      <c r="C2831" s="116">
        <v>0</v>
      </c>
      <c r="D2831" s="116">
        <f si="86" t="shared"/>
        <v>0</v>
      </c>
      <c r="E2831" s="26"/>
      <c r="I2831" s="29">
        <v>20</v>
      </c>
      <c r="J2831" s="96">
        <f si="85" t="shared"/>
        <v>20</v>
      </c>
      <c r="M2831" s="26"/>
    </row>
    <row customHeight="1" ht="12" r="2832" spans="1:13">
      <c r="A2832" s="10">
        <v>39305</v>
      </c>
      <c r="B2832" s="94">
        <v>0</v>
      </c>
      <c r="C2832" s="116">
        <v>0</v>
      </c>
      <c r="D2832" s="116">
        <f si="86" t="shared"/>
        <v>0</v>
      </c>
      <c r="E2832" s="26"/>
      <c r="I2832" s="29">
        <v>75</v>
      </c>
      <c r="J2832" s="96">
        <f ref="J2832:J2857" si="87" t="shared">B2832*I2832</f>
        <v>0</v>
      </c>
      <c r="M2832" s="26"/>
    </row>
    <row customHeight="1" ht="12" r="2833" spans="1:13">
      <c r="A2833" s="10">
        <v>39309</v>
      </c>
      <c r="B2833" s="26">
        <v>2</v>
      </c>
      <c r="C2833" s="116">
        <v>0</v>
      </c>
      <c r="D2833" s="116">
        <f si="86" t="shared"/>
        <v>0</v>
      </c>
      <c r="E2833" s="26"/>
      <c r="I2833" s="29">
        <v>20</v>
      </c>
      <c r="J2833" s="96">
        <f si="87" t="shared"/>
        <v>40</v>
      </c>
      <c r="M2833" s="26"/>
    </row>
    <row customHeight="1" ht="12" r="2834" spans="1:13">
      <c r="A2834" s="10">
        <v>39316</v>
      </c>
      <c r="B2834" s="26">
        <v>3</v>
      </c>
      <c r="C2834" s="116">
        <v>0</v>
      </c>
      <c r="D2834" s="116">
        <f si="86" t="shared"/>
        <v>0</v>
      </c>
      <c r="E2834" s="26"/>
      <c r="I2834" s="29">
        <v>20</v>
      </c>
      <c r="J2834" s="96">
        <f si="87" t="shared"/>
        <v>60</v>
      </c>
      <c r="M2834" s="26"/>
    </row>
    <row customHeight="1" ht="12" r="2835" spans="1:13">
      <c r="A2835" s="10">
        <v>39399</v>
      </c>
      <c r="B2835" s="26">
        <v>1</v>
      </c>
      <c r="C2835" s="116">
        <v>0</v>
      </c>
      <c r="D2835" s="116">
        <f si="86" t="shared"/>
        <v>0</v>
      </c>
      <c r="E2835" s="26"/>
      <c r="I2835" s="29">
        <v>20</v>
      </c>
      <c r="J2835" s="96">
        <f si="87" t="shared"/>
        <v>20</v>
      </c>
      <c r="M2835" s="26"/>
    </row>
    <row customHeight="1" ht="12" r="2836" spans="1:13">
      <c r="A2836" s="99">
        <v>39340</v>
      </c>
      <c r="B2836" s="94">
        <v>1</v>
      </c>
      <c r="C2836" s="116">
        <v>0</v>
      </c>
      <c r="D2836" s="116">
        <f si="86" t="shared"/>
        <v>0</v>
      </c>
      <c r="E2836" s="26"/>
      <c r="I2836" s="29">
        <v>20</v>
      </c>
      <c r="J2836" s="96">
        <f si="87" t="shared"/>
        <v>20</v>
      </c>
      <c r="M2836" s="26"/>
    </row>
    <row customHeight="1" ht="12" r="2837" spans="1:13">
      <c r="A2837" s="10">
        <v>39341</v>
      </c>
      <c r="B2837" s="94">
        <v>1</v>
      </c>
      <c r="C2837" s="116">
        <v>0</v>
      </c>
      <c r="D2837" s="116">
        <f si="86" t="shared"/>
        <v>0</v>
      </c>
      <c r="E2837" s="26"/>
      <c r="I2837" s="29">
        <v>20</v>
      </c>
      <c r="J2837" s="96">
        <f si="87" t="shared"/>
        <v>20</v>
      </c>
      <c r="M2837" s="26"/>
    </row>
    <row customHeight="1" ht="12" r="2838" spans="1:13">
      <c r="A2838" s="10">
        <v>39342</v>
      </c>
      <c r="B2838" s="94">
        <v>1</v>
      </c>
      <c r="C2838" s="116">
        <v>0</v>
      </c>
      <c r="D2838" s="116">
        <f si="86" t="shared"/>
        <v>0</v>
      </c>
      <c r="E2838" s="26"/>
      <c r="I2838" s="29">
        <v>20</v>
      </c>
      <c r="J2838" s="96">
        <f si="87" t="shared"/>
        <v>20</v>
      </c>
      <c r="M2838" s="26"/>
    </row>
    <row customHeight="1" ht="12" r="2839" spans="1:13">
      <c r="A2839" s="10">
        <v>39345</v>
      </c>
      <c r="B2839" s="94">
        <v>1</v>
      </c>
      <c r="C2839" s="116">
        <v>0</v>
      </c>
      <c r="D2839" s="116">
        <f si="86" t="shared"/>
        <v>0</v>
      </c>
      <c r="E2839" s="26"/>
      <c r="I2839" s="29">
        <v>20</v>
      </c>
      <c r="J2839" s="96">
        <f si="87" t="shared"/>
        <v>20</v>
      </c>
      <c r="M2839" s="26"/>
    </row>
    <row customHeight="1" ht="12" r="2840" spans="1:13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customHeight="1" ht="12" r="2841" spans="1:13">
      <c r="A2841" s="10">
        <v>39349</v>
      </c>
      <c r="B2841" s="94">
        <v>1</v>
      </c>
      <c r="C2841" s="116">
        <v>0</v>
      </c>
      <c r="D2841" s="116">
        <f si="86" t="shared"/>
        <v>0</v>
      </c>
      <c r="E2841" s="26"/>
      <c r="I2841" s="29">
        <v>225</v>
      </c>
      <c r="J2841" s="96">
        <f si="87" t="shared"/>
        <v>225</v>
      </c>
      <c r="M2841" s="26"/>
    </row>
    <row customHeight="1" ht="12" r="2842" spans="1:13">
      <c r="A2842" s="10">
        <v>39350</v>
      </c>
      <c r="B2842" s="94">
        <v>1</v>
      </c>
      <c r="C2842" s="116">
        <v>0</v>
      </c>
      <c r="D2842" s="116">
        <f si="86" t="shared"/>
        <v>0</v>
      </c>
      <c r="E2842" s="26"/>
      <c r="I2842" s="29">
        <v>225</v>
      </c>
      <c r="J2842" s="96">
        <f si="87" t="shared"/>
        <v>225</v>
      </c>
      <c r="M2842" s="26"/>
    </row>
    <row customHeight="1" ht="12" r="2843" spans="1:13">
      <c r="A2843" s="10">
        <v>39352</v>
      </c>
      <c r="B2843" s="94">
        <v>0</v>
      </c>
      <c r="C2843" s="116">
        <v>0</v>
      </c>
      <c r="D2843" s="116">
        <f si="86" t="shared"/>
        <v>0</v>
      </c>
      <c r="E2843" s="26"/>
      <c r="I2843" s="29">
        <v>210</v>
      </c>
      <c r="J2843" s="96">
        <f si="87" t="shared"/>
        <v>0</v>
      </c>
      <c r="M2843" s="26"/>
    </row>
    <row customHeight="1" ht="12" r="2844" spans="1:13">
      <c r="A2844" s="10">
        <v>39371</v>
      </c>
      <c r="B2844" s="94">
        <v>0</v>
      </c>
      <c r="C2844" s="116">
        <v>0</v>
      </c>
      <c r="D2844" s="116">
        <f si="86" t="shared"/>
        <v>0</v>
      </c>
      <c r="E2844" s="26"/>
      <c r="G2844" s="26" t="s">
        <v>1409</v>
      </c>
      <c r="I2844" s="29">
        <v>225</v>
      </c>
      <c r="J2844" s="96">
        <f si="87" t="shared"/>
        <v>0</v>
      </c>
      <c r="L2844" s="29" t="s">
        <v>1410</v>
      </c>
      <c r="M2844" s="26"/>
    </row>
    <row customHeight="1" ht="12" r="2845" spans="1:13">
      <c r="A2845" s="10">
        <v>39372</v>
      </c>
      <c r="B2845" s="435">
        <v>0</v>
      </c>
      <c r="C2845" s="116">
        <v>0</v>
      </c>
      <c r="D2845" s="116">
        <f si="86" t="shared"/>
        <v>0</v>
      </c>
      <c r="E2845" s="26"/>
      <c r="I2845" s="29">
        <v>225</v>
      </c>
      <c r="J2845" s="96">
        <f si="87" t="shared"/>
        <v>0</v>
      </c>
      <c r="M2845" s="26"/>
    </row>
    <row customHeight="1" ht="12" r="2846" spans="1:13">
      <c r="A2846" s="10">
        <v>39380</v>
      </c>
      <c r="B2846" s="94">
        <v>0</v>
      </c>
      <c r="C2846" s="116">
        <v>0</v>
      </c>
      <c r="D2846" s="116">
        <f si="86" t="shared"/>
        <v>0</v>
      </c>
      <c r="E2846" s="26"/>
      <c r="I2846" s="29">
        <v>73</v>
      </c>
      <c r="J2846" s="96">
        <f si="87" t="shared"/>
        <v>0</v>
      </c>
      <c r="M2846" s="26"/>
    </row>
    <row customHeight="1" ht="12" r="2847" spans="1:13">
      <c r="A2847" s="10">
        <v>39383</v>
      </c>
      <c r="B2847" s="435">
        <v>1</v>
      </c>
      <c r="C2847" s="110">
        <v>0</v>
      </c>
      <c r="D2847" s="110">
        <f si="86" t="shared"/>
        <v>0</v>
      </c>
      <c r="I2847" s="29">
        <v>210</v>
      </c>
      <c r="J2847" s="96">
        <f si="87" t="shared"/>
        <v>210</v>
      </c>
    </row>
    <row customHeight="1" ht="12" r="2848" spans="1:13">
      <c r="A2848" s="10">
        <v>39388</v>
      </c>
      <c r="B2848" s="435">
        <v>1</v>
      </c>
      <c r="C2848" s="110">
        <v>0</v>
      </c>
      <c r="D2848" s="110">
        <f si="86" t="shared"/>
        <v>0</v>
      </c>
      <c r="I2848" s="29">
        <v>20</v>
      </c>
      <c r="J2848" s="95">
        <f si="87" t="shared"/>
        <v>20</v>
      </c>
    </row>
    <row customHeight="1" ht="12" r="2849" spans="1:13">
      <c r="A2849" s="10">
        <v>39395</v>
      </c>
      <c r="B2849" s="435">
        <v>2</v>
      </c>
      <c r="I2849" s="29"/>
    </row>
    <row customHeight="1" ht="12" r="2850" spans="1:13">
      <c r="A2850" s="10">
        <v>39396</v>
      </c>
      <c r="B2850" s="435">
        <v>2</v>
      </c>
      <c r="I2850" s="29"/>
    </row>
    <row customHeight="1" ht="12" r="2851" spans="1:13">
      <c r="A2851" s="10">
        <v>39413</v>
      </c>
      <c r="B2851" s="435">
        <v>2</v>
      </c>
      <c r="I2851" s="29"/>
    </row>
    <row customHeight="1" ht="12" r="2852" spans="1:13">
      <c r="A2852" s="10">
        <v>39414</v>
      </c>
      <c r="B2852" s="435">
        <v>1</v>
      </c>
      <c r="C2852" s="110">
        <v>0</v>
      </c>
      <c r="D2852" s="110">
        <f si="86" t="shared"/>
        <v>0</v>
      </c>
      <c r="I2852" s="29">
        <v>20</v>
      </c>
      <c r="J2852" s="95">
        <f si="87" t="shared"/>
        <v>20</v>
      </c>
    </row>
    <row customHeight="1" ht="12" r="2853" spans="1:13">
      <c r="A2853" s="10">
        <v>39415</v>
      </c>
      <c r="B2853" s="435">
        <v>0</v>
      </c>
      <c r="C2853" s="110">
        <v>0</v>
      </c>
      <c r="D2853" s="110">
        <f si="86" t="shared"/>
        <v>0</v>
      </c>
      <c r="I2853" s="29">
        <v>20</v>
      </c>
      <c r="J2853" s="95">
        <f si="87" t="shared"/>
        <v>0</v>
      </c>
    </row>
    <row customHeight="1" ht="12" r="2854" spans="1:13">
      <c r="A2854" s="10">
        <v>39417</v>
      </c>
      <c r="B2854" s="435">
        <v>2</v>
      </c>
      <c r="I2854" s="29"/>
    </row>
    <row customHeight="1" ht="12" r="2855" spans="1:13">
      <c r="A2855" s="10">
        <v>39418</v>
      </c>
      <c r="B2855" s="435">
        <v>2</v>
      </c>
      <c r="I2855" s="29"/>
    </row>
    <row customHeight="1" ht="12" r="2856" spans="1:13">
      <c r="A2856" s="10">
        <v>39420</v>
      </c>
      <c r="B2856" s="435">
        <v>2</v>
      </c>
      <c r="C2856" s="110">
        <v>0</v>
      </c>
      <c r="D2856" s="110">
        <f si="86" t="shared"/>
        <v>0</v>
      </c>
      <c r="I2856" s="29">
        <v>20</v>
      </c>
      <c r="J2856" s="95">
        <f si="87" t="shared"/>
        <v>40</v>
      </c>
    </row>
    <row customFormat="1" customHeight="1" ht="12" r="2857" s="38" spans="1:13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si="87" t="shared"/>
        <v>2000</v>
      </c>
      <c r="K2857" s="80"/>
      <c r="L2857" s="39"/>
      <c r="M2857" s="394"/>
    </row>
    <row customHeight="1" ht="12" r="2858" spans="1:13">
      <c r="A2858" s="148"/>
      <c r="J2858" s="95">
        <f>SUM(J3:J2857)</f>
        <v>613234.84999999835</v>
      </c>
    </row>
    <row customHeight="1" ht="12" r="2859" spans="1:13">
      <c r="A2859" s="26"/>
    </row>
    <row customHeight="1" ht="12" r="2860" spans="1:13">
      <c r="A2860" s="26"/>
    </row>
    <row customHeight="1" ht="12" r="2861" spans="1:13"/>
    <row customHeight="1" ht="12" r="2862" spans="1:13"/>
    <row customHeight="1" ht="12" r="2863" spans="1:13"/>
    <row customHeight="1" ht="12" r="2864" spans="1:13"/>
    <row customHeight="1" ht="12" r="2865"/>
    <row customHeight="1" ht="12" r="2866"/>
    <row customHeight="1" ht="12" r="2867"/>
    <row customHeight="1" ht="12" r="2868"/>
    <row customHeight="1" ht="12" r="2869"/>
    <row customHeight="1" ht="12" r="2870"/>
    <row customHeight="1" ht="12" r="2871"/>
    <row customHeight="1" ht="12" r="2872"/>
    <row customHeight="1" ht="12" r="2873"/>
    <row customHeight="1" ht="12" r="2874"/>
    <row customHeight="1" ht="12" r="2875"/>
    <row customHeight="1" ht="12" r="2876"/>
    <row customHeight="1" ht="12" r="2877"/>
    <row customHeight="1" ht="12" r="2878"/>
    <row customHeight="1" ht="12" r="2879"/>
    <row customHeight="1" ht="12" r="2880"/>
    <row customHeight="1" ht="12" r="2881"/>
    <row customHeight="1" ht="12" r="2882"/>
    <row customHeight="1" ht="12" r="2883"/>
    <row customHeight="1" ht="12" r="2884"/>
    <row customHeight="1" ht="12" r="2885"/>
    <row customHeight="1" ht="12" r="2886"/>
    <row customHeight="1" ht="12" r="2887"/>
    <row customHeight="1" ht="12" r="2888"/>
    <row customHeight="1" ht="12" r="2889"/>
    <row customHeight="1" ht="12" r="2890"/>
    <row customHeight="1" ht="12" r="2891"/>
    <row customHeight="1" ht="12" r="2892"/>
    <row customHeight="1" ht="12" r="2893"/>
    <row customHeight="1" ht="12" r="2894"/>
    <row customHeight="1" ht="12" r="2895"/>
    <row customHeight="1" ht="12" r="2896"/>
    <row customHeight="1" ht="12" r="2897"/>
    <row customHeight="1" ht="12" r="2898"/>
    <row customHeight="1" ht="12" r="2899"/>
    <row customHeight="1" ht="12" r="2900"/>
    <row customHeight="1" ht="12" r="2901"/>
    <row customHeight="1" ht="12" r="2902"/>
    <row customHeight="1" ht="12" r="2903"/>
    <row customHeight="1" ht="12" r="2904"/>
    <row customHeight="1" ht="12" r="2905"/>
    <row customHeight="1" ht="12" r="2906"/>
    <row customHeight="1" ht="12" r="2907"/>
    <row customHeight="1" ht="12" r="2908"/>
    <row customHeight="1" ht="12" r="2909"/>
    <row customHeight="1" ht="12" r="2910"/>
    <row customHeight="1" ht="12" r="2911"/>
    <row customHeight="1" ht="12" r="2912"/>
    <row customHeight="1" ht="12" r="2913"/>
    <row customHeight="1" ht="12" r="2914"/>
    <row customHeight="1" ht="12" r="2915"/>
    <row customHeight="1" ht="12" r="2916"/>
    <row customHeight="1" ht="12" r="2917"/>
    <row customHeight="1" ht="12" r="2918"/>
    <row customHeight="1" ht="12" r="2919"/>
    <row customHeight="1" ht="12" r="2920"/>
    <row customHeight="1" ht="12" r="2921"/>
    <row customHeight="1" ht="12" r="2922"/>
    <row customHeight="1" ht="12" r="2923"/>
    <row customHeight="1" ht="12" r="2924"/>
    <row customHeight="1" ht="12" r="2925"/>
    <row customHeight="1" ht="12" r="2926"/>
    <row customHeight="1" ht="12" r="2927"/>
    <row customHeight="1" ht="12" r="2928"/>
    <row customHeight="1" ht="12" r="2929"/>
    <row customHeight="1" ht="12" r="2930"/>
    <row customHeight="1" ht="12" r="2931"/>
    <row customHeight="1" ht="12" r="2932"/>
    <row customHeight="1" ht="12" r="2933"/>
    <row customHeight="1" ht="12" r="2934"/>
    <row customHeight="1" ht="12" r="2935"/>
    <row customHeight="1" ht="12" r="2936"/>
    <row customHeight="1" ht="12" r="2937"/>
    <row customHeight="1" ht="12" r="2938"/>
    <row customHeight="1" ht="12" r="2939"/>
    <row customHeight="1" ht="12" r="2940"/>
    <row customHeight="1" ht="12" r="2941"/>
    <row customHeight="1" ht="12" r="2942"/>
    <row customHeight="1" ht="12" r="2943"/>
    <row customHeight="1" ht="12" r="2944"/>
    <row customHeight="1" ht="12" r="2945"/>
    <row customHeight="1" ht="12" r="2946"/>
    <row customHeight="1" ht="12" r="2947"/>
    <row customHeight="1" ht="12" r="2948"/>
    <row customHeight="1" ht="12" r="2949"/>
    <row customHeight="1" ht="12" r="2950"/>
    <row customHeight="1" ht="12" r="2951"/>
  </sheetData>
  <mergeCells count="1">
    <mergeCell ref="A1:C1"/>
  </mergeCells>
  <conditionalFormatting sqref="B908">
    <cfRule dxfId="541" operator="greaterThan" priority="211" type="cellIs">
      <formula>$D$908</formula>
    </cfRule>
    <cfRule dxfId="540" operator="greaterThan" priority="548" type="cellIs">
      <formula>$D$908</formula>
    </cfRule>
    <cfRule dxfId="539" operator="greaterThan" priority="549" type="cellIs">
      <formula>12</formula>
    </cfRule>
  </conditionalFormatting>
  <conditionalFormatting sqref="B9">
    <cfRule dxfId="538" operator="lessThan" priority="522" type="cellIs">
      <formula>$C$9</formula>
    </cfRule>
    <cfRule dxfId="537" operator="greaterThan" priority="546" type="cellIs">
      <formula>$D$9</formula>
    </cfRule>
  </conditionalFormatting>
  <conditionalFormatting sqref="B10">
    <cfRule dxfId="536" operator="greaterThan" priority="545" type="cellIs">
      <formula>$D$10</formula>
    </cfRule>
  </conditionalFormatting>
  <conditionalFormatting sqref="B11">
    <cfRule dxfId="535" operator="greaterThan" priority="544" type="cellIs">
      <formula>$D$11</formula>
    </cfRule>
  </conditionalFormatting>
  <conditionalFormatting sqref="B12">
    <cfRule dxfId="534" operator="greaterThan" priority="543" type="cellIs">
      <formula>$D$12</formula>
    </cfRule>
  </conditionalFormatting>
  <conditionalFormatting sqref="B13">
    <cfRule dxfId="533" operator="greaterThan" priority="542" type="cellIs">
      <formula>$D$13</formula>
    </cfRule>
  </conditionalFormatting>
  <conditionalFormatting sqref="B14">
    <cfRule dxfId="532" operator="greaterThan" priority="539" type="cellIs">
      <formula>$D$14</formula>
    </cfRule>
    <cfRule dxfId="531" operator="greaterThan" priority="541" type="cellIs">
      <formula>$D$14</formula>
    </cfRule>
  </conditionalFormatting>
  <conditionalFormatting sqref="B15">
    <cfRule dxfId="530" operator="greaterThan" priority="538" type="cellIs">
      <formula>$D$15</formula>
    </cfRule>
    <cfRule dxfId="529" operator="greaterThan" priority="540" type="cellIs">
      <formula>$D$15</formula>
    </cfRule>
  </conditionalFormatting>
  <conditionalFormatting sqref="B16">
    <cfRule dxfId="528" operator="greaterThan" priority="537" type="cellIs">
      <formula>$D$16</formula>
    </cfRule>
  </conditionalFormatting>
  <conditionalFormatting sqref="B19">
    <cfRule dxfId="527" operator="greaterThan" priority="536" type="cellIs">
      <formula>$D$19</formula>
    </cfRule>
  </conditionalFormatting>
  <conditionalFormatting sqref="B21">
    <cfRule dxfId="526" operator="greaterThan" priority="535" type="cellIs">
      <formula>$D$21</formula>
    </cfRule>
  </conditionalFormatting>
  <conditionalFormatting sqref="B22">
    <cfRule dxfId="525" operator="greaterThan" priority="521" type="cellIs">
      <formula>$D$22</formula>
    </cfRule>
    <cfRule dxfId="524" operator="greaterThan" priority="534" type="cellIs">
      <formula>$D$22</formula>
    </cfRule>
  </conditionalFormatting>
  <conditionalFormatting sqref="B24">
    <cfRule dxfId="523" operator="greaterThan" priority="532" type="cellIs">
      <formula>$D$24</formula>
    </cfRule>
  </conditionalFormatting>
  <conditionalFormatting sqref="B25">
    <cfRule dxfId="522" operator="greaterThan" priority="531" type="cellIs">
      <formula>$D$25</formula>
    </cfRule>
  </conditionalFormatting>
  <conditionalFormatting sqref="B26">
    <cfRule dxfId="521" operator="greaterThan" priority="530" type="cellIs">
      <formula>$D$26</formula>
    </cfRule>
  </conditionalFormatting>
  <conditionalFormatting sqref="B28">
    <cfRule dxfId="520" operator="greaterThan" priority="529" type="cellIs">
      <formula>$D$28</formula>
    </cfRule>
  </conditionalFormatting>
  <conditionalFormatting sqref="B29">
    <cfRule dxfId="519" operator="greaterThan" priority="528" type="cellIs">
      <formula>$D$29</formula>
    </cfRule>
  </conditionalFormatting>
  <conditionalFormatting sqref="B31">
    <cfRule dxfId="518" operator="greaterThan" priority="527" type="cellIs">
      <formula>$D$31</formula>
    </cfRule>
  </conditionalFormatting>
  <conditionalFormatting sqref="B32">
    <cfRule dxfId="517" operator="greaterThan" priority="520" type="cellIs">
      <formula>$D$32</formula>
    </cfRule>
    <cfRule dxfId="516" operator="greaterThan" priority="526" type="cellIs">
      <formula>$D$32</formula>
    </cfRule>
  </conditionalFormatting>
  <conditionalFormatting sqref="B33">
    <cfRule dxfId="515" operator="greaterThan" priority="519" type="cellIs">
      <formula>$D$33</formula>
    </cfRule>
    <cfRule dxfId="514" operator="greaterThan" priority="525" type="cellIs">
      <formula>$D$33</formula>
    </cfRule>
  </conditionalFormatting>
  <conditionalFormatting sqref="B34">
    <cfRule dxfId="513" operator="greaterThan" priority="518" type="cellIs">
      <formula>$D$34</formula>
    </cfRule>
    <cfRule dxfId="512" operator="greaterThan" priority="524" type="cellIs">
      <formula>$D$34</formula>
    </cfRule>
  </conditionalFormatting>
  <conditionalFormatting sqref="B35">
    <cfRule dxfId="511" operator="greaterThan" priority="517" type="cellIs">
      <formula>$D$35</formula>
    </cfRule>
    <cfRule dxfId="510" operator="greaterThan" priority="523" type="cellIs">
      <formula>$D$35</formula>
    </cfRule>
  </conditionalFormatting>
  <conditionalFormatting sqref="B37">
    <cfRule dxfId="509" operator="greaterThan" priority="516" type="cellIs">
      <formula>$D$37</formula>
    </cfRule>
  </conditionalFormatting>
  <conditionalFormatting sqref="B38">
    <cfRule dxfId="508" operator="greaterThan" priority="515" type="cellIs">
      <formula>$D$38</formula>
    </cfRule>
  </conditionalFormatting>
  <conditionalFormatting sqref="B40">
    <cfRule dxfId="507" operator="greaterThan" priority="514" type="cellIs">
      <formula>$D$40</formula>
    </cfRule>
  </conditionalFormatting>
  <conditionalFormatting sqref="B41">
    <cfRule dxfId="506" operator="greaterThan" priority="513" type="cellIs">
      <formula>$D$41</formula>
    </cfRule>
  </conditionalFormatting>
  <conditionalFormatting sqref="B42">
    <cfRule dxfId="505" operator="greaterThan" priority="512" type="cellIs">
      <formula>$D$42</formula>
    </cfRule>
  </conditionalFormatting>
  <conditionalFormatting sqref="B43">
    <cfRule dxfId="504" operator="greaterThan" priority="511" type="cellIs">
      <formula>$D$43</formula>
    </cfRule>
  </conditionalFormatting>
  <conditionalFormatting sqref="B46">
    <cfRule dxfId="503" operator="greaterThan" priority="510" type="cellIs">
      <formula>$D$46</formula>
    </cfRule>
  </conditionalFormatting>
  <conditionalFormatting sqref="B47">
    <cfRule dxfId="502" operator="greaterThan" priority="509" type="cellIs">
      <formula>$D$47</formula>
    </cfRule>
  </conditionalFormatting>
  <conditionalFormatting sqref="B48">
    <cfRule dxfId="501" operator="greaterThan" priority="508" type="cellIs">
      <formula>$D$48</formula>
    </cfRule>
  </conditionalFormatting>
  <conditionalFormatting sqref="B56">
    <cfRule dxfId="500" operator="greaterThan" priority="507" type="cellIs">
      <formula>$D$56</formula>
    </cfRule>
  </conditionalFormatting>
  <conditionalFormatting sqref="B57">
    <cfRule dxfId="499" operator="greaterThan" priority="506" type="cellIs">
      <formula>$D$57</formula>
    </cfRule>
  </conditionalFormatting>
  <conditionalFormatting sqref="B58">
    <cfRule dxfId="498" operator="greaterThan" priority="505" type="cellIs">
      <formula>$D$58</formula>
    </cfRule>
  </conditionalFormatting>
  <conditionalFormatting sqref="B59">
    <cfRule dxfId="497" operator="greaterThan" priority="504" type="cellIs">
      <formula>$D$59</formula>
    </cfRule>
  </conditionalFormatting>
  <conditionalFormatting sqref="B60">
    <cfRule dxfId="496" operator="greaterThan" priority="503" type="cellIs">
      <formula>$D$60</formula>
    </cfRule>
  </conditionalFormatting>
  <conditionalFormatting sqref="B61">
    <cfRule dxfId="495" operator="greaterThan" priority="502" type="cellIs">
      <formula>$D$61</formula>
    </cfRule>
  </conditionalFormatting>
  <conditionalFormatting sqref="B62">
    <cfRule dxfId="494" operator="greaterThan" priority="501" type="cellIs">
      <formula>$D$62</formula>
    </cfRule>
  </conditionalFormatting>
  <conditionalFormatting sqref="B63">
    <cfRule dxfId="493" operator="greaterThan" priority="500" type="cellIs">
      <formula>$D$63</formula>
    </cfRule>
  </conditionalFormatting>
  <conditionalFormatting sqref="B64">
    <cfRule dxfId="492" operator="greaterThan" priority="499" type="cellIs">
      <formula>$D$64</formula>
    </cfRule>
  </conditionalFormatting>
  <conditionalFormatting sqref="B65">
    <cfRule dxfId="491" operator="greaterThan" priority="498" type="cellIs">
      <formula>$D$65</formula>
    </cfRule>
  </conditionalFormatting>
  <conditionalFormatting sqref="B67">
    <cfRule dxfId="490" operator="greaterThan" priority="496" type="cellIs">
      <formula>$D$67</formula>
    </cfRule>
  </conditionalFormatting>
  <conditionalFormatting sqref="B68">
    <cfRule dxfId="489" operator="greaterThan" priority="494" type="cellIs">
      <formula>$D$68</formula>
    </cfRule>
    <cfRule dxfId="488" operator="greaterThan" priority="495" type="cellIs">
      <formula>$D$68</formula>
    </cfRule>
  </conditionalFormatting>
  <conditionalFormatting sqref="B70">
    <cfRule dxfId="487" operator="greaterThan" priority="493" type="cellIs">
      <formula>$D$70</formula>
    </cfRule>
  </conditionalFormatting>
  <conditionalFormatting sqref="B71">
    <cfRule dxfId="486" operator="greaterThan" priority="492" type="cellIs">
      <formula>$D$71</formula>
    </cfRule>
  </conditionalFormatting>
  <conditionalFormatting sqref="B72:B73">
    <cfRule dxfId="485" operator="greaterThan" priority="491" type="cellIs">
      <formula>$D$72</formula>
    </cfRule>
  </conditionalFormatting>
  <conditionalFormatting sqref="B81">
    <cfRule dxfId="484" operator="greaterThan" priority="489" type="cellIs">
      <formula>$D$81</formula>
    </cfRule>
  </conditionalFormatting>
  <conditionalFormatting sqref="B84">
    <cfRule dxfId="483" operator="greaterThan" priority="488" type="cellIs">
      <formula>$D$84</formula>
    </cfRule>
  </conditionalFormatting>
  <conditionalFormatting sqref="B85">
    <cfRule dxfId="482" operator="greaterThan" priority="487" type="cellIs">
      <formula>$D$85</formula>
    </cfRule>
  </conditionalFormatting>
  <conditionalFormatting sqref="B87">
    <cfRule dxfId="481" operator="greaterThan" priority="486" type="cellIs">
      <formula>$D$87</formula>
    </cfRule>
  </conditionalFormatting>
  <conditionalFormatting sqref="B88">
    <cfRule dxfId="480" operator="greaterThan" priority="485" type="cellIs">
      <formula>$D$88</formula>
    </cfRule>
  </conditionalFormatting>
  <conditionalFormatting sqref="B89">
    <cfRule dxfId="479" operator="greaterThan" priority="484" type="cellIs">
      <formula>$D$89</formula>
    </cfRule>
  </conditionalFormatting>
  <conditionalFormatting sqref="B91">
    <cfRule dxfId="478" operator="greaterThan" priority="483" type="cellIs">
      <formula>$D$91</formula>
    </cfRule>
  </conditionalFormatting>
  <conditionalFormatting sqref="B95">
    <cfRule dxfId="477" operator="greaterThan" priority="482" type="cellIs">
      <formula>$D$95</formula>
    </cfRule>
  </conditionalFormatting>
  <conditionalFormatting sqref="B96">
    <cfRule dxfId="476" operator="greaterThan" priority="481" type="cellIs">
      <formula>$D$96</formula>
    </cfRule>
  </conditionalFormatting>
  <conditionalFormatting sqref="B97">
    <cfRule dxfId="475" operator="greaterThan" priority="480" type="cellIs">
      <formula>$D$97</formula>
    </cfRule>
  </conditionalFormatting>
  <conditionalFormatting sqref="B98">
    <cfRule dxfId="474" operator="greaterThan" priority="479" type="cellIs">
      <formula>$D$98</formula>
    </cfRule>
  </conditionalFormatting>
  <conditionalFormatting sqref="B100">
    <cfRule dxfId="473" operator="greaterThan" priority="478" type="cellIs">
      <formula>$D$100</formula>
    </cfRule>
  </conditionalFormatting>
  <conditionalFormatting sqref="B102">
    <cfRule dxfId="472" operator="greaterThan" priority="477" type="cellIs">
      <formula>$D$102</formula>
    </cfRule>
  </conditionalFormatting>
  <conditionalFormatting sqref="B103">
    <cfRule dxfId="471" operator="greaterThan" priority="476" type="cellIs">
      <formula>$D$103</formula>
    </cfRule>
  </conditionalFormatting>
  <conditionalFormatting sqref="B104">
    <cfRule dxfId="470" operator="greaterThan" priority="475" type="cellIs">
      <formula>$D$104</formula>
    </cfRule>
  </conditionalFormatting>
  <conditionalFormatting sqref="B105">
    <cfRule dxfId="469" operator="greaterThan" priority="474" type="cellIs">
      <formula>$D$105</formula>
    </cfRule>
  </conditionalFormatting>
  <conditionalFormatting sqref="B108">
    <cfRule dxfId="468" operator="greaterThan" priority="473" type="cellIs">
      <formula>$D$108</formula>
    </cfRule>
  </conditionalFormatting>
  <conditionalFormatting sqref="B109">
    <cfRule dxfId="467" operator="greaterThan" priority="472" type="cellIs">
      <formula>$D$109</formula>
    </cfRule>
  </conditionalFormatting>
  <conditionalFormatting sqref="B110">
    <cfRule dxfId="466" operator="greaterThan" priority="471" type="cellIs">
      <formula>$D$110</formula>
    </cfRule>
  </conditionalFormatting>
  <conditionalFormatting sqref="B111">
    <cfRule dxfId="465" operator="greaterThan" priority="470" type="cellIs">
      <formula>$D$111</formula>
    </cfRule>
  </conditionalFormatting>
  <conditionalFormatting sqref="B112">
    <cfRule dxfId="464" operator="greaterThan" priority="469" type="cellIs">
      <formula>$D$112</formula>
    </cfRule>
  </conditionalFormatting>
  <conditionalFormatting sqref="B115">
    <cfRule dxfId="463" operator="greaterThan" priority="468" type="cellIs">
      <formula>$D$115</formula>
    </cfRule>
  </conditionalFormatting>
  <conditionalFormatting sqref="B116">
    <cfRule dxfId="462" operator="greaterThan" priority="467" type="cellIs">
      <formula>$D$116</formula>
    </cfRule>
  </conditionalFormatting>
  <conditionalFormatting sqref="B117">
    <cfRule dxfId="461" operator="greaterThan" priority="466" type="cellIs">
      <formula>$D$117</formula>
    </cfRule>
  </conditionalFormatting>
  <conditionalFormatting sqref="B118">
    <cfRule dxfId="460" operator="greaterThan" priority="465" type="cellIs">
      <formula>$D$118</formula>
    </cfRule>
  </conditionalFormatting>
  <conditionalFormatting sqref="B119">
    <cfRule dxfId="459" operator="greaterThan" priority="464" type="cellIs">
      <formula>$D$119</formula>
    </cfRule>
  </conditionalFormatting>
  <conditionalFormatting sqref="B120">
    <cfRule dxfId="458" operator="greaterThan" priority="463" type="cellIs">
      <formula>$D$120</formula>
    </cfRule>
  </conditionalFormatting>
  <conditionalFormatting sqref="B121">
    <cfRule dxfId="457" operator="greaterThan" priority="462" type="cellIs">
      <formula>$D$121</formula>
    </cfRule>
  </conditionalFormatting>
  <conditionalFormatting sqref="B122">
    <cfRule dxfId="456" operator="greaterThan" priority="461" type="cellIs">
      <formula>$D$122</formula>
    </cfRule>
  </conditionalFormatting>
  <conditionalFormatting sqref="B123">
    <cfRule dxfId="455" operator="greaterThan" priority="460" type="cellIs">
      <formula>$D$123</formula>
    </cfRule>
  </conditionalFormatting>
  <conditionalFormatting sqref="B124">
    <cfRule dxfId="454" operator="greaterThan" priority="459" type="cellIs">
      <formula>$D$124</formula>
    </cfRule>
  </conditionalFormatting>
  <conditionalFormatting sqref="B125">
    <cfRule dxfId="453" operator="greaterThan" priority="458" type="cellIs">
      <formula>$D$125</formula>
    </cfRule>
  </conditionalFormatting>
  <conditionalFormatting sqref="B127">
    <cfRule dxfId="452" operator="greaterThan" priority="457" type="cellIs">
      <formula>$D$127</formula>
    </cfRule>
  </conditionalFormatting>
  <conditionalFormatting sqref="B132">
    <cfRule dxfId="451" operator="greaterThan" priority="456" type="cellIs">
      <formula>$D$132</formula>
    </cfRule>
  </conditionalFormatting>
  <conditionalFormatting sqref="B133">
    <cfRule dxfId="450" operator="greaterThan" priority="455" type="cellIs">
      <formula>$D$133</formula>
    </cfRule>
  </conditionalFormatting>
  <conditionalFormatting sqref="B134">
    <cfRule dxfId="449" operator="greaterThan" priority="454" type="cellIs">
      <formula>$D$134</formula>
    </cfRule>
  </conditionalFormatting>
  <conditionalFormatting sqref="B138">
    <cfRule dxfId="448" operator="greaterThan" priority="453" type="cellIs">
      <formula>$D$138</formula>
    </cfRule>
  </conditionalFormatting>
  <conditionalFormatting sqref="B139">
    <cfRule dxfId="447" operator="greaterThan" priority="452" type="cellIs">
      <formula>$D$139</formula>
    </cfRule>
  </conditionalFormatting>
  <conditionalFormatting sqref="B140">
    <cfRule dxfId="446" operator="greaterThan" priority="451" type="cellIs">
      <formula>$D$140</formula>
    </cfRule>
  </conditionalFormatting>
  <conditionalFormatting sqref="B142">
    <cfRule dxfId="445" operator="greaterThan" priority="450" type="cellIs">
      <formula>$D$142</formula>
    </cfRule>
  </conditionalFormatting>
  <conditionalFormatting sqref="B145">
    <cfRule dxfId="444" operator="greaterThan" priority="449" type="cellIs">
      <formula>$D$145</formula>
    </cfRule>
  </conditionalFormatting>
  <conditionalFormatting sqref="B146">
    <cfRule dxfId="443" operator="greaterThan" priority="448" type="cellIs">
      <formula>$D$146</formula>
    </cfRule>
  </conditionalFormatting>
  <conditionalFormatting sqref="B147">
    <cfRule dxfId="442" operator="greaterThan" priority="447" type="cellIs">
      <formula>$D$147</formula>
    </cfRule>
  </conditionalFormatting>
  <conditionalFormatting sqref="B149">
    <cfRule dxfId="441" operator="greaterThan" priority="446" type="cellIs">
      <formula>$D$149</formula>
    </cfRule>
  </conditionalFormatting>
  <conditionalFormatting sqref="B150">
    <cfRule dxfId="440" operator="greaterThan" priority="445" type="cellIs">
      <formula>$D$150</formula>
    </cfRule>
  </conditionalFormatting>
  <conditionalFormatting sqref="B158">
    <cfRule dxfId="439" operator="greaterThan" priority="444" type="cellIs">
      <formula>$D$158</formula>
    </cfRule>
  </conditionalFormatting>
  <conditionalFormatting sqref="B162">
    <cfRule dxfId="438" operator="greaterThan" priority="443" type="cellIs">
      <formula>$D$162</formula>
    </cfRule>
  </conditionalFormatting>
  <conditionalFormatting sqref="B163">
    <cfRule dxfId="437" operator="greaterThan" priority="442" type="cellIs">
      <formula>$D$163</formula>
    </cfRule>
  </conditionalFormatting>
  <conditionalFormatting sqref="B164">
    <cfRule dxfId="436" operator="greaterThan" priority="441" type="cellIs">
      <formula>$D$164</formula>
    </cfRule>
  </conditionalFormatting>
  <conditionalFormatting sqref="B165">
    <cfRule dxfId="435" operator="greaterThan" priority="440" type="cellIs">
      <formula>$D$165</formula>
    </cfRule>
  </conditionalFormatting>
  <conditionalFormatting sqref="B166">
    <cfRule dxfId="434" operator="greaterThan" priority="439" type="cellIs">
      <formula>$D$166</formula>
    </cfRule>
  </conditionalFormatting>
  <conditionalFormatting sqref="B167">
    <cfRule dxfId="433" operator="greaterThan" priority="438" type="cellIs">
      <formula>$D$167</formula>
    </cfRule>
  </conditionalFormatting>
  <conditionalFormatting sqref="B169">
    <cfRule dxfId="432" operator="greaterThan" priority="437" type="cellIs">
      <formula>$D$169</formula>
    </cfRule>
  </conditionalFormatting>
  <conditionalFormatting sqref="B170">
    <cfRule dxfId="431" operator="greaterThan" priority="436" type="cellIs">
      <formula>$D$170</formula>
    </cfRule>
  </conditionalFormatting>
  <conditionalFormatting sqref="B171">
    <cfRule dxfId="430" operator="greaterThan" priority="435" type="cellIs">
      <formula>$D$171</formula>
    </cfRule>
  </conditionalFormatting>
  <conditionalFormatting sqref="B175">
    <cfRule dxfId="429" operator="greaterThan" priority="434" type="cellIs">
      <formula>$D$175</formula>
    </cfRule>
  </conditionalFormatting>
  <conditionalFormatting sqref="B176">
    <cfRule dxfId="428" operator="greaterThan" priority="433" type="cellIs">
      <formula>$D$176</formula>
    </cfRule>
  </conditionalFormatting>
  <conditionalFormatting sqref="B177">
    <cfRule dxfId="427" operator="greaterThan" priority="432" type="cellIs">
      <formula>$D$177</formula>
    </cfRule>
  </conditionalFormatting>
  <conditionalFormatting sqref="B190">
    <cfRule dxfId="426" operator="greaterThan" priority="431" type="cellIs">
      <formula>$D$190</formula>
    </cfRule>
  </conditionalFormatting>
  <conditionalFormatting sqref="B191">
    <cfRule dxfId="425" operator="greaterThan" priority="430" type="cellIs">
      <formula>$D$191</formula>
    </cfRule>
  </conditionalFormatting>
  <conditionalFormatting sqref="B192">
    <cfRule dxfId="424" operator="greaterThan" priority="429" type="cellIs">
      <formula>$D$192</formula>
    </cfRule>
  </conditionalFormatting>
  <conditionalFormatting sqref="B194">
    <cfRule dxfId="423" operator="greaterThan" priority="428" type="cellIs">
      <formula>$D$194</formula>
    </cfRule>
  </conditionalFormatting>
  <conditionalFormatting sqref="B196">
    <cfRule dxfId="422" operator="greaterThan" priority="427" type="cellIs">
      <formula>$D$196</formula>
    </cfRule>
  </conditionalFormatting>
  <conditionalFormatting sqref="B199">
    <cfRule dxfId="421" operator="greaterThan" priority="426" type="cellIs">
      <formula>$D$199</formula>
    </cfRule>
  </conditionalFormatting>
  <conditionalFormatting sqref="B200">
    <cfRule dxfId="420" operator="greaterThan" priority="425" type="cellIs">
      <formula>$D$200</formula>
    </cfRule>
  </conditionalFormatting>
  <conditionalFormatting sqref="B203">
    <cfRule dxfId="419" operator="greaterThan" priority="424" type="cellIs">
      <formula>$D$203</formula>
    </cfRule>
  </conditionalFormatting>
  <conditionalFormatting sqref="B204">
    <cfRule dxfId="418" operator="greaterThan" priority="423" type="cellIs">
      <formula>$D$204</formula>
    </cfRule>
  </conditionalFormatting>
  <conditionalFormatting sqref="B205">
    <cfRule dxfId="417" operator="greaterThan" priority="422" type="cellIs">
      <formula>$D$205</formula>
    </cfRule>
  </conditionalFormatting>
  <conditionalFormatting sqref="B206">
    <cfRule dxfId="416" operator="greaterThan" priority="421" type="cellIs">
      <formula>$D$206</formula>
    </cfRule>
  </conditionalFormatting>
  <conditionalFormatting sqref="B207">
    <cfRule dxfId="415" operator="greaterThan" priority="420" type="cellIs">
      <formula>$D$207</formula>
    </cfRule>
  </conditionalFormatting>
  <conditionalFormatting sqref="B208">
    <cfRule dxfId="414" operator="greaterThan" priority="419" type="cellIs">
      <formula>$D$208</formula>
    </cfRule>
  </conditionalFormatting>
  <conditionalFormatting sqref="B210">
    <cfRule dxfId="413" operator="greaterThan" priority="418" type="cellIs">
      <formula>$D$210</formula>
    </cfRule>
  </conditionalFormatting>
  <conditionalFormatting sqref="B212">
    <cfRule dxfId="412" operator="greaterThan" priority="417" type="cellIs">
      <formula>$D$212</formula>
    </cfRule>
  </conditionalFormatting>
  <conditionalFormatting sqref="B213">
    <cfRule dxfId="411" operator="greaterThan" priority="416" type="cellIs">
      <formula>$D$213</formula>
    </cfRule>
  </conditionalFormatting>
  <conditionalFormatting sqref="B215">
    <cfRule dxfId="410" operator="greaterThan" priority="415" type="cellIs">
      <formula>$D$215</formula>
    </cfRule>
  </conditionalFormatting>
  <conditionalFormatting sqref="B221">
    <cfRule dxfId="409" operator="greaterThan" priority="414" type="cellIs">
      <formula>$D$221</formula>
    </cfRule>
  </conditionalFormatting>
  <conditionalFormatting sqref="B222">
    <cfRule dxfId="408" operator="greaterThan" priority="413" type="cellIs">
      <formula>$D$222</formula>
    </cfRule>
  </conditionalFormatting>
  <conditionalFormatting sqref="B223">
    <cfRule dxfId="407" operator="greaterThan" priority="412" type="cellIs">
      <formula>$D$223</formula>
    </cfRule>
  </conditionalFormatting>
  <conditionalFormatting sqref="B224">
    <cfRule dxfId="406" operator="greaterThan" priority="411" type="cellIs">
      <formula>$D$224</formula>
    </cfRule>
  </conditionalFormatting>
  <conditionalFormatting sqref="B226">
    <cfRule dxfId="405" operator="greaterThan" priority="409" type="cellIs">
      <formula>$D$226</formula>
    </cfRule>
  </conditionalFormatting>
  <conditionalFormatting sqref="B227">
    <cfRule dxfId="404" operator="greaterThan" priority="408" type="cellIs">
      <formula>$D$227</formula>
    </cfRule>
  </conditionalFormatting>
  <conditionalFormatting sqref="B228">
    <cfRule dxfId="403" operator="greaterThan" priority="407" type="cellIs">
      <formula>$D$228</formula>
    </cfRule>
  </conditionalFormatting>
  <conditionalFormatting sqref="B229">
    <cfRule dxfId="402" operator="greaterThan" priority="406" type="cellIs">
      <formula>$D$229</formula>
    </cfRule>
  </conditionalFormatting>
  <conditionalFormatting sqref="B230">
    <cfRule dxfId="401" operator="greaterThan" priority="405" type="cellIs">
      <formula>$D$230</formula>
    </cfRule>
  </conditionalFormatting>
  <conditionalFormatting sqref="B232">
    <cfRule dxfId="400" operator="greaterThan" priority="404" type="cellIs">
      <formula>$D$232</formula>
    </cfRule>
  </conditionalFormatting>
  <conditionalFormatting sqref="B233">
    <cfRule dxfId="399" operator="greaterThan" priority="403" type="cellIs">
      <formula>$D$233</formula>
    </cfRule>
  </conditionalFormatting>
  <conditionalFormatting sqref="B237">
    <cfRule dxfId="398" operator="greaterThan" priority="402" type="cellIs">
      <formula>$D$237</formula>
    </cfRule>
  </conditionalFormatting>
  <conditionalFormatting sqref="B239">
    <cfRule dxfId="397" operator="greaterThan" priority="401" type="cellIs">
      <formula>$D$239</formula>
    </cfRule>
  </conditionalFormatting>
  <conditionalFormatting sqref="B241">
    <cfRule dxfId="396" operator="greaterThan" priority="400" type="cellIs">
      <formula>$D$241</formula>
    </cfRule>
  </conditionalFormatting>
  <conditionalFormatting sqref="B242">
    <cfRule dxfId="395" operator="greaterThan" priority="399" type="cellIs">
      <formula>$D$242</formula>
    </cfRule>
  </conditionalFormatting>
  <conditionalFormatting sqref="B243">
    <cfRule dxfId="394" operator="greaterThan" priority="398" type="cellIs">
      <formula>$D$243</formula>
    </cfRule>
  </conditionalFormatting>
  <conditionalFormatting sqref="B244">
    <cfRule dxfId="393" operator="greaterThan" priority="397" type="cellIs">
      <formula>$D$244</formula>
    </cfRule>
  </conditionalFormatting>
  <conditionalFormatting sqref="B245">
    <cfRule dxfId="392" operator="greaterThan" priority="396" type="cellIs">
      <formula>$D$245</formula>
    </cfRule>
  </conditionalFormatting>
  <conditionalFormatting sqref="B246">
    <cfRule dxfId="391" operator="greaterThan" priority="395" type="cellIs">
      <formula>$D$246</formula>
    </cfRule>
  </conditionalFormatting>
  <conditionalFormatting sqref="B247">
    <cfRule dxfId="390" operator="greaterThan" priority="394" type="cellIs">
      <formula>$D$247</formula>
    </cfRule>
  </conditionalFormatting>
  <conditionalFormatting sqref="B248">
    <cfRule dxfId="389" operator="greaterThan" priority="393" type="cellIs">
      <formula>$D$248</formula>
    </cfRule>
  </conditionalFormatting>
  <conditionalFormatting sqref="B249">
    <cfRule dxfId="388" operator="greaterThan" priority="392" type="cellIs">
      <formula>$D$249</formula>
    </cfRule>
  </conditionalFormatting>
  <conditionalFormatting sqref="B250">
    <cfRule dxfId="387" operator="greaterThan" priority="391" type="cellIs">
      <formula>$D$250</formula>
    </cfRule>
  </conditionalFormatting>
  <conditionalFormatting sqref="B251">
    <cfRule dxfId="386" operator="greaterThan" priority="390" type="cellIs">
      <formula>$D$251</formula>
    </cfRule>
  </conditionalFormatting>
  <conditionalFormatting sqref="B252">
    <cfRule dxfId="385" operator="greaterThan" priority="389" type="cellIs">
      <formula>$D$252</formula>
    </cfRule>
  </conditionalFormatting>
  <conditionalFormatting sqref="B253">
    <cfRule dxfId="384" operator="greaterThan" priority="388" type="cellIs">
      <formula>$D$253</formula>
    </cfRule>
  </conditionalFormatting>
  <conditionalFormatting sqref="B254">
    <cfRule dxfId="383" operator="greaterThan" priority="387" type="cellIs">
      <formula>$D$254</formula>
    </cfRule>
  </conditionalFormatting>
  <conditionalFormatting sqref="B256">
    <cfRule dxfId="382" operator="greaterThan" priority="386" type="cellIs">
      <formula>$D$256</formula>
    </cfRule>
  </conditionalFormatting>
  <conditionalFormatting sqref="B257">
    <cfRule dxfId="381" operator="greaterThan" priority="385" type="cellIs">
      <formula>$D$257</formula>
    </cfRule>
  </conditionalFormatting>
  <conditionalFormatting sqref="B258">
    <cfRule dxfId="380" operator="greaterThan" priority="384" type="cellIs">
      <formula>$D$258</formula>
    </cfRule>
  </conditionalFormatting>
  <conditionalFormatting sqref="B259">
    <cfRule dxfId="379" operator="greaterThan" priority="383" type="cellIs">
      <formula>$D$259</formula>
    </cfRule>
  </conditionalFormatting>
  <conditionalFormatting sqref="B260">
    <cfRule dxfId="378" operator="greaterThan" priority="382" type="cellIs">
      <formula>$D$260</formula>
    </cfRule>
  </conditionalFormatting>
  <conditionalFormatting sqref="B262">
    <cfRule dxfId="377" operator="greaterThan" priority="381" type="cellIs">
      <formula>$D$262</formula>
    </cfRule>
  </conditionalFormatting>
  <conditionalFormatting sqref="B263">
    <cfRule dxfId="376" operator="greaterThan" priority="380" type="cellIs">
      <formula>$D$263</formula>
    </cfRule>
  </conditionalFormatting>
  <conditionalFormatting sqref="B264">
    <cfRule dxfId="375" operator="greaterThan" priority="379" type="cellIs">
      <formula>$D$264</formula>
    </cfRule>
  </conditionalFormatting>
  <conditionalFormatting sqref="B265">
    <cfRule dxfId="374" operator="greaterThan" priority="378" type="cellIs">
      <formula>$D$265</formula>
    </cfRule>
  </conditionalFormatting>
  <conditionalFormatting sqref="B266">
    <cfRule dxfId="373" operator="greaterThan" priority="377" type="cellIs">
      <formula>$D$266</formula>
    </cfRule>
  </conditionalFormatting>
  <conditionalFormatting sqref="B267">
    <cfRule dxfId="372" operator="greaterThan" priority="376" type="cellIs">
      <formula>$D$267</formula>
    </cfRule>
  </conditionalFormatting>
  <conditionalFormatting sqref="B268">
    <cfRule dxfId="371" operator="greaterThan" priority="375" type="cellIs">
      <formula>$D$268</formula>
    </cfRule>
  </conditionalFormatting>
  <conditionalFormatting sqref="B269">
    <cfRule dxfId="370" operator="greaterThan" priority="374" type="cellIs">
      <formula>$D$269</formula>
    </cfRule>
  </conditionalFormatting>
  <conditionalFormatting sqref="B270">
    <cfRule dxfId="369" operator="greaterThan" priority="373" type="cellIs">
      <formula>$D$270</formula>
    </cfRule>
  </conditionalFormatting>
  <conditionalFormatting sqref="B271">
    <cfRule dxfId="368" operator="greaterThan" priority="372" type="cellIs">
      <formula>$D$271</formula>
    </cfRule>
  </conditionalFormatting>
  <conditionalFormatting sqref="B272">
    <cfRule dxfId="367" operator="greaterThan" priority="371" type="cellIs">
      <formula>$D$272</formula>
    </cfRule>
  </conditionalFormatting>
  <conditionalFormatting sqref="B273">
    <cfRule dxfId="366" operator="greaterThan" priority="370" type="cellIs">
      <formula>$D$273</formula>
    </cfRule>
  </conditionalFormatting>
  <conditionalFormatting sqref="B274">
    <cfRule dxfId="365" operator="greaterThan" priority="369" type="cellIs">
      <formula>$D$274</formula>
    </cfRule>
  </conditionalFormatting>
  <conditionalFormatting sqref="B275">
    <cfRule dxfId="364" operator="greaterThan" priority="368" type="cellIs">
      <formula>$D$275</formula>
    </cfRule>
  </conditionalFormatting>
  <conditionalFormatting sqref="B276">
    <cfRule dxfId="363" operator="greaterThan" priority="367" type="cellIs">
      <formula>$D$276</formula>
    </cfRule>
  </conditionalFormatting>
  <conditionalFormatting sqref="B277">
    <cfRule dxfId="362" operator="greaterThan" priority="366" type="cellIs">
      <formula>$D$277</formula>
    </cfRule>
  </conditionalFormatting>
  <conditionalFormatting sqref="B278">
    <cfRule dxfId="361" operator="greaterThan" priority="365" type="cellIs">
      <formula>$D$278</formula>
    </cfRule>
  </conditionalFormatting>
  <conditionalFormatting sqref="B279">
    <cfRule dxfId="360" operator="greaterThan" priority="364" type="cellIs">
      <formula>$D$279</formula>
    </cfRule>
  </conditionalFormatting>
  <conditionalFormatting sqref="B280">
    <cfRule dxfId="359" operator="greaterThan" priority="363" type="cellIs">
      <formula>$D$280</formula>
    </cfRule>
  </conditionalFormatting>
  <conditionalFormatting sqref="B281:B282">
    <cfRule dxfId="358" operator="greaterThan" priority="361" type="cellIs">
      <formula>$D$281</formula>
    </cfRule>
    <cfRule dxfId="357" operator="greaterThan" priority="362" type="cellIs">
      <formula>$D$281</formula>
    </cfRule>
  </conditionalFormatting>
  <conditionalFormatting sqref="B283">
    <cfRule dxfId="356" operator="greaterThan" priority="360" type="cellIs">
      <formula>$D$283</formula>
    </cfRule>
  </conditionalFormatting>
  <conditionalFormatting sqref="B284">
    <cfRule dxfId="355" operator="greaterThan" priority="359" type="cellIs">
      <formula>$D$284</formula>
    </cfRule>
  </conditionalFormatting>
  <conditionalFormatting sqref="B285">
    <cfRule dxfId="354" operator="greaterThan" priority="358" type="cellIs">
      <formula>$D$285</formula>
    </cfRule>
  </conditionalFormatting>
  <conditionalFormatting sqref="B286">
    <cfRule dxfId="353" operator="greaterThan" priority="357" type="cellIs">
      <formula>$D$286</formula>
    </cfRule>
  </conditionalFormatting>
  <conditionalFormatting sqref="B288">
    <cfRule dxfId="352" operator="greaterThan" priority="356" type="cellIs">
      <formula>$D$288</formula>
    </cfRule>
  </conditionalFormatting>
  <conditionalFormatting sqref="B291">
    <cfRule dxfId="351" operator="greaterThan" priority="355" type="cellIs">
      <formula>$D$291</formula>
    </cfRule>
  </conditionalFormatting>
  <conditionalFormatting sqref="B299">
    <cfRule dxfId="350" operator="greaterThan" priority="354" type="cellIs">
      <formula>$D$299</formula>
    </cfRule>
  </conditionalFormatting>
  <conditionalFormatting sqref="B304">
    <cfRule dxfId="349" operator="greaterThan" priority="353" type="cellIs">
      <formula>$D$304</formula>
    </cfRule>
  </conditionalFormatting>
  <conditionalFormatting sqref="B305">
    <cfRule dxfId="348" operator="greaterThan" priority="352" type="cellIs">
      <formula>$D$305</formula>
    </cfRule>
  </conditionalFormatting>
  <conditionalFormatting sqref="B306">
    <cfRule dxfId="347" operator="greaterThan" priority="351" type="cellIs">
      <formula>$D$306</formula>
    </cfRule>
  </conditionalFormatting>
  <conditionalFormatting sqref="B307">
    <cfRule dxfId="346" operator="greaterThan" priority="350" type="cellIs">
      <formula>$D$307</formula>
    </cfRule>
  </conditionalFormatting>
  <conditionalFormatting sqref="B308">
    <cfRule dxfId="345" operator="greaterThan" priority="349" type="cellIs">
      <formula>$D$308</formula>
    </cfRule>
  </conditionalFormatting>
  <conditionalFormatting sqref="B309">
    <cfRule dxfId="344" operator="greaterThan" priority="348" type="cellIs">
      <formula>$D$309</formula>
    </cfRule>
  </conditionalFormatting>
  <conditionalFormatting sqref="B310">
    <cfRule dxfId="343" operator="greaterThan" priority="347" type="cellIs">
      <formula>$D$310</formula>
    </cfRule>
  </conditionalFormatting>
  <conditionalFormatting sqref="B311">
    <cfRule dxfId="342" operator="greaterThan" priority="346" type="cellIs">
      <formula>$D$311</formula>
    </cfRule>
  </conditionalFormatting>
  <conditionalFormatting sqref="B313">
    <cfRule dxfId="341" operator="greaterThan" priority="345" type="cellIs">
      <formula>$D$313</formula>
    </cfRule>
  </conditionalFormatting>
  <conditionalFormatting sqref="B319">
    <cfRule dxfId="340" operator="greaterThan" priority="344" type="cellIs">
      <formula>$D$319</formula>
    </cfRule>
  </conditionalFormatting>
  <conditionalFormatting sqref="B320">
    <cfRule dxfId="339" operator="greaterThan" priority="343" type="cellIs">
      <formula>$D$320</formula>
    </cfRule>
  </conditionalFormatting>
  <conditionalFormatting sqref="B321">
    <cfRule dxfId="338" operator="greaterThan" priority="342" type="cellIs">
      <formula>$D$321</formula>
    </cfRule>
  </conditionalFormatting>
  <conditionalFormatting sqref="B322">
    <cfRule dxfId="337" operator="greaterThan" priority="341" type="cellIs">
      <formula>$D$322</formula>
    </cfRule>
  </conditionalFormatting>
  <conditionalFormatting sqref="B323">
    <cfRule dxfId="336" operator="greaterThan" priority="340" type="cellIs">
      <formula>$D$323</formula>
    </cfRule>
  </conditionalFormatting>
  <conditionalFormatting sqref="B324">
    <cfRule dxfId="335" operator="greaterThan" priority="339" type="cellIs">
      <formula>$D$324</formula>
    </cfRule>
  </conditionalFormatting>
  <conditionalFormatting sqref="B325">
    <cfRule dxfId="334" operator="greaterThan" priority="338" type="cellIs">
      <formula>$D$325</formula>
    </cfRule>
  </conditionalFormatting>
  <conditionalFormatting sqref="B326">
    <cfRule dxfId="333" operator="greaterThan" priority="337" type="cellIs">
      <formula>$D$326</formula>
    </cfRule>
  </conditionalFormatting>
  <conditionalFormatting sqref="B327">
    <cfRule dxfId="332" operator="greaterThan" priority="336" type="cellIs">
      <formula>$D$327</formula>
    </cfRule>
  </conditionalFormatting>
  <conditionalFormatting sqref="B329">
    <cfRule dxfId="331" operator="greaterThan" priority="335" type="cellIs">
      <formula>$D$329</formula>
    </cfRule>
  </conditionalFormatting>
  <conditionalFormatting sqref="B330">
    <cfRule dxfId="330" operator="greaterThan" priority="334" type="cellIs">
      <formula>$D$330</formula>
    </cfRule>
  </conditionalFormatting>
  <conditionalFormatting sqref="B331">
    <cfRule dxfId="329" operator="greaterThan" priority="333" type="cellIs">
      <formula>$D$331</formula>
    </cfRule>
  </conditionalFormatting>
  <conditionalFormatting sqref="B332">
    <cfRule dxfId="328" operator="greaterThan" priority="332" type="cellIs">
      <formula>$D$332</formula>
    </cfRule>
  </conditionalFormatting>
  <conditionalFormatting sqref="B335">
    <cfRule dxfId="327" operator="greaterThan" priority="331" type="cellIs">
      <formula>$D$335</formula>
    </cfRule>
  </conditionalFormatting>
  <conditionalFormatting sqref="B336">
    <cfRule dxfId="326" operator="greaterThan" priority="330" type="cellIs">
      <formula>$D$336</formula>
    </cfRule>
  </conditionalFormatting>
  <conditionalFormatting sqref="B337">
    <cfRule dxfId="325" operator="greaterThan" priority="329" type="cellIs">
      <formula>$D$337</formula>
    </cfRule>
  </conditionalFormatting>
  <conditionalFormatting sqref="B338">
    <cfRule dxfId="324" operator="greaterThan" priority="328" type="cellIs">
      <formula>$D$338</formula>
    </cfRule>
  </conditionalFormatting>
  <conditionalFormatting sqref="B339">
    <cfRule dxfId="323" operator="greaterThan" priority="327" type="cellIs">
      <formula>$D$339</formula>
    </cfRule>
  </conditionalFormatting>
  <conditionalFormatting sqref="B340">
    <cfRule dxfId="322" operator="greaterThan" priority="326" type="cellIs">
      <formula>$D$340</formula>
    </cfRule>
  </conditionalFormatting>
  <conditionalFormatting sqref="B341">
    <cfRule dxfId="321" operator="greaterThan" priority="325" type="cellIs">
      <formula>$D$341</formula>
    </cfRule>
  </conditionalFormatting>
  <conditionalFormatting sqref="B342">
    <cfRule dxfId="320" operator="greaterThan" priority="324" type="cellIs">
      <formula>$D$342</formula>
    </cfRule>
  </conditionalFormatting>
  <conditionalFormatting sqref="B343">
    <cfRule dxfId="319" operator="greaterThan" priority="323" type="cellIs">
      <formula>$D$343</formula>
    </cfRule>
  </conditionalFormatting>
  <conditionalFormatting sqref="B345">
    <cfRule dxfId="318" operator="greaterThan" priority="322" type="cellIs">
      <formula>$D$345</formula>
    </cfRule>
  </conditionalFormatting>
  <conditionalFormatting sqref="B346">
    <cfRule dxfId="317" operator="greaterThan" priority="321" type="cellIs">
      <formula>$D$346</formula>
    </cfRule>
  </conditionalFormatting>
  <conditionalFormatting sqref="B347">
    <cfRule dxfId="316" operator="greaterThan" priority="320" type="cellIs">
      <formula>$D$347</formula>
    </cfRule>
  </conditionalFormatting>
  <conditionalFormatting sqref="B348">
    <cfRule dxfId="315" operator="greaterThan" priority="319" type="cellIs">
      <formula>$D$348</formula>
    </cfRule>
  </conditionalFormatting>
  <conditionalFormatting sqref="B349">
    <cfRule dxfId="314" operator="greaterThan" priority="318" type="cellIs">
      <formula>$D$349</formula>
    </cfRule>
  </conditionalFormatting>
  <conditionalFormatting sqref="B350">
    <cfRule dxfId="313" operator="greaterThan" priority="317" type="cellIs">
      <formula>$D$350</formula>
    </cfRule>
  </conditionalFormatting>
  <conditionalFormatting sqref="B351">
    <cfRule dxfId="312" operator="greaterThan" priority="316" type="cellIs">
      <formula>$D$351</formula>
    </cfRule>
  </conditionalFormatting>
  <conditionalFormatting sqref="B352">
    <cfRule dxfId="311" operator="greaterThan" priority="315" type="cellIs">
      <formula>$D$352</formula>
    </cfRule>
  </conditionalFormatting>
  <conditionalFormatting sqref="B353">
    <cfRule dxfId="310" operator="greaterThan" priority="314" type="cellIs">
      <formula>$D$353</formula>
    </cfRule>
  </conditionalFormatting>
  <conditionalFormatting sqref="B354">
    <cfRule dxfId="309" operator="greaterThan" priority="313" type="cellIs">
      <formula>$D$354</formula>
    </cfRule>
  </conditionalFormatting>
  <conditionalFormatting sqref="B358">
    <cfRule dxfId="308" operator="greaterThan" priority="312" type="cellIs">
      <formula>$D$358</formula>
    </cfRule>
  </conditionalFormatting>
  <conditionalFormatting sqref="B359">
    <cfRule dxfId="307" operator="greaterThan" priority="311" type="cellIs">
      <formula>$D$359</formula>
    </cfRule>
  </conditionalFormatting>
  <conditionalFormatting sqref="B361">
    <cfRule dxfId="306" operator="greaterThan" priority="310" type="cellIs">
      <formula>$D$361</formula>
    </cfRule>
  </conditionalFormatting>
  <conditionalFormatting sqref="B362">
    <cfRule dxfId="305" operator="greaterThan" priority="309" type="cellIs">
      <formula>$D$362</formula>
    </cfRule>
  </conditionalFormatting>
  <conditionalFormatting sqref="B363">
    <cfRule dxfId="304" operator="greaterThan" priority="308" type="cellIs">
      <formula>$D$363</formula>
    </cfRule>
  </conditionalFormatting>
  <conditionalFormatting sqref="B364">
    <cfRule dxfId="303" operator="greaterThan" priority="307" type="cellIs">
      <formula>$D$364</formula>
    </cfRule>
  </conditionalFormatting>
  <conditionalFormatting sqref="B365">
    <cfRule dxfId="302" operator="greaterThan" priority="306" type="cellIs">
      <formula>$D$365</formula>
    </cfRule>
  </conditionalFormatting>
  <conditionalFormatting sqref="B369">
    <cfRule dxfId="301" operator="greaterThan" priority="305" type="cellIs">
      <formula>$D$369</formula>
    </cfRule>
  </conditionalFormatting>
  <conditionalFormatting sqref="B370">
    <cfRule dxfId="300" operator="greaterThan" priority="304" type="cellIs">
      <formula>$D$370</formula>
    </cfRule>
  </conditionalFormatting>
  <conditionalFormatting sqref="B371">
    <cfRule dxfId="299" operator="greaterThan" priority="303" type="cellIs">
      <formula>$D$371</formula>
    </cfRule>
  </conditionalFormatting>
  <conditionalFormatting sqref="B372">
    <cfRule dxfId="298" operator="greaterThan" priority="302" type="cellIs">
      <formula>$D$372</formula>
    </cfRule>
  </conditionalFormatting>
  <conditionalFormatting sqref="B373">
    <cfRule dxfId="297" operator="greaterThan" priority="301" type="cellIs">
      <formula>$D$373</formula>
    </cfRule>
  </conditionalFormatting>
  <conditionalFormatting sqref="B374">
    <cfRule dxfId="296" operator="greaterThan" priority="300" type="cellIs">
      <formula>$D$374</formula>
    </cfRule>
  </conditionalFormatting>
  <conditionalFormatting sqref="B375">
    <cfRule dxfId="295" operator="greaterThan" priority="299" type="cellIs">
      <formula>$D$375</formula>
    </cfRule>
  </conditionalFormatting>
  <conditionalFormatting sqref="B376">
    <cfRule dxfId="294" operator="greaterThan" priority="298" type="cellIs">
      <formula>$D$376</formula>
    </cfRule>
  </conditionalFormatting>
  <conditionalFormatting sqref="B378">
    <cfRule dxfId="293" operator="greaterThan" priority="297" type="cellIs">
      <formula>$D$378</formula>
    </cfRule>
  </conditionalFormatting>
  <conditionalFormatting sqref="B379">
    <cfRule dxfId="292" operator="greaterThan" priority="296" type="cellIs">
      <formula>$D$379</formula>
    </cfRule>
  </conditionalFormatting>
  <conditionalFormatting sqref="B382">
    <cfRule dxfId="291" operator="greaterThan" priority="295" type="cellIs">
      <formula>$D$382</formula>
    </cfRule>
  </conditionalFormatting>
  <conditionalFormatting sqref="B383">
    <cfRule dxfId="290" operator="greaterThan" priority="294" type="cellIs">
      <formula>$D$383</formula>
    </cfRule>
  </conditionalFormatting>
  <conditionalFormatting sqref="B384">
    <cfRule dxfId="289" operator="greaterThan" priority="293" type="cellIs">
      <formula>$D$384</formula>
    </cfRule>
  </conditionalFormatting>
  <conditionalFormatting sqref="B385">
    <cfRule dxfId="288" operator="greaterThan" priority="292" type="cellIs">
      <formula>$D$385</formula>
    </cfRule>
  </conditionalFormatting>
  <conditionalFormatting sqref="B386">
    <cfRule dxfId="287" operator="greaterThan" priority="291" type="cellIs">
      <formula>$D$386</formula>
    </cfRule>
  </conditionalFormatting>
  <conditionalFormatting sqref="B391">
    <cfRule dxfId="286" operator="greaterThan" priority="290" type="cellIs">
      <formula>$D$391</formula>
    </cfRule>
  </conditionalFormatting>
  <conditionalFormatting sqref="B392">
    <cfRule dxfId="285" operator="greaterThan" priority="289" type="cellIs">
      <formula>$D$392</formula>
    </cfRule>
  </conditionalFormatting>
  <conditionalFormatting sqref="B393">
    <cfRule dxfId="284" operator="greaterThan" priority="288" type="cellIs">
      <formula>$D$393</formula>
    </cfRule>
  </conditionalFormatting>
  <conditionalFormatting sqref="B395">
    <cfRule dxfId="283" operator="greaterThan" priority="287" type="cellIs">
      <formula>$D$395</formula>
    </cfRule>
  </conditionalFormatting>
  <conditionalFormatting sqref="B396">
    <cfRule dxfId="282" operator="greaterThan" priority="286" type="cellIs">
      <formula>$D$396</formula>
    </cfRule>
  </conditionalFormatting>
  <conditionalFormatting sqref="B397">
    <cfRule dxfId="281" operator="greaterThan" priority="285" type="cellIs">
      <formula>$D$397</formula>
    </cfRule>
  </conditionalFormatting>
  <conditionalFormatting sqref="B398">
    <cfRule dxfId="280" operator="greaterThan" priority="284" type="cellIs">
      <formula>$D$398</formula>
    </cfRule>
  </conditionalFormatting>
  <conditionalFormatting sqref="B399">
    <cfRule dxfId="279" operator="greaterThan" priority="283" type="cellIs">
      <formula>$D$399</formula>
    </cfRule>
  </conditionalFormatting>
  <conditionalFormatting sqref="B400">
    <cfRule dxfId="278" operator="greaterThan" priority="282" type="cellIs">
      <formula>$D$400</formula>
    </cfRule>
  </conditionalFormatting>
  <conditionalFormatting sqref="B401">
    <cfRule dxfId="277" operator="greaterThan" priority="281" type="cellIs">
      <formula>$D$401</formula>
    </cfRule>
  </conditionalFormatting>
  <conditionalFormatting sqref="B402">
    <cfRule dxfId="276" operator="greaterThan" priority="280" type="cellIs">
      <formula>$D$402</formula>
    </cfRule>
  </conditionalFormatting>
  <conditionalFormatting sqref="B404">
    <cfRule dxfId="275" operator="greaterThan" priority="279" type="cellIs">
      <formula>$D$404</formula>
    </cfRule>
  </conditionalFormatting>
  <conditionalFormatting sqref="B405">
    <cfRule dxfId="274" operator="greaterThan" priority="278" type="cellIs">
      <formula>$D$405</formula>
    </cfRule>
  </conditionalFormatting>
  <conditionalFormatting sqref="B406">
    <cfRule dxfId="273" operator="greaterThan" priority="277" type="cellIs">
      <formula>$D$406</formula>
    </cfRule>
  </conditionalFormatting>
  <conditionalFormatting sqref="B407">
    <cfRule dxfId="272" operator="greaterThan" priority="276" type="cellIs">
      <formula>$D$407</formula>
    </cfRule>
  </conditionalFormatting>
  <conditionalFormatting sqref="B408">
    <cfRule dxfId="271" operator="greaterThan" priority="275" type="cellIs">
      <formula>$D$408</formula>
    </cfRule>
  </conditionalFormatting>
  <conditionalFormatting sqref="B411">
    <cfRule dxfId="270" operator="greaterThan" priority="274" type="cellIs">
      <formula>$D$411</formula>
    </cfRule>
  </conditionalFormatting>
  <conditionalFormatting sqref="B412">
    <cfRule dxfId="269" operator="greaterThan" priority="273" type="cellIs">
      <formula>$D$412</formula>
    </cfRule>
  </conditionalFormatting>
  <conditionalFormatting sqref="B413">
    <cfRule dxfId="268" operator="greaterThan" priority="272" type="cellIs">
      <formula>$D$413</formula>
    </cfRule>
  </conditionalFormatting>
  <conditionalFormatting sqref="B414">
    <cfRule dxfId="267" operator="greaterThan" priority="271" type="cellIs">
      <formula>$D$414</formula>
    </cfRule>
  </conditionalFormatting>
  <conditionalFormatting sqref="B430">
    <cfRule dxfId="266" operator="greaterThan" priority="270" type="cellIs">
      <formula>$D$430</formula>
    </cfRule>
  </conditionalFormatting>
  <conditionalFormatting sqref="B432">
    <cfRule dxfId="265" operator="greaterThan" priority="269" type="cellIs">
      <formula>$D$432</formula>
    </cfRule>
  </conditionalFormatting>
  <conditionalFormatting sqref="B437">
    <cfRule dxfId="264" operator="greaterThan" priority="267" type="cellIs">
      <formula>$D$437</formula>
    </cfRule>
  </conditionalFormatting>
  <conditionalFormatting sqref="B438">
    <cfRule dxfId="263" operator="greaterThan" priority="266" type="cellIs">
      <formula>$D$438</formula>
    </cfRule>
  </conditionalFormatting>
  <conditionalFormatting sqref="B439">
    <cfRule dxfId="262" operator="greaterThan" priority="265" type="cellIs">
      <formula>$D$439</formula>
    </cfRule>
  </conditionalFormatting>
  <conditionalFormatting sqref="B448">
    <cfRule dxfId="261" operator="greaterThan" priority="264" type="cellIs">
      <formula>$D$448</formula>
    </cfRule>
  </conditionalFormatting>
  <conditionalFormatting sqref="B451">
    <cfRule dxfId="260" operator="greaterThan" priority="263" type="cellIs">
      <formula>$D$451</formula>
    </cfRule>
  </conditionalFormatting>
  <conditionalFormatting sqref="B452">
    <cfRule dxfId="259" operator="greaterThan" priority="262" type="cellIs">
      <formula>$D$452</formula>
    </cfRule>
  </conditionalFormatting>
  <conditionalFormatting sqref="B453">
    <cfRule dxfId="258" operator="greaterThan" priority="261" type="cellIs">
      <formula>$D$453</formula>
    </cfRule>
  </conditionalFormatting>
  <conditionalFormatting sqref="B454">
    <cfRule dxfId="257" operator="greaterThan" priority="260" type="cellIs">
      <formula>$D$454</formula>
    </cfRule>
  </conditionalFormatting>
  <conditionalFormatting sqref="B455:B456">
    <cfRule dxfId="256" operator="greaterThan" priority="259" type="cellIs">
      <formula>$D$455</formula>
    </cfRule>
  </conditionalFormatting>
  <conditionalFormatting sqref="B457">
    <cfRule dxfId="255" operator="greaterThan" priority="258" type="cellIs">
      <formula>$D$457</formula>
    </cfRule>
  </conditionalFormatting>
  <conditionalFormatting sqref="B458">
    <cfRule dxfId="254" operator="greaterThan" priority="257" type="cellIs">
      <formula>$D$458</formula>
    </cfRule>
  </conditionalFormatting>
  <conditionalFormatting sqref="B466">
    <cfRule dxfId="253" operator="greaterThan" priority="256" type="cellIs">
      <formula>$D$466</formula>
    </cfRule>
  </conditionalFormatting>
  <conditionalFormatting sqref="B491">
    <cfRule dxfId="252" operator="greaterThan" priority="255" type="cellIs">
      <formula>$D$491</formula>
    </cfRule>
  </conditionalFormatting>
  <conditionalFormatting sqref="B492">
    <cfRule dxfId="251" operator="greaterThan" priority="254" type="cellIs">
      <formula>$D$492</formula>
    </cfRule>
  </conditionalFormatting>
  <conditionalFormatting sqref="B516">
    <cfRule dxfId="250" operator="greaterThan" priority="253" type="cellIs">
      <formula>$D$516</formula>
    </cfRule>
  </conditionalFormatting>
  <conditionalFormatting sqref="B534">
    <cfRule dxfId="249" operator="greaterThan" priority="252" type="cellIs">
      <formula>$D$534</formula>
    </cfRule>
  </conditionalFormatting>
  <conditionalFormatting sqref="B553">
    <cfRule dxfId="248" operator="greaterThan" priority="251" type="cellIs">
      <formula>$D$553</formula>
    </cfRule>
  </conditionalFormatting>
  <conditionalFormatting sqref="B554">
    <cfRule dxfId="247" operator="greaterThan" priority="250" type="cellIs">
      <formula>$D$554</formula>
    </cfRule>
  </conditionalFormatting>
  <conditionalFormatting sqref="B555">
    <cfRule dxfId="246" operator="greaterThan" priority="249" type="cellIs">
      <formula>$D$555</formula>
    </cfRule>
  </conditionalFormatting>
  <conditionalFormatting sqref="B556">
    <cfRule dxfId="245" operator="greaterThan" priority="248" type="cellIs">
      <formula>$D$556</formula>
    </cfRule>
  </conditionalFormatting>
  <conditionalFormatting sqref="B557">
    <cfRule dxfId="244" operator="greaterThan" priority="247" type="cellIs">
      <formula>$D$557</formula>
    </cfRule>
  </conditionalFormatting>
  <conditionalFormatting sqref="B558">
    <cfRule dxfId="243" operator="greaterThan" priority="246" type="cellIs">
      <formula>$D$558</formula>
    </cfRule>
  </conditionalFormatting>
  <conditionalFormatting sqref="B560">
    <cfRule dxfId="242" operator="greaterThan" priority="245" type="cellIs">
      <formula>$D$560</formula>
    </cfRule>
  </conditionalFormatting>
  <conditionalFormatting sqref="B566:B567">
    <cfRule dxfId="241" operator="greaterThan" priority="244" type="cellIs">
      <formula>$D$566</formula>
    </cfRule>
  </conditionalFormatting>
  <conditionalFormatting sqref="B583">
    <cfRule dxfId="240" operator="greaterThan" priority="243" type="cellIs">
      <formula>$D$583</formula>
    </cfRule>
  </conditionalFormatting>
  <conditionalFormatting sqref="B589">
    <cfRule dxfId="239" operator="greaterThan" priority="242" type="cellIs">
      <formula>$D$589</formula>
    </cfRule>
  </conditionalFormatting>
  <conditionalFormatting sqref="B595">
    <cfRule dxfId="238" operator="greaterThan" priority="241" type="cellIs">
      <formula>$D$595</formula>
    </cfRule>
  </conditionalFormatting>
  <conditionalFormatting sqref="B599">
    <cfRule dxfId="237" operator="greaterThan" priority="240" type="cellIs">
      <formula>$D$599</formula>
    </cfRule>
  </conditionalFormatting>
  <conditionalFormatting sqref="B602">
    <cfRule dxfId="236" operator="greaterThan" priority="239" type="cellIs">
      <formula>$D$602</formula>
    </cfRule>
  </conditionalFormatting>
  <conditionalFormatting sqref="B710">
    <cfRule dxfId="235" operator="greaterThan" priority="238" type="cellIs">
      <formula>$D$710</formula>
    </cfRule>
  </conditionalFormatting>
  <conditionalFormatting sqref="B713">
    <cfRule dxfId="234" operator="greaterThan" priority="237" type="cellIs">
      <formula>$D$713</formula>
    </cfRule>
  </conditionalFormatting>
  <conditionalFormatting sqref="B714">
    <cfRule dxfId="233" operator="greaterThan" priority="236" type="cellIs">
      <formula>$D$714</formula>
    </cfRule>
  </conditionalFormatting>
  <conditionalFormatting sqref="B715">
    <cfRule dxfId="232" operator="greaterThan" priority="235" type="cellIs">
      <formula>$D$715</formula>
    </cfRule>
  </conditionalFormatting>
  <conditionalFormatting sqref="B719">
    <cfRule dxfId="231" operator="greaterThan" priority="234" type="cellIs">
      <formula>$D$719</formula>
    </cfRule>
  </conditionalFormatting>
  <conditionalFormatting sqref="B720">
    <cfRule dxfId="230" operator="greaterThan" priority="233" type="cellIs">
      <formula>$D$720</formula>
    </cfRule>
  </conditionalFormatting>
  <conditionalFormatting sqref="B748">
    <cfRule dxfId="229" operator="greaterThan" priority="232" type="cellIs">
      <formula>$D$748</formula>
    </cfRule>
  </conditionalFormatting>
  <conditionalFormatting sqref="B749">
    <cfRule dxfId="228" operator="greaterThan" priority="231" type="cellIs">
      <formula>$D$749</formula>
    </cfRule>
  </conditionalFormatting>
  <conditionalFormatting sqref="B752">
    <cfRule dxfId="227" operator="greaterThan" priority="230" type="cellIs">
      <formula>$D$752</formula>
    </cfRule>
  </conditionalFormatting>
  <conditionalFormatting sqref="B756">
    <cfRule dxfId="226" operator="greaterThan" priority="229" type="cellIs">
      <formula>$D$756</formula>
    </cfRule>
  </conditionalFormatting>
  <conditionalFormatting sqref="B766">
    <cfRule dxfId="225" operator="greaterThan" priority="228" type="cellIs">
      <formula>$D$766</formula>
    </cfRule>
  </conditionalFormatting>
  <conditionalFormatting sqref="B767">
    <cfRule dxfId="224" operator="greaterThan" priority="227" type="cellIs">
      <formula>$D$767</formula>
    </cfRule>
  </conditionalFormatting>
  <conditionalFormatting sqref="B768">
    <cfRule dxfId="223" operator="greaterThan" priority="226" type="cellIs">
      <formula>$D$768</formula>
    </cfRule>
  </conditionalFormatting>
  <conditionalFormatting sqref="B769">
    <cfRule dxfId="222" operator="greaterThan" priority="225" type="cellIs">
      <formula>$D$769</formula>
    </cfRule>
  </conditionalFormatting>
  <conditionalFormatting sqref="B772">
    <cfRule dxfId="221" operator="greaterThan" priority="224" type="cellIs">
      <formula>$D$772</formula>
    </cfRule>
  </conditionalFormatting>
  <conditionalFormatting sqref="B782">
    <cfRule dxfId="220" operator="greaterThan" priority="223" type="cellIs">
      <formula>$D$782</formula>
    </cfRule>
  </conditionalFormatting>
  <conditionalFormatting sqref="B783">
    <cfRule dxfId="219" operator="greaterThan" priority="222" type="cellIs">
      <formula>$D$783</formula>
    </cfRule>
  </conditionalFormatting>
  <conditionalFormatting sqref="B787">
    <cfRule dxfId="218" operator="greaterThan" priority="220" type="cellIs">
      <formula>$D$787</formula>
    </cfRule>
  </conditionalFormatting>
  <conditionalFormatting sqref="B824">
    <cfRule dxfId="217" operator="greaterThan" priority="219" type="cellIs">
      <formula>$D$824</formula>
    </cfRule>
  </conditionalFormatting>
  <conditionalFormatting sqref="B835">
    <cfRule dxfId="216" operator="greaterThan" priority="218" type="cellIs">
      <formula>$D$835</formula>
    </cfRule>
  </conditionalFormatting>
  <conditionalFormatting sqref="B840">
    <cfRule dxfId="215" operator="greaterThan" priority="217" type="cellIs">
      <formula>$D$840</formula>
    </cfRule>
  </conditionalFormatting>
  <conditionalFormatting sqref="B859">
    <cfRule dxfId="214" operator="greaterThan" priority="216" type="cellIs">
      <formula>$D$859</formula>
    </cfRule>
  </conditionalFormatting>
  <conditionalFormatting sqref="B870">
    <cfRule dxfId="213" operator="greaterThan" priority="215" type="cellIs">
      <formula>$D$870</formula>
    </cfRule>
  </conditionalFormatting>
  <conditionalFormatting sqref="B877">
    <cfRule dxfId="212" operator="greaterThan" priority="214" type="cellIs">
      <formula>$D$877</formula>
    </cfRule>
  </conditionalFormatting>
  <conditionalFormatting sqref="B880">
    <cfRule dxfId="211" operator="greaterThan" priority="213" type="cellIs">
      <formula>$D$880</formula>
    </cfRule>
  </conditionalFormatting>
  <conditionalFormatting sqref="B888">
    <cfRule dxfId="210" operator="greaterThan" priority="212" type="cellIs">
      <formula>$D$888</formula>
    </cfRule>
  </conditionalFormatting>
  <conditionalFormatting sqref="B910">
    <cfRule dxfId="209" operator="greaterThan" priority="210" type="cellIs">
      <formula>$D$910</formula>
    </cfRule>
  </conditionalFormatting>
  <conditionalFormatting sqref="B911">
    <cfRule dxfId="208" operator="greaterThan" priority="209" type="cellIs">
      <formula>$D$911</formula>
    </cfRule>
  </conditionalFormatting>
  <conditionalFormatting sqref="B920">
    <cfRule dxfId="207" operator="greaterThan" priority="208" type="cellIs">
      <formula>$D$920</formula>
    </cfRule>
  </conditionalFormatting>
  <conditionalFormatting sqref="B923">
    <cfRule dxfId="206" operator="greaterThan" priority="207" type="cellIs">
      <formula>$D$923</formula>
    </cfRule>
  </conditionalFormatting>
  <conditionalFormatting sqref="B927">
    <cfRule dxfId="205" operator="greaterThan" priority="206" type="cellIs">
      <formula>$D$927</formula>
    </cfRule>
  </conditionalFormatting>
  <conditionalFormatting sqref="B928">
    <cfRule dxfId="204" operator="greaterThan" priority="205" type="cellIs">
      <formula>$D$928</formula>
    </cfRule>
  </conditionalFormatting>
  <conditionalFormatting sqref="B934">
    <cfRule dxfId="203" operator="greaterThan" priority="204" type="cellIs">
      <formula>$D$934</formula>
    </cfRule>
  </conditionalFormatting>
  <conditionalFormatting sqref="B942">
    <cfRule dxfId="202" operator="greaterThan" priority="203" type="cellIs">
      <formula>$D$942</formula>
    </cfRule>
  </conditionalFormatting>
  <conditionalFormatting sqref="B943">
    <cfRule dxfId="201" operator="greaterThan" priority="202" type="cellIs">
      <formula>$D$943</formula>
    </cfRule>
  </conditionalFormatting>
  <conditionalFormatting sqref="B949">
    <cfRule dxfId="200" operator="greaterThan" priority="201" type="cellIs">
      <formula>$D$949</formula>
    </cfRule>
  </conditionalFormatting>
  <conditionalFormatting sqref="B953">
    <cfRule dxfId="199" operator="greaterThan" priority="200" type="cellIs">
      <formula>$D$953</formula>
    </cfRule>
  </conditionalFormatting>
  <conditionalFormatting sqref="B961">
    <cfRule dxfId="198" operator="greaterThan" priority="199" type="cellIs">
      <formula>$D$961</formula>
    </cfRule>
  </conditionalFormatting>
  <conditionalFormatting sqref="B962">
    <cfRule dxfId="197" operator="greaterThan" priority="198" type="cellIs">
      <formula>$D$962</formula>
    </cfRule>
  </conditionalFormatting>
  <conditionalFormatting sqref="B970">
    <cfRule dxfId="196" operator="greaterThan" priority="197" type="cellIs">
      <formula>$D$970</formula>
    </cfRule>
  </conditionalFormatting>
  <conditionalFormatting sqref="B976">
    <cfRule dxfId="195" operator="greaterThan" priority="196" type="cellIs">
      <formula>$D$976</formula>
    </cfRule>
  </conditionalFormatting>
  <conditionalFormatting sqref="B983">
    <cfRule dxfId="194" operator="greaterThan" priority="195" type="cellIs">
      <formula>$D$983</formula>
    </cfRule>
  </conditionalFormatting>
  <conditionalFormatting sqref="B1003">
    <cfRule dxfId="193" operator="greaterThan" priority="194" type="cellIs">
      <formula>$D$1003</formula>
    </cfRule>
  </conditionalFormatting>
  <conditionalFormatting sqref="B1004">
    <cfRule dxfId="192" operator="greaterThan" priority="193" type="cellIs">
      <formula>$D$1004</formula>
    </cfRule>
  </conditionalFormatting>
  <conditionalFormatting sqref="B1005">
    <cfRule dxfId="191" operator="greaterThan" priority="192" type="cellIs">
      <formula>$D$1005</formula>
    </cfRule>
  </conditionalFormatting>
  <conditionalFormatting sqref="B1007">
    <cfRule dxfId="190" operator="greaterThan" priority="191" type="cellIs">
      <formula>$D$1007</formula>
    </cfRule>
  </conditionalFormatting>
  <conditionalFormatting sqref="B1008">
    <cfRule dxfId="189" operator="greaterThan" priority="190" type="cellIs">
      <formula>$D$1008</formula>
    </cfRule>
  </conditionalFormatting>
  <conditionalFormatting sqref="B1009">
    <cfRule dxfId="188" operator="greaterThan" priority="189" type="cellIs">
      <formula>$D$1009</formula>
    </cfRule>
  </conditionalFormatting>
  <conditionalFormatting sqref="B1010">
    <cfRule dxfId="187" operator="greaterThan" priority="188" type="cellIs">
      <formula>$D$1010</formula>
    </cfRule>
  </conditionalFormatting>
  <conditionalFormatting sqref="B1011">
    <cfRule dxfId="186" operator="greaterThan" priority="187" type="cellIs">
      <formula>$D$1011</formula>
    </cfRule>
  </conditionalFormatting>
  <conditionalFormatting sqref="B1012">
    <cfRule dxfId="185" operator="greaterThan" priority="186" type="cellIs">
      <formula>$D$1012</formula>
    </cfRule>
  </conditionalFormatting>
  <conditionalFormatting sqref="B1013">
    <cfRule dxfId="184" operator="greaterThan" priority="185" type="cellIs">
      <formula>$D$1013</formula>
    </cfRule>
  </conditionalFormatting>
  <conditionalFormatting sqref="B1016">
    <cfRule dxfId="183" operator="greaterThan" priority="184" type="cellIs">
      <formula>$D$1016</formula>
    </cfRule>
  </conditionalFormatting>
  <conditionalFormatting sqref="B1017">
    <cfRule dxfId="182" operator="greaterThan" priority="183" type="cellIs">
      <formula>$D$1017</formula>
    </cfRule>
  </conditionalFormatting>
  <conditionalFormatting sqref="B1019">
    <cfRule dxfId="181" operator="greaterThan" priority="182" type="cellIs">
      <formula>$D$1019</formula>
    </cfRule>
  </conditionalFormatting>
  <conditionalFormatting sqref="B1020">
    <cfRule dxfId="180" operator="greaterThan" priority="181" type="cellIs">
      <formula>$D$1020</formula>
    </cfRule>
  </conditionalFormatting>
  <conditionalFormatting sqref="B1022">
    <cfRule dxfId="179" operator="greaterThan" priority="180" type="cellIs">
      <formula>$D$1022</formula>
    </cfRule>
  </conditionalFormatting>
  <conditionalFormatting sqref="B1023">
    <cfRule dxfId="178" operator="greaterThan" priority="179" type="cellIs">
      <formula>$D$1023</formula>
    </cfRule>
  </conditionalFormatting>
  <conditionalFormatting sqref="B1027">
    <cfRule dxfId="177" operator="greaterThan" priority="178" type="cellIs">
      <formula>$D$1027</formula>
    </cfRule>
  </conditionalFormatting>
  <conditionalFormatting sqref="B1030">
    <cfRule dxfId="176" operator="greaterThan" priority="177" type="cellIs">
      <formula>$D$1030</formula>
    </cfRule>
  </conditionalFormatting>
  <conditionalFormatting sqref="B1031">
    <cfRule dxfId="175" operator="greaterThan" priority="176" type="cellIs">
      <formula>$D$1031</formula>
    </cfRule>
  </conditionalFormatting>
  <conditionalFormatting sqref="B1041">
    <cfRule dxfId="174" operator="greaterThan" priority="175" type="cellIs">
      <formula>$D$1041</formula>
    </cfRule>
  </conditionalFormatting>
  <conditionalFormatting sqref="B1057">
    <cfRule dxfId="173" operator="greaterThan" priority="174" type="cellIs">
      <formula>$D$1057</formula>
    </cfRule>
  </conditionalFormatting>
  <conditionalFormatting sqref="B1062">
    <cfRule dxfId="172" operator="greaterThan" priority="173" type="cellIs">
      <formula>$D$1062</formula>
    </cfRule>
  </conditionalFormatting>
  <conditionalFormatting sqref="B1078">
    <cfRule dxfId="171" operator="greaterThan" priority="172" type="cellIs">
      <formula>$D$1078</formula>
    </cfRule>
  </conditionalFormatting>
  <conditionalFormatting sqref="B1090">
    <cfRule dxfId="170" operator="greaterThan" priority="171" type="cellIs">
      <formula>$D$1090</formula>
    </cfRule>
  </conditionalFormatting>
  <conditionalFormatting sqref="B1094">
    <cfRule dxfId="169" operator="greaterThan" priority="170" type="cellIs">
      <formula>$D$1094</formula>
    </cfRule>
  </conditionalFormatting>
  <conditionalFormatting sqref="B1096">
    <cfRule dxfId="168" operator="greaterThan" priority="169" type="cellIs">
      <formula>$D$1096</formula>
    </cfRule>
  </conditionalFormatting>
  <conditionalFormatting sqref="B1097">
    <cfRule dxfId="167" operator="greaterThan" priority="168" type="cellIs">
      <formula>$D$1097</formula>
    </cfRule>
  </conditionalFormatting>
  <conditionalFormatting sqref="B1100">
    <cfRule dxfId="166" operator="greaterThan" priority="167" type="cellIs">
      <formula>$D$1100</formula>
    </cfRule>
  </conditionalFormatting>
  <conditionalFormatting sqref="B1121">
    <cfRule dxfId="165" operator="greaterThan" priority="166" type="cellIs">
      <formula>$D$1121</formula>
    </cfRule>
  </conditionalFormatting>
  <conditionalFormatting sqref="B1124">
    <cfRule dxfId="164" operator="greaterThan" priority="165" type="cellIs">
      <formula>$D$1124</formula>
    </cfRule>
  </conditionalFormatting>
  <conditionalFormatting sqref="B1138">
    <cfRule dxfId="163" operator="greaterThan" priority="164" type="cellIs">
      <formula>$D$1138</formula>
    </cfRule>
  </conditionalFormatting>
  <conditionalFormatting sqref="B1149">
    <cfRule dxfId="162" operator="greaterThan" priority="163" type="cellIs">
      <formula>$D$1149</formula>
    </cfRule>
  </conditionalFormatting>
  <conditionalFormatting sqref="B1151">
    <cfRule dxfId="161" operator="greaterThan" priority="162" type="cellIs">
      <formula>$D$1151</formula>
    </cfRule>
  </conditionalFormatting>
  <conditionalFormatting sqref="B1152">
    <cfRule dxfId="160" operator="greaterThan" priority="161" type="cellIs">
      <formula>$D$1152</formula>
    </cfRule>
  </conditionalFormatting>
  <conditionalFormatting sqref="B1153">
    <cfRule dxfId="159" operator="greaterThan" priority="160" type="cellIs">
      <formula>$D$1153</formula>
    </cfRule>
  </conditionalFormatting>
  <conditionalFormatting sqref="B1154">
    <cfRule dxfId="158" operator="greaterThan" priority="159" type="cellIs">
      <formula>$D$1154</formula>
    </cfRule>
  </conditionalFormatting>
  <conditionalFormatting sqref="B1156">
    <cfRule dxfId="157" operator="greaterThan" priority="158" type="cellIs">
      <formula>$D$1156</formula>
    </cfRule>
  </conditionalFormatting>
  <conditionalFormatting sqref="B1166">
    <cfRule dxfId="156" operator="greaterThan" priority="157" type="cellIs">
      <formula>$D$1166</formula>
    </cfRule>
  </conditionalFormatting>
  <conditionalFormatting sqref="B1171">
    <cfRule dxfId="155" operator="greaterThan" priority="156" type="cellIs">
      <formula>$D$1171</formula>
    </cfRule>
  </conditionalFormatting>
  <conditionalFormatting sqref="B1172">
    <cfRule dxfId="154" operator="greaterThan" priority="155" type="cellIs">
      <formula>$D$1172</formula>
    </cfRule>
  </conditionalFormatting>
  <conditionalFormatting sqref="B1173">
    <cfRule dxfId="153" operator="greaterThan" priority="154" type="cellIs">
      <formula>$D$1173</formula>
    </cfRule>
  </conditionalFormatting>
  <conditionalFormatting sqref="B1174">
    <cfRule dxfId="152" operator="greaterThan" priority="153" type="cellIs">
      <formula>$D$1174</formula>
    </cfRule>
  </conditionalFormatting>
  <conditionalFormatting sqref="B1175">
    <cfRule dxfId="151" operator="greaterThan" priority="152" type="cellIs">
      <formula>$D$1175</formula>
    </cfRule>
  </conditionalFormatting>
  <conditionalFormatting sqref="B1176">
    <cfRule dxfId="150" operator="greaterThan" priority="151" type="cellIs">
      <formula>$D$1176</formula>
    </cfRule>
  </conditionalFormatting>
  <conditionalFormatting sqref="B1178">
    <cfRule dxfId="149" operator="greaterThan" priority="150" type="cellIs">
      <formula>$D$1178</formula>
    </cfRule>
  </conditionalFormatting>
  <conditionalFormatting sqref="B1179:B1180">
    <cfRule dxfId="148" operator="greaterThan" priority="149" type="cellIs">
      <formula>$D$1179</formula>
    </cfRule>
  </conditionalFormatting>
  <conditionalFormatting sqref="B1183">
    <cfRule dxfId="147" operator="greaterThan" priority="148" type="cellIs">
      <formula>$D$1183</formula>
    </cfRule>
  </conditionalFormatting>
  <conditionalFormatting sqref="B1184">
    <cfRule dxfId="146" operator="greaterThan" priority="147" type="cellIs">
      <formula>$D$1184</formula>
    </cfRule>
  </conditionalFormatting>
  <conditionalFormatting sqref="B1186">
    <cfRule dxfId="145" operator="greaterThan" priority="146" type="cellIs">
      <formula>$D$1186</formula>
    </cfRule>
  </conditionalFormatting>
  <conditionalFormatting sqref="B1187">
    <cfRule dxfId="144" operator="greaterThan" priority="145" type="cellIs">
      <formula>$D$1187</formula>
    </cfRule>
  </conditionalFormatting>
  <conditionalFormatting sqref="B1190">
    <cfRule dxfId="143" operator="greaterThan" priority="144" type="cellIs">
      <formula>$D$1190</formula>
    </cfRule>
  </conditionalFormatting>
  <conditionalFormatting sqref="B1195">
    <cfRule dxfId="142" operator="greaterThan" priority="143" type="cellIs">
      <formula>$D$1195</formula>
    </cfRule>
  </conditionalFormatting>
  <conditionalFormatting sqref="B1203">
    <cfRule dxfId="141" operator="greaterThan" priority="142" type="cellIs">
      <formula>$D$1203</formula>
    </cfRule>
  </conditionalFormatting>
  <conditionalFormatting sqref="B1204">
    <cfRule dxfId="140" operator="greaterThan" priority="141" type="cellIs">
      <formula>$D$1204</formula>
    </cfRule>
  </conditionalFormatting>
  <conditionalFormatting sqref="B1207">
    <cfRule dxfId="139" operator="greaterThan" priority="140" type="cellIs">
      <formula>$D$1207</formula>
    </cfRule>
  </conditionalFormatting>
  <conditionalFormatting sqref="B1211">
    <cfRule dxfId="138" operator="greaterThan" priority="139" type="cellIs">
      <formula>$D$1211</formula>
    </cfRule>
  </conditionalFormatting>
  <conditionalFormatting sqref="B1212">
    <cfRule dxfId="137" operator="greaterThan" priority="138" type="cellIs">
      <formula>$D$1212</formula>
    </cfRule>
  </conditionalFormatting>
  <conditionalFormatting sqref="B1215">
    <cfRule dxfId="136" operator="greaterThan" priority="137" type="cellIs">
      <formula>$D$1215</formula>
    </cfRule>
  </conditionalFormatting>
  <conditionalFormatting sqref="B1216">
    <cfRule dxfId="135" operator="greaterThan" priority="136" type="cellIs">
      <formula>$D$1216</formula>
    </cfRule>
  </conditionalFormatting>
  <conditionalFormatting sqref="B1218">
    <cfRule dxfId="134" operator="greaterThan" priority="135" type="cellIs">
      <formula>$D$1218</formula>
    </cfRule>
  </conditionalFormatting>
  <conditionalFormatting sqref="B1221">
    <cfRule dxfId="133" operator="greaterThan" priority="134" type="cellIs">
      <formula>$D$1221</formula>
    </cfRule>
  </conditionalFormatting>
  <conditionalFormatting sqref="B1222">
    <cfRule dxfId="132" operator="greaterThan" priority="133" type="cellIs">
      <formula>$D$1222</formula>
    </cfRule>
  </conditionalFormatting>
  <conditionalFormatting sqref="B1226">
    <cfRule dxfId="131" operator="greaterThan" priority="132" type="cellIs">
      <formula>$D$1226</formula>
    </cfRule>
  </conditionalFormatting>
  <conditionalFormatting sqref="B1228">
    <cfRule dxfId="130" operator="greaterThan" priority="131" type="cellIs">
      <formula>$D$1228</formula>
    </cfRule>
  </conditionalFormatting>
  <conditionalFormatting sqref="B1229">
    <cfRule dxfId="129" operator="greaterThan" priority="130" type="cellIs">
      <formula>$D$1229</formula>
    </cfRule>
  </conditionalFormatting>
  <conditionalFormatting sqref="B1233">
    <cfRule dxfId="128" operator="greaterThan" priority="129" type="cellIs">
      <formula>$D$1233</formula>
    </cfRule>
  </conditionalFormatting>
  <conditionalFormatting sqref="B1234">
    <cfRule dxfId="127" operator="greaterThan" priority="128" type="cellIs">
      <formula>$D$1234</formula>
    </cfRule>
  </conditionalFormatting>
  <conditionalFormatting sqref="B1237">
    <cfRule dxfId="126" operator="greaterThan" priority="127" type="cellIs">
      <formula>$D$1237</formula>
    </cfRule>
  </conditionalFormatting>
  <conditionalFormatting sqref="B1238">
    <cfRule dxfId="125" operator="greaterThan" priority="126" type="cellIs">
      <formula>$D$1238</formula>
    </cfRule>
  </conditionalFormatting>
  <conditionalFormatting sqref="B1240">
    <cfRule dxfId="124" operator="greaterThan" priority="125" type="cellIs">
      <formula>$D$1240</formula>
    </cfRule>
  </conditionalFormatting>
  <conditionalFormatting sqref="B1249">
    <cfRule dxfId="123" operator="greaterThan" priority="124" type="cellIs">
      <formula>$D$1249</formula>
    </cfRule>
  </conditionalFormatting>
  <conditionalFormatting sqref="B1250">
    <cfRule dxfId="122" operator="greaterThan" priority="123" type="cellIs">
      <formula>$D$1250</formula>
    </cfRule>
  </conditionalFormatting>
  <conditionalFormatting sqref="B1251">
    <cfRule dxfId="121" operator="greaterThan" priority="122" type="cellIs">
      <formula>$D$1251</formula>
    </cfRule>
  </conditionalFormatting>
  <conditionalFormatting sqref="B1254">
    <cfRule dxfId="120" operator="greaterThan" priority="121" type="cellIs">
      <formula>$D$1254</formula>
    </cfRule>
  </conditionalFormatting>
  <conditionalFormatting sqref="B1256">
    <cfRule dxfId="119" operator="greaterThan" priority="120" type="cellIs">
      <formula>$D$1256</formula>
    </cfRule>
  </conditionalFormatting>
  <conditionalFormatting sqref="B1259">
    <cfRule dxfId="118" operator="greaterThan" priority="119" type="cellIs">
      <formula>$D$1259</formula>
    </cfRule>
  </conditionalFormatting>
  <conditionalFormatting sqref="B1260">
    <cfRule dxfId="117" operator="greaterThan" priority="118" type="cellIs">
      <formula>$D$1260</formula>
    </cfRule>
  </conditionalFormatting>
  <conditionalFormatting sqref="B1261">
    <cfRule dxfId="116" operator="greaterThan" priority="117" type="cellIs">
      <formula>$D$1261</formula>
    </cfRule>
  </conditionalFormatting>
  <conditionalFormatting sqref="B1262">
    <cfRule dxfId="115" operator="greaterThan" priority="116" type="cellIs">
      <formula>$D$1262</formula>
    </cfRule>
  </conditionalFormatting>
  <conditionalFormatting sqref="B1263">
    <cfRule dxfId="114" operator="greaterThan" priority="115" type="cellIs">
      <formula>$D$1263</formula>
    </cfRule>
  </conditionalFormatting>
  <conditionalFormatting sqref="B1264">
    <cfRule dxfId="113" operator="greaterThan" priority="114" type="cellIs">
      <formula>$D$1264</formula>
    </cfRule>
  </conditionalFormatting>
  <conditionalFormatting sqref="B1265">
    <cfRule dxfId="112" operator="greaterThan" priority="113" type="cellIs">
      <formula>$D$1265</formula>
    </cfRule>
  </conditionalFormatting>
  <conditionalFormatting sqref="B1266">
    <cfRule dxfId="111" operator="greaterThan" priority="112" type="cellIs">
      <formula>$D$1266</formula>
    </cfRule>
  </conditionalFormatting>
  <conditionalFormatting sqref="B1271">
    <cfRule dxfId="110" operator="greaterThan" priority="111" type="cellIs">
      <formula>$D$1271</formula>
    </cfRule>
  </conditionalFormatting>
  <conditionalFormatting sqref="B1272">
    <cfRule dxfId="109" operator="greaterThan" priority="110" type="cellIs">
      <formula>$D$1272</formula>
    </cfRule>
  </conditionalFormatting>
  <conditionalFormatting sqref="B1297">
    <cfRule dxfId="108" operator="greaterThan" priority="109" type="cellIs">
      <formula>$D$1297</formula>
    </cfRule>
  </conditionalFormatting>
  <conditionalFormatting sqref="B1298">
    <cfRule dxfId="107" operator="greaterThan" priority="108" type="cellIs">
      <formula>$D$1298</formula>
    </cfRule>
  </conditionalFormatting>
  <conditionalFormatting sqref="B1299">
    <cfRule dxfId="106" operator="greaterThan" priority="107" type="cellIs">
      <formula>$D$1299</formula>
    </cfRule>
  </conditionalFormatting>
  <conditionalFormatting sqref="B1307">
    <cfRule dxfId="105" operator="greaterThan" priority="106" type="cellIs">
      <formula>$D$1307</formula>
    </cfRule>
  </conditionalFormatting>
  <conditionalFormatting sqref="B1323">
    <cfRule dxfId="104" operator="greaterThan" priority="105" type="cellIs">
      <formula>$D$1323</formula>
    </cfRule>
  </conditionalFormatting>
  <conditionalFormatting sqref="B1338">
    <cfRule dxfId="103" operator="greaterThan" priority="104" type="cellIs">
      <formula>$D$1338</formula>
    </cfRule>
  </conditionalFormatting>
  <conditionalFormatting sqref="B1339">
    <cfRule dxfId="102" operator="greaterThan" priority="103" type="cellIs">
      <formula>$D$1339</formula>
    </cfRule>
  </conditionalFormatting>
  <conditionalFormatting sqref="B1344">
    <cfRule dxfId="101" operator="greaterThan" priority="102" type="cellIs">
      <formula>$D$1344</formula>
    </cfRule>
  </conditionalFormatting>
  <conditionalFormatting sqref="B1345">
    <cfRule dxfId="100" operator="greaterThan" priority="101" type="cellIs">
      <formula>$D$1345</formula>
    </cfRule>
  </conditionalFormatting>
  <conditionalFormatting sqref="B1349">
    <cfRule dxfId="99" operator="greaterThan" priority="100" type="cellIs">
      <formula>$D$1349</formula>
    </cfRule>
  </conditionalFormatting>
  <conditionalFormatting sqref="B1355">
    <cfRule dxfId="98" operator="greaterThan" priority="99" type="cellIs">
      <formula>$D$1355</formula>
    </cfRule>
  </conditionalFormatting>
  <conditionalFormatting sqref="B1356">
    <cfRule dxfId="97" operator="greaterThan" priority="98" type="cellIs">
      <formula>$D$1356</formula>
    </cfRule>
  </conditionalFormatting>
  <conditionalFormatting sqref="B1362">
    <cfRule dxfId="96" operator="greaterThan" priority="97" type="cellIs">
      <formula>$D$1362</formula>
    </cfRule>
  </conditionalFormatting>
  <conditionalFormatting sqref="B1363">
    <cfRule dxfId="95" operator="greaterThan" priority="96" type="cellIs">
      <formula>$D$1363</formula>
    </cfRule>
  </conditionalFormatting>
  <conditionalFormatting sqref="B1372">
    <cfRule dxfId="94" operator="greaterThan" priority="95" type="cellIs">
      <formula>$D$1372</formula>
    </cfRule>
  </conditionalFormatting>
  <conditionalFormatting sqref="B1390">
    <cfRule dxfId="93" operator="greaterThan" priority="94" type="cellIs">
      <formula>$D$1390</formula>
    </cfRule>
  </conditionalFormatting>
  <conditionalFormatting sqref="B1395">
    <cfRule dxfId="92" operator="greaterThan" priority="93" type="cellIs">
      <formula>$D$1395</formula>
    </cfRule>
  </conditionalFormatting>
  <conditionalFormatting sqref="B1416">
    <cfRule dxfId="91" operator="greaterThan" priority="92" type="cellIs">
      <formula>$D$1416</formula>
    </cfRule>
  </conditionalFormatting>
  <conditionalFormatting sqref="B1420">
    <cfRule dxfId="90" operator="greaterThan" priority="91" type="cellIs">
      <formula>$D$1420</formula>
    </cfRule>
  </conditionalFormatting>
  <conditionalFormatting sqref="B1421">
    <cfRule dxfId="89" operator="greaterThan" priority="90" type="cellIs">
      <formula>$D$1421</formula>
    </cfRule>
  </conditionalFormatting>
  <conditionalFormatting sqref="B1422">
    <cfRule dxfId="88" operator="greaterThan" priority="89" type="cellIs">
      <formula>$D$1422</formula>
    </cfRule>
  </conditionalFormatting>
  <conditionalFormatting sqref="B1423">
    <cfRule dxfId="87" operator="greaterThan" priority="88" type="cellIs">
      <formula>$D$1423</formula>
    </cfRule>
  </conditionalFormatting>
  <conditionalFormatting sqref="B1425">
    <cfRule dxfId="86" operator="greaterThan" priority="87" type="cellIs">
      <formula>$D$1425</formula>
    </cfRule>
  </conditionalFormatting>
  <conditionalFormatting sqref="B1426">
    <cfRule dxfId="85" operator="greaterThan" priority="86" type="cellIs">
      <formula>$D$1426</formula>
    </cfRule>
  </conditionalFormatting>
  <conditionalFormatting sqref="B1428">
    <cfRule dxfId="84" operator="greaterThan" priority="85" type="cellIs">
      <formula>$D$1428</formula>
    </cfRule>
  </conditionalFormatting>
  <conditionalFormatting sqref="B1433">
    <cfRule dxfId="83" operator="greaterThan" priority="84" type="cellIs">
      <formula>$D$1433</formula>
    </cfRule>
  </conditionalFormatting>
  <conditionalFormatting sqref="B1436">
    <cfRule dxfId="82" operator="greaterThan" priority="83" type="cellIs">
      <formula>$D$1436</formula>
    </cfRule>
  </conditionalFormatting>
  <conditionalFormatting sqref="B1441">
    <cfRule dxfId="81" operator="greaterThan" priority="82" type="cellIs">
      <formula>$D$1441</formula>
    </cfRule>
  </conditionalFormatting>
  <conditionalFormatting sqref="B1442">
    <cfRule dxfId="80" operator="greaterThan" priority="81" type="cellIs">
      <formula>$D$1442</formula>
    </cfRule>
  </conditionalFormatting>
  <conditionalFormatting sqref="B1550:B1551">
    <cfRule dxfId="79" operator="greaterThan" priority="80" type="cellIs">
      <formula>$D$1550</formula>
    </cfRule>
  </conditionalFormatting>
  <conditionalFormatting sqref="B1583">
    <cfRule dxfId="78" operator="greaterThan" priority="79" type="cellIs">
      <formula>$D$1583</formula>
    </cfRule>
  </conditionalFormatting>
  <conditionalFormatting sqref="B1617">
    <cfRule dxfId="77" operator="greaterThan" priority="78" type="cellIs">
      <formula>$D$1617</formula>
    </cfRule>
  </conditionalFormatting>
  <conditionalFormatting sqref="B1620">
    <cfRule dxfId="76" operator="greaterThan" priority="77" type="cellIs">
      <formula>$D$1620</formula>
    </cfRule>
  </conditionalFormatting>
  <conditionalFormatting sqref="B1625">
    <cfRule dxfId="75" operator="greaterThan" priority="76" type="cellIs">
      <formula>$D$1625</formula>
    </cfRule>
  </conditionalFormatting>
  <conditionalFormatting sqref="B1627">
    <cfRule dxfId="74" operator="greaterThan" priority="75" type="cellIs">
      <formula>$D$1627</formula>
    </cfRule>
  </conditionalFormatting>
  <conditionalFormatting sqref="B1629">
    <cfRule dxfId="73" operator="greaterThan" priority="74" type="cellIs">
      <formula>$D$1629</formula>
    </cfRule>
  </conditionalFormatting>
  <conditionalFormatting sqref="B1631">
    <cfRule dxfId="72" operator="greaterThan" priority="73" type="cellIs">
      <formula>$D$1631</formula>
    </cfRule>
  </conditionalFormatting>
  <conditionalFormatting sqref="B1632">
    <cfRule dxfId="71" operator="greaterThan" priority="72" type="cellIs">
      <formula>$D$1632</formula>
    </cfRule>
  </conditionalFormatting>
  <conditionalFormatting sqref="B1633">
    <cfRule dxfId="70" operator="greaterThan" priority="71" type="cellIs">
      <formula>$D$1633</formula>
    </cfRule>
  </conditionalFormatting>
  <conditionalFormatting sqref="B1634">
    <cfRule dxfId="69" operator="greaterThan" priority="70" type="cellIs">
      <formula>$D$1634</formula>
    </cfRule>
  </conditionalFormatting>
  <conditionalFormatting sqref="B1635">
    <cfRule dxfId="68" operator="greaterThan" priority="69" type="cellIs">
      <formula>$D$1635</formula>
    </cfRule>
  </conditionalFormatting>
  <conditionalFormatting sqref="B1637">
    <cfRule dxfId="67" operator="greaterThan" priority="68" type="cellIs">
      <formula>$D$1637</formula>
    </cfRule>
  </conditionalFormatting>
  <conditionalFormatting sqref="B1641">
    <cfRule dxfId="66" operator="greaterThan" priority="67" type="cellIs">
      <formula>$D$1641</formula>
    </cfRule>
  </conditionalFormatting>
  <conditionalFormatting sqref="B1642">
    <cfRule dxfId="65" operator="greaterThan" priority="66" type="cellIs">
      <formula>$D$1642</formula>
    </cfRule>
  </conditionalFormatting>
  <conditionalFormatting sqref="B1650">
    <cfRule dxfId="64" operator="greaterThan" priority="65" type="cellIs">
      <formula>$D$1650</formula>
    </cfRule>
  </conditionalFormatting>
  <conditionalFormatting sqref="B1653">
    <cfRule dxfId="63" operator="greaterThan" priority="64" type="cellIs">
      <formula>$D$1653</formula>
    </cfRule>
  </conditionalFormatting>
  <conditionalFormatting sqref="B1655">
    <cfRule dxfId="62" operator="greaterThan" priority="61" type="cellIs">
      <formula>$D$1655</formula>
    </cfRule>
    <cfRule dxfId="61" operator="greaterThan" priority="62" type="cellIs">
      <formula>$D$1655</formula>
    </cfRule>
    <cfRule dxfId="60" operator="greaterThan" priority="63" type="cellIs">
      <formula>$D$1655</formula>
    </cfRule>
  </conditionalFormatting>
  <conditionalFormatting sqref="B1657">
    <cfRule dxfId="59" operator="greaterThan" priority="60" type="cellIs">
      <formula>$D$1657</formula>
    </cfRule>
  </conditionalFormatting>
  <conditionalFormatting sqref="B1658">
    <cfRule dxfId="58" operator="greaterThan" priority="59" type="cellIs">
      <formula>$D$1658</formula>
    </cfRule>
  </conditionalFormatting>
  <conditionalFormatting sqref="B1659">
    <cfRule dxfId="57" operator="greaterThan" priority="57" type="cellIs">
      <formula>$D$1659</formula>
    </cfRule>
    <cfRule dxfId="56" operator="greaterThan" priority="58" type="cellIs">
      <formula>$D$1659</formula>
    </cfRule>
  </conditionalFormatting>
  <conditionalFormatting sqref="B1662">
    <cfRule dxfId="55" operator="greaterThan" priority="56" type="cellIs">
      <formula>$D$1662</formula>
    </cfRule>
  </conditionalFormatting>
  <conditionalFormatting sqref="B1663">
    <cfRule dxfId="54" operator="greaterThan" priority="55" type="cellIs">
      <formula>$D$1663</formula>
    </cfRule>
  </conditionalFormatting>
  <conditionalFormatting sqref="B1664">
    <cfRule dxfId="53" operator="greaterThan" priority="54" type="cellIs">
      <formula>$D$1664</formula>
    </cfRule>
  </conditionalFormatting>
  <conditionalFormatting sqref="B1665">
    <cfRule dxfId="52" operator="greaterThan" priority="53" type="cellIs">
      <formula>$D$1665</formula>
    </cfRule>
  </conditionalFormatting>
  <conditionalFormatting sqref="B1666">
    <cfRule dxfId="51" operator="greaterThan" priority="52" type="cellIs">
      <formula>$D$1666</formula>
    </cfRule>
  </conditionalFormatting>
  <conditionalFormatting sqref="B1674">
    <cfRule dxfId="50" operator="greaterThan" priority="51" type="cellIs">
      <formula>$D$1674</formula>
    </cfRule>
  </conditionalFormatting>
  <conditionalFormatting sqref="B1677">
    <cfRule dxfId="49" operator="greaterThan" priority="50" type="cellIs">
      <formula>$D$1677</formula>
    </cfRule>
  </conditionalFormatting>
  <conditionalFormatting sqref="B1678">
    <cfRule dxfId="48" operator="greaterThan" priority="49" type="cellIs">
      <formula>$D$1678</formula>
    </cfRule>
  </conditionalFormatting>
  <conditionalFormatting sqref="B1679">
    <cfRule dxfId="47" operator="greaterThan" priority="48" type="cellIs">
      <formula>$D$1679</formula>
    </cfRule>
  </conditionalFormatting>
  <conditionalFormatting sqref="B1709">
    <cfRule dxfId="46" operator="greaterThan" priority="47" type="cellIs">
      <formula>$D$1709</formula>
    </cfRule>
  </conditionalFormatting>
  <conditionalFormatting sqref="B1717">
    <cfRule dxfId="45" operator="greaterThan" priority="46" type="cellIs">
      <formula>$D$1717</formula>
    </cfRule>
  </conditionalFormatting>
  <conditionalFormatting sqref="B1718">
    <cfRule dxfId="44" operator="greaterThan" priority="45" type="cellIs">
      <formula>$D$1718</formula>
    </cfRule>
  </conditionalFormatting>
  <conditionalFormatting sqref="B1719">
    <cfRule dxfId="43" operator="greaterThan" priority="44" type="cellIs">
      <formula>$D$1719</formula>
    </cfRule>
  </conditionalFormatting>
  <conditionalFormatting sqref="B1748">
    <cfRule dxfId="42" operator="greaterThan" priority="43" type="cellIs">
      <formula>$D$1748</formula>
    </cfRule>
  </conditionalFormatting>
  <conditionalFormatting sqref="B1764">
    <cfRule dxfId="41" operator="greaterThan" priority="42" type="cellIs">
      <formula>$D$1764</formula>
    </cfRule>
  </conditionalFormatting>
  <conditionalFormatting sqref="B1766">
    <cfRule dxfId="40" operator="greaterThan" priority="41" type="cellIs">
      <formula>$D$1766</formula>
    </cfRule>
  </conditionalFormatting>
  <conditionalFormatting sqref="B1771">
    <cfRule dxfId="39" operator="greaterThan" priority="40" type="cellIs">
      <formula>$D$1771</formula>
    </cfRule>
  </conditionalFormatting>
  <conditionalFormatting sqref="B1773">
    <cfRule dxfId="38" operator="greaterThan" priority="39" type="cellIs">
      <formula>$D$1773</formula>
    </cfRule>
  </conditionalFormatting>
  <conditionalFormatting sqref="B1776">
    <cfRule dxfId="37" operator="greaterThan" priority="38" type="cellIs">
      <formula>$D$1776</formula>
    </cfRule>
  </conditionalFormatting>
  <conditionalFormatting sqref="B1777">
    <cfRule dxfId="36" operator="greaterThan" priority="37" type="cellIs">
      <formula>$D$1777</formula>
    </cfRule>
  </conditionalFormatting>
  <conditionalFormatting sqref="B1778">
    <cfRule dxfId="35" operator="greaterThan" priority="36" type="cellIs">
      <formula>$D$1778</formula>
    </cfRule>
  </conditionalFormatting>
  <conditionalFormatting sqref="B1780">
    <cfRule dxfId="34" operator="greaterThan" priority="35" type="cellIs">
      <formula>$D$1780</formula>
    </cfRule>
  </conditionalFormatting>
  <conditionalFormatting sqref="B1933">
    <cfRule dxfId="33" operator="greaterThan" priority="34" type="cellIs">
      <formula>$D$1933</formula>
    </cfRule>
  </conditionalFormatting>
  <conditionalFormatting sqref="B1934">
    <cfRule dxfId="32" operator="greaterThan" priority="33" type="cellIs">
      <formula>$D$1934</formula>
    </cfRule>
  </conditionalFormatting>
  <conditionalFormatting sqref="B1935">
    <cfRule dxfId="31" operator="greaterThan" priority="32" type="cellIs">
      <formula>$D$1935</formula>
    </cfRule>
  </conditionalFormatting>
  <conditionalFormatting sqref="B1936">
    <cfRule dxfId="30" operator="greaterThan" priority="31" type="cellIs">
      <formula>$D$1936</formula>
    </cfRule>
  </conditionalFormatting>
  <conditionalFormatting sqref="B1937">
    <cfRule dxfId="29" operator="greaterThan" priority="30" type="cellIs">
      <formula>$D$1937</formula>
    </cfRule>
  </conditionalFormatting>
  <conditionalFormatting sqref="B1938">
    <cfRule dxfId="28" operator="greaterThan" priority="29" type="cellIs">
      <formula>$D$1938</formula>
    </cfRule>
  </conditionalFormatting>
  <conditionalFormatting sqref="B1939">
    <cfRule dxfId="27" operator="greaterThan" priority="28" type="cellIs">
      <formula>$D$1939</formula>
    </cfRule>
  </conditionalFormatting>
  <conditionalFormatting sqref="B1940">
    <cfRule dxfId="26" operator="greaterThan" priority="27" type="cellIs">
      <formula>$D$1940</formula>
    </cfRule>
  </conditionalFormatting>
  <conditionalFormatting sqref="B1941">
    <cfRule dxfId="25" operator="greaterThan" priority="26" type="cellIs">
      <formula>$D$1941</formula>
    </cfRule>
  </conditionalFormatting>
  <conditionalFormatting sqref="B1946">
    <cfRule dxfId="24" operator="greaterThan" priority="25" type="cellIs">
      <formula>$D$1946</formula>
    </cfRule>
  </conditionalFormatting>
  <conditionalFormatting sqref="B1947">
    <cfRule dxfId="23" operator="greaterThan" priority="24" type="cellIs">
      <formula>$D$1947</formula>
    </cfRule>
  </conditionalFormatting>
  <conditionalFormatting sqref="B1959">
    <cfRule dxfId="22" operator="greaterThan" priority="23" type="cellIs">
      <formula>$D$1959</formula>
    </cfRule>
  </conditionalFormatting>
  <conditionalFormatting sqref="B1969">
    <cfRule dxfId="21" operator="greaterThan" priority="22" type="cellIs">
      <formula>$D$1969</formula>
    </cfRule>
  </conditionalFormatting>
  <conditionalFormatting sqref="B1970">
    <cfRule dxfId="20" operator="greaterThan" priority="21" type="cellIs">
      <formula>$D$1970</formula>
    </cfRule>
  </conditionalFormatting>
  <conditionalFormatting sqref="B1971">
    <cfRule dxfId="19" operator="greaterThan" priority="20" type="cellIs">
      <formula>$D$1971</formula>
    </cfRule>
  </conditionalFormatting>
  <conditionalFormatting sqref="B1972">
    <cfRule dxfId="18" operator="greaterThan" priority="19" type="cellIs">
      <formula>$D$1972</formula>
    </cfRule>
  </conditionalFormatting>
  <conditionalFormatting sqref="B1973">
    <cfRule dxfId="17" operator="greaterThan" priority="18" type="cellIs">
      <formula>$D$1973</formula>
    </cfRule>
  </conditionalFormatting>
  <conditionalFormatting sqref="B1974">
    <cfRule dxfId="16" operator="greaterThan" priority="17" type="cellIs">
      <formula>$D$1974</formula>
    </cfRule>
  </conditionalFormatting>
  <conditionalFormatting sqref="B1975">
    <cfRule dxfId="15" operator="greaterThan" priority="16" type="cellIs">
      <formula>$D$1975</formula>
    </cfRule>
  </conditionalFormatting>
  <conditionalFormatting sqref="B1979">
    <cfRule dxfId="14" operator="greaterThan" priority="15" type="cellIs">
      <formula>$D$1979</formula>
    </cfRule>
  </conditionalFormatting>
  <conditionalFormatting sqref="B1980">
    <cfRule dxfId="13" operator="greaterThan" priority="14" type="cellIs">
      <formula>$D$1980</formula>
    </cfRule>
  </conditionalFormatting>
  <conditionalFormatting sqref="B1981">
    <cfRule dxfId="12" operator="greaterThan" priority="13" type="cellIs">
      <formula>$D$1981</formula>
    </cfRule>
  </conditionalFormatting>
  <conditionalFormatting sqref="B1982">
    <cfRule dxfId="11" operator="greaterThan" priority="12" type="cellIs">
      <formula>$D$1982</formula>
    </cfRule>
  </conditionalFormatting>
  <conditionalFormatting sqref="B1983">
    <cfRule dxfId="10" operator="greaterThan" priority="11" type="cellIs">
      <formula>$D$1983</formula>
    </cfRule>
  </conditionalFormatting>
  <conditionalFormatting sqref="B1984">
    <cfRule dxfId="9" operator="greaterThan" priority="10" type="cellIs">
      <formula>$D$1984</formula>
    </cfRule>
  </conditionalFormatting>
  <conditionalFormatting sqref="B1985">
    <cfRule dxfId="8" operator="greaterThan" priority="9" type="cellIs">
      <formula>$D$1985</formula>
    </cfRule>
  </conditionalFormatting>
  <conditionalFormatting sqref="B1986">
    <cfRule dxfId="7" operator="greaterThan" priority="8" type="cellIs">
      <formula>$D$1986</formula>
    </cfRule>
  </conditionalFormatting>
  <conditionalFormatting sqref="B1987">
    <cfRule dxfId="6" operator="greaterThan" priority="7" type="cellIs">
      <formula>$D$1987</formula>
    </cfRule>
  </conditionalFormatting>
  <conditionalFormatting sqref="B2109">
    <cfRule dxfId="5" operator="greaterThan" priority="6" type="cellIs">
      <formula>$D$2109</formula>
    </cfRule>
  </conditionalFormatting>
  <conditionalFormatting sqref="B2110">
    <cfRule dxfId="4" operator="greaterThan" priority="5" type="cellIs">
      <formula>$D$2110</formula>
    </cfRule>
  </conditionalFormatting>
  <conditionalFormatting sqref="B2111">
    <cfRule dxfId="3" operator="greaterThan" priority="4" type="cellIs">
      <formula>$D$2111</formula>
    </cfRule>
  </conditionalFormatting>
  <conditionalFormatting sqref="B2112">
    <cfRule dxfId="2" operator="greaterThan" priority="3" type="cellIs">
      <formula>$D$2112</formula>
    </cfRule>
  </conditionalFormatting>
  <conditionalFormatting sqref="B2468">
    <cfRule dxfId="1" operator="greaterThan" priority="2" type="cellIs">
      <formula>$D$2468</formula>
    </cfRule>
  </conditionalFormatting>
  <conditionalFormatting sqref="B2476">
    <cfRule dxfId="0" operator="greaterThan" priority="1" type="cellIs">
      <formula>$D$2476</formula>
    </cfRule>
  </conditionalFormatting>
  <printOptions gridLines="1"/>
  <pageMargins bottom="0.75" footer="0.3" header="0.3" left="0.7" right="0.7" top="0.75"/>
  <pageSetup orientation="portrait" r:id="rId1" scale="80"/>
  <ignoredErrors>
    <ignoredError formula="1" sqref="D1108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7" sqref="I7"/>
    </sheetView>
  </sheetViews>
  <sheetFormatPr defaultRowHeight="15"/>
  <sheetData>
    <row customFormat="1" r="1" s="7" spans="1:9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customFormat="1" r="2" s="7" spans="1:9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customFormat="1" r="3" s="7" spans="1:9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customFormat="1" r="4" s="7" spans="1:9">
      <c r="A4" s="522"/>
      <c r="B4" s="514"/>
      <c r="C4" s="515"/>
      <c r="D4" s="519"/>
      <c r="E4" s="520"/>
      <c r="F4" s="521"/>
      <c r="G4" s="523"/>
      <c r="H4" s="524"/>
    </row>
    <row customFormat="1" customHeight="1" ht="7.15" r="5" s="7" spans="1:9">
      <c r="A5" s="480"/>
      <c r="B5" s="481"/>
      <c r="C5" s="481"/>
      <c r="D5" s="481"/>
      <c r="E5" s="481"/>
      <c r="F5" s="481"/>
      <c r="G5" s="481"/>
      <c r="H5" s="481"/>
    </row>
    <row customFormat="1" customHeight="1" ht="12" r="6" s="7" spans="1:9">
      <c r="A6" s="495"/>
      <c r="B6" s="496"/>
      <c r="C6" s="497"/>
      <c r="D6" s="498"/>
      <c r="E6" s="496"/>
      <c r="F6" s="497"/>
      <c r="G6" s="499" t="s">
        <v>1677</v>
      </c>
      <c r="H6" s="500"/>
    </row>
    <row customFormat="1" r="7" s="230" spans="1:9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customFormat="1" customHeight="1" ht="12.95" r="8" s="230" spans="1:9">
      <c r="A8" s="327"/>
      <c r="B8" s="216"/>
      <c r="C8" s="219"/>
      <c r="D8" s="219"/>
      <c r="E8" s="219"/>
      <c r="F8" s="219"/>
      <c r="G8" s="219"/>
      <c r="H8" s="283"/>
    </row>
    <row customFormat="1" customHeight="1" ht="12.95" r="9" s="230" spans="1:9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customFormat="1" customHeight="1" ht="12.95" r="10" s="230" spans="1:9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customFormat="1" customHeight="1" ht="12.95" r="11" s="230" spans="1:9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customFormat="1" customHeight="1" ht="12.95" r="12" s="230" spans="1:9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customFormat="1" customHeight="1" ht="12.95" r="13" s="230" spans="1:9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customFormat="1" ht="15.75" r="14" s="7" spans="1:9" thickBot="1">
      <c r="I14" s="288">
        <f>SUM(I9:I13)</f>
        <v>70.16</v>
      </c>
    </row>
    <row ht="15.75" r="15" spans="1:9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8"/>
  <sheetViews>
    <sheetView topLeftCell="A19" workbookViewId="0">
      <selection activeCell="N35" sqref="N35"/>
    </sheetView>
  </sheetViews>
  <sheetFormatPr defaultRowHeight="15"/>
  <sheetData>
    <row customFormat="1" r="1" s="7" spans="1:1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customFormat="1" r="2" s="7" spans="1:1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customFormat="1" ht="23.25" r="3" s="7" spans="1:11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customFormat="1" r="4" s="7" spans="1:1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customFormat="1" r="5" s="7" spans="1:1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customFormat="1" customHeight="1" ht="7.15" r="6" s="7" spans="1:1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customFormat="1" customHeight="1" ht="12" r="7" s="7" spans="1:1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customFormat="1" customHeight="1" ht="15" r="8" s="7" spans="1:1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customFormat="1" customHeight="1" ht="15" r="9" s="203" spans="1:1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customFormat="1" customHeight="1" ht="15" r="10" s="203" spans="1:1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customFormat="1" customHeight="1" ht="15" r="11" s="203" spans="1:1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customFormat="1" customHeight="1" ht="15" r="12" s="203" spans="1:1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customFormat="1" customHeight="1" ht="15" r="13" s="203" spans="1:1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customFormat="1" customHeight="1" ht="10.15" r="14" s="7" spans="1:1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customFormat="1" r="15" s="7" spans="1:1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customFormat="1" customHeight="1" ht="15" r="16" s="7" spans="1:1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customFormat="1" customHeight="1" ht="15" r="17" s="7" spans="1:12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customFormat="1" customHeight="1" ht="10.15" r="18" s="7" spans="1:12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customFormat="1" r="19" s="7" spans="1:12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customFormat="1" r="20" s="7" spans="1:12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customFormat="1" r="21" s="7" spans="1:12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customFormat="1" r="22" s="7" spans="1:12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customFormat="1" r="23" s="7" spans="1:12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customFormat="1" r="24" s="230" spans="1:12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customFormat="1" r="25" s="230" spans="1:12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customFormat="1" r="26" s="230" spans="1:12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customFormat="1" r="27" s="230" spans="1:12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customFormat="1" r="28" s="230" spans="1:12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customFormat="1" r="29" s="230" spans="1:12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customFormat="1" r="30" s="230" spans="1:12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customFormat="1" r="31" s="230" spans="1:12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customFormat="1" r="32" s="230" spans="1:12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customFormat="1" r="33" s="230" spans="1:12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customFormat="1" r="34" s="230" spans="1:12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customFormat="1" r="35" s="230" spans="1:12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customFormat="1" r="36" s="230" spans="1:12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customFormat="1" r="37" s="230" spans="1:12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customFormat="1" r="38" s="230" spans="1:12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O14" sqref="O14"/>
    </sheetView>
  </sheetViews>
  <sheetFormatPr defaultRowHeight="15"/>
  <cols>
    <col min="11" max="11" customWidth="true" width="11.28515625" collapsed="false"/>
  </cols>
  <sheetData>
    <row customFormat="1" ht="15.75" r="1" s="7" spans="1:12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customFormat="1" r="2" s="7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customFormat="1" r="3" s="7" spans="1:12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customFormat="1" r="4" s="7" spans="1:12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customFormat="1" r="5" s="7" spans="1:12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customFormat="1" ht="33.75" r="6" s="7" spans="1:12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ref="L6:L9" si="0" t="shared">K6*B6:B6</f>
        <v>120.25</v>
      </c>
    </row>
    <row customFormat="1" r="7" s="7" spans="1:12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si="0" t="shared"/>
        <v>20.5</v>
      </c>
    </row>
    <row customFormat="1" r="8" s="7" spans="1:12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si="0" t="shared"/>
        <v>17.3</v>
      </c>
    </row>
    <row customFormat="1" r="9" s="7" spans="1:12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si="0" t="shared"/>
        <v>13.88</v>
      </c>
    </row>
    <row customFormat="1" ht="16.5" r="10" s="7" spans="1:12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customFormat="1" ht="15.75" r="11" s="7" spans="1:12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O14" sqref="O14"/>
    </sheetView>
  </sheetViews>
  <sheetFormatPr defaultRowHeight="15"/>
  <sheetData>
    <row customFormat="1" ht="15.75" r="1" s="7" spans="1:12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customFormat="1" customHeight="1" ht="12.75" r="2" s="7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customFormat="1" customHeight="1" ht="12.75" r="3" s="7" spans="1:12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customFormat="1" r="4" s="7" spans="1:12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customFormat="1" r="5" s="7" spans="1:12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customFormat="1" r="6" s="7" spans="1:12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customFormat="1" r="7" s="7" spans="1:12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ref="L7:L19" si="0" t="shared">K7*B7</f>
        <v>0.62</v>
      </c>
    </row>
    <row customFormat="1" r="8" s="7" spans="1:12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si="0" t="shared"/>
        <v>0.62</v>
      </c>
    </row>
    <row customFormat="1" r="9" s="7" spans="1:12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si="0" t="shared"/>
        <v>4.74</v>
      </c>
    </row>
    <row customFormat="1" r="10" s="7" spans="1:12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si="0" t="shared"/>
        <v>33</v>
      </c>
    </row>
    <row customFormat="1" r="11" s="7" spans="1:12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si="0" t="shared"/>
        <v>35.86</v>
      </c>
    </row>
    <row customFormat="1" r="12" s="7" spans="1:12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si="0" t="shared"/>
        <v>13</v>
      </c>
    </row>
    <row customFormat="1" r="13" s="7" spans="1:12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si="0" t="shared"/>
        <v>35.700000000000003</v>
      </c>
    </row>
    <row customFormat="1" r="14" s="7" spans="1:12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si="0" t="shared"/>
        <v>19</v>
      </c>
    </row>
    <row customFormat="1" r="15" s="7" spans="1:12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si="0" t="shared"/>
        <v>17.5</v>
      </c>
    </row>
    <row customFormat="1" r="16" s="7" spans="1:12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si="0" t="shared"/>
        <v>22.82</v>
      </c>
    </row>
    <row customFormat="1" r="17" s="7" spans="1:12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si="0" t="shared"/>
        <v>13.5</v>
      </c>
    </row>
    <row customFormat="1" r="18" s="7" spans="1:12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si="0" t="shared"/>
        <v>27.76</v>
      </c>
    </row>
    <row customFormat="1" r="19" s="7" spans="1:12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si="0" t="shared"/>
        <v>26.83</v>
      </c>
    </row>
  </sheetData>
  <mergeCells count="3">
    <mergeCell ref="A1:F1"/>
    <mergeCell ref="A2:F2"/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3"/>
  <sheetViews>
    <sheetView workbookViewId="0">
      <selection activeCell="M12" sqref="M12"/>
    </sheetView>
  </sheetViews>
  <sheetFormatPr defaultRowHeight="15"/>
  <sheetData>
    <row ht="15.75" r="1" spans="1:12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customHeight="1" ht="12.95" r="7" spans="1:12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customHeight="1" ht="12.95" r="8" spans="1:12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customHeight="1" ht="12.95" r="9" spans="1:12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customHeight="1" ht="12.95" r="10" spans="1:12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customHeight="1" ht="12.95" r="11" spans="1:12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customHeight="1" ht="12.95" r="12" spans="1:12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customHeight="1" ht="12.95" r="13" spans="1:12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customHeight="1" ht="12.95" r="14" spans="1:12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customHeight="1" ht="12.95" r="15" spans="1:12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customHeight="1" ht="12.95" r="16" spans="1:12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customHeight="1" ht="12.95" r="17" spans="1:12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customHeight="1" ht="12.95" r="18" spans="1:12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customHeight="1" ht="12.95" r="19" spans="1:12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customHeight="1" ht="12.95" r="20" spans="1:12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customHeight="1" ht="12.95" r="21" spans="1:12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customHeight="1" ht="12.95" r="22" spans="1:12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customHeight="1" ht="12.95" r="23" spans="1:12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customHeight="1" ht="12.95" r="24" spans="1:12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customHeight="1" ht="12.95" r="25" spans="1:12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customHeight="1" ht="12.95" r="26" spans="1:12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customHeight="1" ht="12.95" r="27" spans="1:12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customHeight="1" ht="12.95" r="28" spans="1:12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customHeight="1" ht="12.95" r="29" spans="1:12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customHeight="1" ht="12.95" r="30" spans="1:12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customHeight="1" ht="12.95" r="31" spans="1:12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customHeight="1" ht="12.95" r="32" spans="1:12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customHeight="1" ht="12.95" r="33" spans="1:12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customHeight="1" ht="12.95" r="34" spans="1:12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customHeight="1" ht="12.95" r="35" spans="1:12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customHeight="1" ht="12.95" r="36" spans="1:12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customHeight="1" ht="12.95" r="37" spans="1:12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customHeight="1" ht="12.95" r="38" spans="1:12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customHeight="1" ht="12.95" r="39" spans="1:12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customHeight="1" ht="12.95" r="40" spans="1:12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customHeight="1" ht="12.95" r="41" spans="1:12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customHeight="1" ht="12.95" r="42" spans="1:12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customHeight="1" ht="12.95" r="43" spans="1:12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customHeight="1" ht="12.95" r="44" spans="1:12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customHeight="1" ht="12.95" r="45" spans="1:12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customHeight="1" ht="12.95" r="46" spans="1:12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customHeight="1" ht="12.95" r="47" spans="1:12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customHeight="1" ht="12.95" r="48" spans="1:12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customHeight="1" ht="12.95" r="49" spans="1:12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customHeight="1" ht="12.95" r="50" spans="1:12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customHeight="1" ht="12.95" r="51" spans="1:12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customHeight="1" ht="12.95" r="52" spans="1:12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customHeight="1" ht="12.95" r="53" spans="1:12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customHeight="1" ht="12.95" r="54" spans="1:12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customHeight="1" ht="12.95" r="55" spans="1:12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customHeight="1" ht="12.95" r="56" spans="1:12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customHeight="1" ht="12.95" r="57" spans="1:12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customHeight="1" ht="12.95" r="58" spans="1:12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customHeight="1" ht="12.95" r="59" spans="1:12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customHeight="1" ht="12.95" r="60" spans="1:12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customHeight="1" ht="12.95" r="61" spans="1:12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customHeight="1" ht="12.95" r="62" spans="1:12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customHeight="1" ht="12.95" r="63" spans="1:12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customHeight="1" ht="12.95" r="64" spans="1:12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customHeight="1" ht="12.95" r="65" spans="1:12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customHeight="1" ht="12.95" r="66" spans="1:12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customHeight="1" ht="12.95" r="67" spans="1:12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customHeight="1" ht="12.95" r="68" spans="1:12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customHeight="1" ht="12.95"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customHeight="1" ht="12.95" r="70" spans="1:12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customHeight="1" ht="12.95" r="71" spans="1:12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customHeight="1" ht="12.95" r="72" spans="1:12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customHeight="1" ht="12.95" r="73" spans="1:12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customHeight="1" ht="12.95" r="74" spans="1:12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customHeight="1" ht="12.95"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customHeight="1" ht="12.95" r="76" spans="1:12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customHeight="1" ht="12.95" r="77" spans="1:12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customHeight="1" ht="12.95" r="78" spans="1:12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customHeight="1" ht="12.95" r="79" spans="1:12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customHeight="1" ht="12.95" r="80" spans="1:12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customHeight="1" ht="12.95" r="81" spans="1:12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customHeight="1" ht="12.95" r="82" spans="1:12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customHeight="1" ht="12.95" r="83" spans="1:12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display="BEAHM" r:id="rId1" ref="A43"/>
    <hyperlink display="C:\Documents and Settings\elizabethg\Local Settings\Temporary Internet Files\Content.Outlook\2000 FG BOMs Released\1-Core BOMs\AC-280 Automation Accessory\5000 Component Spec Sheets\5410 DIN Rail Component Spec.doc" r:id="rId2" ref="A45"/>
    <hyperlink display="C:\Documents and Settings\elizabethg\Local Settings\Temporary Internet Files\Content.Outlook\2000 FG BOMs Released\1-Core BOMs\AC-280 Automation Accessory\5000 Component Spec Sheets\5328 Fuse Holder Component Spec.doc" r:id="rId3" ref="A41"/>
    <hyperlink display="C:\Documents and Settings\elizabethg\Local Settings\Temporary Internet Files\Content.Outlook\2000 FG BOMs Released\1-Core BOMs\AC-280 Automation Accessory\5000 Component Spec Sheets\5051 Power Cord Component Spec.doc" r:id="rId4" ref="A14"/>
    <hyperlink display="BEAHM" r:id="rId5" ref="A9"/>
    <hyperlink display="C:\Documents and Settings\elizabethg\Local Settings\Temporary Internet Files\Content.Outlook\2000 FG BOMs Released\1-Core BOMs\AC-280 Automation Accessory\5000 Component Spec Sheets\5093 15027 Bushing Component Spec.doc" r:id="rId6" ref="A15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activePane="bottomRight" state="frozen" topLeftCell="G29" xSplit="6" ySplit="13"/>
      <selection activeCell="G1" pane="topRight" sqref="G1"/>
      <selection activeCell="A14" pane="bottomLeft" sqref="A14"/>
      <selection activeCell="C12" pane="bottomRight" sqref="C12"/>
    </sheetView>
  </sheetViews>
  <sheetFormatPr defaultRowHeight="15"/>
  <cols>
    <col min="1" max="1" bestFit="true" customWidth="true" style="452" width="41.0" collapsed="false"/>
    <col min="2" max="3" bestFit="true" customWidth="true" style="452" width="11.140625" collapsed="false"/>
    <col min="4" max="4" bestFit="true" customWidth="true" style="452" width="7.7109375" collapsed="false"/>
    <col min="5" max="5" customWidth="true" width="9.5703125" collapsed="false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ref="C34:D34" si="0" t="shared">AVERAGE(C3:C33)</f>
        <v>620928.25999999803</v>
      </c>
      <c r="D34" s="458" t="e">
        <f si="0" t="shared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ref="C36:F36" si="1" t="shared">+C35/C34</f>
        <v>0</v>
      </c>
      <c r="D36" s="460" t="e">
        <f si="1" t="shared"/>
        <v>#DIV/0!</v>
      </c>
      <c r="E36" s="460" t="e">
        <f si="1" t="shared"/>
        <v>#DIV/0!</v>
      </c>
      <c r="F36" s="460" t="e">
        <f si="1" t="shared"/>
        <v>#DIV/0!</v>
      </c>
    </row>
    <row r="40" spans="1:6">
      <c r="B40" s="461" t="s">
        <v>823</v>
      </c>
    </row>
  </sheetData>
  <pageMargins bottom="0.75" footer="0.3" header="0.3" left="0.7" right="0.7" top="0.75"/>
  <pageSetup horizontalDpi="0" orientation="portrait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4" workbookViewId="0">
      <selection activeCell="C32" sqref="C32"/>
    </sheetView>
  </sheetViews>
  <sheetFormatPr defaultRowHeight="15"/>
  <sheetData>
    <row customFormat="1" customHeight="1" ht="30.75" r="1" s="17" spans="1:1">
      <c r="A1" s="16" t="s">
        <v>941</v>
      </c>
    </row>
    <row customFormat="1" customHeight="1" ht="13.5" r="9" s="1" spans="1:1">
      <c r="A9" s="10">
        <v>5059</v>
      </c>
    </row>
    <row customFormat="1" customHeight="1" ht="13.5" r="10" s="1" spans="1:1">
      <c r="A10" s="10">
        <v>5060</v>
      </c>
    </row>
    <row customFormat="1" customHeight="1" ht="13.5" r="11" s="1" spans="1:1">
      <c r="A11" s="10">
        <v>5063</v>
      </c>
    </row>
    <row customFormat="1" customHeight="1" ht="13.5" r="12" s="1" spans="1:1">
      <c r="A12" s="10">
        <v>5081</v>
      </c>
    </row>
    <row customFormat="1" customHeight="1" ht="13.5" r="13" s="1" spans="1:1">
      <c r="A13" s="10">
        <v>5082</v>
      </c>
    </row>
    <row customFormat="1" customHeight="1" ht="13.5" r="14" s="1" spans="1:1">
      <c r="A14" s="10">
        <v>5083</v>
      </c>
    </row>
    <row customFormat="1" customHeight="1" ht="13.5" r="15" s="1" spans="1:1">
      <c r="A15" s="10">
        <v>5084</v>
      </c>
    </row>
    <row customFormat="1" customHeight="1" ht="13.5" r="16" s="1" spans="1:1">
      <c r="A16" s="10">
        <v>5099</v>
      </c>
    </row>
    <row customFormat="1" customHeight="1" ht="13.5" r="17" s="1" spans="1:16">
      <c r="A17" s="10">
        <v>5113</v>
      </c>
    </row>
    <row customFormat="1" customHeight="1" ht="13.5" r="18" s="1" spans="1:16">
      <c r="A18" s="10">
        <v>5114</v>
      </c>
    </row>
    <row customFormat="1" customHeight="1" ht="13.5" r="19" s="1" spans="1:16">
      <c r="A19" s="10">
        <v>5118</v>
      </c>
    </row>
    <row customFormat="1" customHeight="1" ht="13.5" r="20" s="1" spans="1:16">
      <c r="A20" s="10">
        <v>5149</v>
      </c>
    </row>
    <row customFormat="1" customHeight="1" ht="13.5" r="21" s="8" spans="1:16">
      <c r="A21" s="10">
        <v>5164</v>
      </c>
    </row>
    <row customFormat="1" customHeight="1" ht="13.5" r="22" s="1" spans="1:16">
      <c r="A22" s="10">
        <v>5213</v>
      </c>
    </row>
    <row customFormat="1" customHeight="1" ht="13.5" r="23" s="8" spans="1:16">
      <c r="A23" s="10">
        <v>5241</v>
      </c>
    </row>
    <row customFormat="1" customHeight="1" ht="13.5" r="24" s="26" spans="1:16">
      <c r="A24" s="10">
        <v>5256</v>
      </c>
      <c r="C24" s="8"/>
      <c r="D24" s="8"/>
      <c r="G24" s="27"/>
      <c r="I24" s="28"/>
      <c r="M24" s="30"/>
      <c r="P24" s="25"/>
    </row>
    <row customFormat="1" customHeight="1" ht="13.5" r="25" s="1" spans="1:16">
      <c r="A25" s="10">
        <v>5345</v>
      </c>
    </row>
  </sheetData>
  <customSheetViews>
    <customSheetView guid="{92460059-9C18-423D-BD11-5B7A85CD988D}" topLeftCell="A4">
      <selection activeCell="A3" sqref="A3"/>
      <pageMargins bottom="0.75" footer="0.3" header="0.3" left="0.7" right="0.7" top="0.75"/>
    </customSheetView>
    <customSheetView guid="{2BEBEE36-3F20-4926-B489-E17E79917427}" topLeftCell="A4">
      <selection activeCell="A3" sqref="A3"/>
      <pageMargins bottom="0.75" footer="0.3" header="0.3" left="0.7" right="0.7" top="0.75"/>
    </customSheetView>
  </customSheetView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D87" sqref="D87"/>
    </sheetView>
  </sheetViews>
  <sheetFormatPr defaultRowHeight="15"/>
  <cols>
    <col min="2" max="2" customWidth="true" width="6.7109375" collapsed="true"/>
    <col min="3" max="3" customWidth="true" width="4.85546875" collapsed="true"/>
    <col min="4" max="4" customWidth="true" width="18.5703125" collapsed="true"/>
    <col min="5" max="5" customWidth="true" style="23" width="39.28515625" collapsed="true"/>
    <col min="6" max="6" customWidth="true" width="10.85546875" collapsed="true"/>
    <col min="7" max="7" customWidth="true" hidden="true" width="9.140625" collapsed="true"/>
    <col min="8" max="8" customWidth="true" width="7.85546875" collapsed="true"/>
    <col min="9" max="9" customWidth="true" hidden="true" width="9.140625" collapsed="true"/>
    <col min="10" max="10" customWidth="true" width="46.5703125" collapsed="true"/>
  </cols>
  <sheetData>
    <row customFormat="1" r="1" s="7" spans="1:15">
      <c r="A1" s="464" t="s">
        <v>1203</v>
      </c>
      <c r="B1" s="464"/>
      <c r="C1" s="464"/>
      <c r="D1" s="464"/>
      <c r="E1" s="464"/>
    </row>
    <row customFormat="1" r="2" s="24" spans="1:15">
      <c r="A2" s="24" t="s">
        <v>1202</v>
      </c>
      <c r="B2" s="24" t="s">
        <v>502</v>
      </c>
      <c r="E2" s="23"/>
    </row>
    <row customFormat="1" customHeight="1" ht="13.5" r="3" s="32" spans="1:15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customFormat="1" customHeight="1" ht="13.5" r="4" s="8" spans="1:15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ref="H4:H11" si="0" t="shared">G4*B4</f>
        <v>144.4</v>
      </c>
      <c r="I4" s="4">
        <v>12</v>
      </c>
      <c r="J4" s="6" t="s">
        <v>1201</v>
      </c>
    </row>
    <row customFormat="1" customHeight="1" ht="13.5" r="5" s="26" spans="1:15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customFormat="1" customHeight="1" ht="13.5" r="6" s="26" spans="1:15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customFormat="1" customHeight="1" ht="13.5" r="7" s="8" spans="1:15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si="0" t="shared"/>
        <v>129.12</v>
      </c>
      <c r="I7" s="8">
        <v>46</v>
      </c>
      <c r="J7" s="5" t="s">
        <v>1158</v>
      </c>
    </row>
    <row customFormat="1" customHeight="1" ht="13.5" r="8" s="8" spans="1:15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si="0" t="shared"/>
        <v>337.05</v>
      </c>
      <c r="I8" s="8">
        <f>(G8*0.4)+G8</f>
        <v>4.41</v>
      </c>
      <c r="J8" s="5" t="s">
        <v>1142</v>
      </c>
    </row>
    <row customFormat="1" customHeight="1" ht="13.5" r="9" s="8" spans="1:15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si="0" t="shared"/>
        <v>362.7</v>
      </c>
      <c r="I9" s="8">
        <f>(G9*0.4)+G9</f>
        <v>507.78</v>
      </c>
      <c r="J9" s="5" t="s">
        <v>1156</v>
      </c>
    </row>
    <row customFormat="1" customHeight="1" ht="12.75" r="10" s="8" spans="1:15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si="0" t="shared"/>
        <v>421.2</v>
      </c>
      <c r="I10" s="8">
        <v>600</v>
      </c>
      <c r="J10" s="5" t="s">
        <v>1157</v>
      </c>
    </row>
    <row customFormat="1" customHeight="1" ht="13.5" r="11" s="8" spans="1:15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si="0" t="shared"/>
        <v>600</v>
      </c>
      <c r="I11" s="8">
        <f>(G11*0.4)+G11</f>
        <v>210</v>
      </c>
      <c r="J11" s="5" t="s">
        <v>1169</v>
      </c>
    </row>
    <row customFormat="1" customHeight="1" ht="13.5" r="12" s="8" spans="1:15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customFormat="1" customHeight="1" ht="13.5" r="13" s="8" spans="1:15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ref="H13:H22" si="1" t="shared">G13*B13</f>
        <v>75</v>
      </c>
      <c r="I13" s="8">
        <v>30</v>
      </c>
      <c r="J13" s="5" t="s">
        <v>1172</v>
      </c>
    </row>
    <row customFormat="1" customHeight="1" ht="13.5" r="14" s="8" spans="1:15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si="1" t="shared"/>
        <v>17.190000000000001</v>
      </c>
      <c r="I14" s="8">
        <v>25</v>
      </c>
      <c r="J14" s="5" t="s">
        <v>1173</v>
      </c>
    </row>
    <row customFormat="1" customHeight="1" ht="13.5" r="15" s="8" spans="1:15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si="1" t="shared"/>
        <v>15.88</v>
      </c>
      <c r="I15" s="8">
        <v>25</v>
      </c>
      <c r="J15" s="5" t="s">
        <v>1174</v>
      </c>
    </row>
    <row customFormat="1" customHeight="1" ht="13.5" r="16" s="8" spans="1:15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si="1" t="shared"/>
        <v>17.440000000000001</v>
      </c>
      <c r="I16" s="8">
        <v>25</v>
      </c>
      <c r="J16" s="5" t="s">
        <v>1169</v>
      </c>
    </row>
    <row customFormat="1" customHeight="1" ht="13.5" r="17" s="8" spans="1:10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si="1" t="shared"/>
        <v>17.8</v>
      </c>
      <c r="I17" s="8">
        <v>25</v>
      </c>
      <c r="J17" s="5" t="s">
        <v>1174</v>
      </c>
    </row>
    <row customFormat="1" customHeight="1" ht="13.5" r="18" s="8" spans="1:10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si="1" t="shared"/>
        <v>90.16</v>
      </c>
      <c r="I18" s="8">
        <v>32</v>
      </c>
      <c r="J18" s="5" t="s">
        <v>1175</v>
      </c>
    </row>
    <row customFormat="1" customHeight="1" ht="13.5" r="19" s="8" spans="1:10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si="1" t="shared"/>
        <v>57.12</v>
      </c>
      <c r="I19" s="8">
        <v>41</v>
      </c>
      <c r="J19" s="5" t="s">
        <v>1176</v>
      </c>
    </row>
    <row customFormat="1" customHeight="1" ht="13.5" r="20" s="8" spans="1:10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si="1" t="shared"/>
        <v>105.76</v>
      </c>
      <c r="I20" s="8">
        <v>40</v>
      </c>
      <c r="J20" s="5" t="s">
        <v>1173</v>
      </c>
    </row>
    <row customFormat="1" customHeight="1" ht="13.5" r="21" s="8" spans="1:10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si="1" t="shared"/>
        <v>177.44</v>
      </c>
      <c r="I21" s="8">
        <v>63</v>
      </c>
      <c r="J21" s="5" t="s">
        <v>1172</v>
      </c>
    </row>
    <row customFormat="1" customHeight="1" ht="14.25" r="22" s="8" spans="1:10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si="1" t="shared"/>
        <v>158.28</v>
      </c>
      <c r="I22" s="8">
        <v>40</v>
      </c>
      <c r="J22" s="5" t="s">
        <v>1177</v>
      </c>
    </row>
    <row customFormat="1" customHeight="1" ht="13.5" r="23" s="8" spans="1:10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customFormat="1" customHeight="1" ht="13.5" r="24" s="8" spans="1:10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customFormat="1" customHeight="1" ht="13.5" r="25" s="8" spans="1:10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customFormat="1" customHeight="1" ht="13.5" r="26" s="4" spans="1:10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ref="H26:H42" si="2" t="shared">G26*B26</f>
        <v>92.48</v>
      </c>
      <c r="I26" s="4">
        <v>5</v>
      </c>
      <c r="J26" s="6" t="s">
        <v>1201</v>
      </c>
    </row>
    <row customFormat="1" customHeight="1" ht="13.5" r="27" s="8" spans="1:10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si="2" t="shared"/>
        <v>113.25999999999999</v>
      </c>
      <c r="I27" s="8">
        <v>25</v>
      </c>
      <c r="J27" s="5" t="s">
        <v>1139</v>
      </c>
    </row>
    <row customFormat="1" customHeight="1" ht="13.5" r="28" s="8" spans="1:10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si="2" t="shared"/>
        <v>76.160000000000011</v>
      </c>
      <c r="I28" s="8">
        <v>5</v>
      </c>
      <c r="J28" s="5" t="s">
        <v>1141</v>
      </c>
    </row>
    <row customFormat="1" customHeight="1" ht="13.5" r="29" s="8" spans="1:10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si="2" t="shared"/>
        <v>240</v>
      </c>
      <c r="I29" s="8">
        <f>(G29*0.4)+G29</f>
        <v>5.25</v>
      </c>
      <c r="J29" s="5" t="s">
        <v>1142</v>
      </c>
    </row>
    <row customFormat="1" customHeight="1" ht="13.5" r="30" s="8" spans="1:10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si="2" t="shared"/>
        <v>38.159999999999997</v>
      </c>
      <c r="I30" s="8">
        <v>15</v>
      </c>
      <c r="J30" s="5" t="s">
        <v>1143</v>
      </c>
    </row>
    <row customFormat="1" customHeight="1" ht="13.5" r="31" s="8" spans="1:10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si="2" t="shared"/>
        <v>11.58</v>
      </c>
      <c r="I31" s="8">
        <f>(G31*0.4)+G31</f>
        <v>5.4039999999999999</v>
      </c>
      <c r="J31" s="5" t="s">
        <v>1142</v>
      </c>
    </row>
    <row customFormat="1" customHeight="1" ht="13.5" r="32" s="8" spans="1:10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si="2" t="shared"/>
        <v>202.58</v>
      </c>
      <c r="I32" s="8">
        <v>41</v>
      </c>
      <c r="J32" s="5" t="s">
        <v>1141</v>
      </c>
    </row>
    <row customFormat="1" customHeight="1" ht="13.5" r="33" s="8" spans="1:10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si="2" t="shared"/>
        <v>699.99</v>
      </c>
      <c r="I33" s="8">
        <v>330</v>
      </c>
      <c r="J33" s="5" t="s">
        <v>1152</v>
      </c>
    </row>
    <row customFormat="1" customHeight="1" ht="13.5" r="34" s="8" spans="1:10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si="2" t="shared"/>
        <v>34.24</v>
      </c>
      <c r="I34" s="8">
        <v>5</v>
      </c>
      <c r="J34" s="5" t="s">
        <v>1155</v>
      </c>
    </row>
    <row customFormat="1" customHeight="1" ht="12.75" r="35" s="8" spans="1:10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si="2" t="shared"/>
        <v>42.1</v>
      </c>
      <c r="I35" s="8">
        <f>(G35*0.4)+G35</f>
        <v>58.94</v>
      </c>
      <c r="J35" s="5" t="s">
        <v>1151</v>
      </c>
    </row>
    <row customFormat="1" customHeight="1" ht="13.5" r="36" s="8" spans="1:10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si="2" t="shared"/>
        <v>339.34</v>
      </c>
      <c r="I36" s="8">
        <v>23</v>
      </c>
      <c r="J36" s="5" t="s">
        <v>1168</v>
      </c>
    </row>
    <row customFormat="1" customHeight="1" ht="13.5" r="37" s="8" spans="1:10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si="2" t="shared"/>
        <v>149.76</v>
      </c>
      <c r="I37" s="8">
        <v>17</v>
      </c>
      <c r="J37" s="5" t="s">
        <v>1168</v>
      </c>
    </row>
    <row customFormat="1" customHeight="1" ht="13.5" r="38" s="8" spans="1:10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si="2" t="shared"/>
        <v>76.2</v>
      </c>
      <c r="I38" s="8">
        <v>20</v>
      </c>
      <c r="J38" s="5" t="s">
        <v>1168</v>
      </c>
    </row>
    <row customFormat="1" customHeight="1" ht="13.5" r="39" s="8" spans="1:10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si="2" t="shared"/>
        <v>141.12</v>
      </c>
      <c r="I39" s="8">
        <v>12</v>
      </c>
      <c r="J39" s="5" t="s">
        <v>1169</v>
      </c>
    </row>
    <row customFormat="1" customHeight="1" ht="13.5" r="40" s="8" spans="1:10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si="2" t="shared"/>
        <v>32.200000000000003</v>
      </c>
      <c r="J40" s="5" t="s">
        <v>1183</v>
      </c>
    </row>
    <row customFormat="1" customHeight="1" ht="13.5" r="41" s="8" spans="1:10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si="2" t="shared"/>
        <v>72.08</v>
      </c>
      <c r="J41" s="5" t="s">
        <v>1188</v>
      </c>
    </row>
    <row customFormat="1" customHeight="1" ht="13.5" r="42" s="8" spans="1:10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si="2" t="shared"/>
        <v>4.63</v>
      </c>
      <c r="J42" s="5" t="s">
        <v>1190</v>
      </c>
    </row>
    <row customFormat="1" customHeight="1" ht="13.5" r="43" s="8" spans="1:10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customFormat="1" customHeight="1" ht="13.5" r="44" s="8" spans="1:10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ref="H44:H50" si="3" t="shared">G44*B44</f>
        <v>121</v>
      </c>
      <c r="I44" s="8">
        <v>20</v>
      </c>
      <c r="J44" s="5" t="s">
        <v>1196</v>
      </c>
    </row>
    <row customFormat="1" customHeight="1" ht="13.5" r="45" s="8" spans="1:10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si="3" t="shared"/>
        <v>353.90999999999997</v>
      </c>
      <c r="J45" s="5" t="s">
        <v>1197</v>
      </c>
    </row>
    <row customFormat="1" customHeight="1" ht="13.5" r="46" s="8" spans="1:10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si="3" t="shared"/>
        <v>47.3</v>
      </c>
      <c r="J46" s="5" t="s">
        <v>1197</v>
      </c>
    </row>
    <row customFormat="1" customHeight="1" ht="13.5" r="47" s="8" spans="1:10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si="3" t="shared"/>
        <v>29.88</v>
      </c>
      <c r="J47" s="5" t="s">
        <v>1141</v>
      </c>
    </row>
    <row customFormat="1" customHeight="1" ht="13.5" r="48" s="8" spans="1:10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si="3" t="shared"/>
        <v>24.9</v>
      </c>
      <c r="I48" s="8">
        <v>5</v>
      </c>
      <c r="J48" s="5" t="s">
        <v>1160</v>
      </c>
    </row>
    <row customFormat="1" customHeight="1" ht="13.5" r="49" s="8" spans="1:16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si="3" t="shared"/>
        <v>21.45</v>
      </c>
      <c r="I49" s="8">
        <f>(G49*0.4)+G49</f>
        <v>0.182</v>
      </c>
      <c r="J49" s="5" t="s">
        <v>1162</v>
      </c>
    </row>
    <row customFormat="1" customHeight="1" ht="13.5" r="50" s="8" spans="1:16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si="3" t="shared"/>
        <v>22.1</v>
      </c>
      <c r="I50" s="8">
        <f>(G50*0.4)+G50</f>
        <v>0.182</v>
      </c>
      <c r="J50" s="5" t="s">
        <v>1162</v>
      </c>
    </row>
    <row customFormat="1" customHeight="1" ht="15" r="51" s="8" spans="1:16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customFormat="1" customHeight="1" ht="16.5" r="52" s="8" spans="1:16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customFormat="1" customHeight="1" ht="18" r="53" s="8" spans="1:16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customFormat="1" customHeight="1" ht="16.5" r="54" s="8" spans="1:16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customFormat="1" customHeight="1" ht="13.5" r="55" s="8" spans="1:16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customFormat="1" customHeight="1" ht="13.5" r="56" s="26" spans="1:16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customFormat="1" customHeight="1" ht="13.5" r="57" s="1" spans="1:16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customFormat="1" r="60" s="7" spans="1:16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customFormat="1" r="78" s="7" spans="1:14">
      <c r="A78" s="7" t="s">
        <v>1209</v>
      </c>
      <c r="D78" s="49"/>
      <c r="E78" s="23"/>
    </row>
    <row customFormat="1" customHeight="1" ht="13.5" r="80" s="26" spans="1:14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bottom="0.75" footer="0.3" header="0.3" left="0.7" right="0.7" top="0.75"/>
      <pageSetup orientation="landscape" r:id="rId1" verticalDpi="0"/>
    </customSheetView>
    <customSheetView guid="{2BEBEE36-3F20-4926-B489-E17E79917427}" hiddenColumns="1" topLeftCell="A58">
      <selection activeCell="D87" sqref="D87"/>
      <pageMargins bottom="0.75" footer="0.3" header="0.3" left="0.7" right="0.7" top="0.75"/>
      <pageSetup orientation="landscape" r:id="rId2" verticalDpi="0"/>
    </customSheetView>
  </customSheetViews>
  <mergeCells count="1">
    <mergeCell ref="A1:E1"/>
  </mergeCells>
  <pageMargins bottom="0.75" footer="0.3" header="0.3" left="0.7" right="0.7" top="0.75"/>
  <pageSetup orientation="landscape" r:id="rId3" verticalDpi="120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8"/>
  <sheetViews>
    <sheetView topLeftCell="A646" workbookViewId="0">
      <selection activeCell="E664" sqref="E664"/>
    </sheetView>
  </sheetViews>
  <sheetFormatPr defaultColWidth="9.140625" defaultRowHeight="14.25"/>
  <cols>
    <col min="1" max="1" customWidth="true" style="10" width="11.7109375" collapsed="true"/>
    <col min="2" max="2" customWidth="true" style="26" width="9.0" collapsed="true"/>
    <col min="3" max="3" customWidth="true" style="8" width="9.0" collapsed="true"/>
    <col min="4" max="4" customWidth="true" style="8" width="8.140625" collapsed="true"/>
    <col min="5" max="5" customWidth="true" style="26" width="23.28515625" collapsed="true"/>
    <col min="6" max="6" customWidth="true" style="26" width="36.7109375" collapsed="true"/>
    <col min="7" max="7" customWidth="true" style="26" width="16.42578125" collapsed="true"/>
    <col min="8" max="8" customWidth="true" style="36" width="14.42578125" collapsed="true"/>
    <col min="9" max="9" customWidth="true" style="26" width="13.7109375" collapsed="true"/>
    <col min="10" max="10" customWidth="true" style="26" width="11.7109375" collapsed="true"/>
    <col min="11" max="11" customWidth="true" style="25" width="68.7109375" collapsed="true"/>
    <col min="12" max="15" customWidth="true" style="26" width="9.140625" collapsed="true"/>
    <col min="16" max="16384" style="26" width="9.140625" collapsed="true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customFormat="1" r="2" s="61" spans="1:1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ref="I5:I42" si="0" t="shared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si="0" t="shared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si="0" t="shared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si="0" t="shared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si="0" t="shared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si="0" t="shared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si="0" t="shared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si="0" t="shared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si="0" t="shared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si="0" t="shared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si="0" t="shared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si="0" t="shared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si="0" t="shared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si="0" t="shared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si="0" t="shared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si="0" t="shared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si="0" t="shared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si="0" t="shared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si="0" t="shared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si="0" t="shared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si="0" t="shared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si="0" t="shared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si="0" t="shared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si="0" t="shared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si="0" t="shared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si="0" t="shared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si="0" t="shared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si="0" t="shared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si="0" t="shared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si="0" t="shared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si="0" t="shared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si="0" t="shared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si="0" t="shared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si="0" t="shared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si="0" t="shared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si="0" t="shared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si="0" t="shared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si="0" t="shared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ref="I44:I107" si="1" t="shared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si="1" t="shared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si="1" t="shared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si="1" t="shared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si="1" t="shared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si="1" t="shared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si="1" t="shared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si="1" t="shared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si="1" t="shared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si="1" t="shared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si="1" t="shared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si="1" t="shared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si="1" t="shared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si="1" t="shared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si="1" t="shared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si="1" t="shared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si="1" t="shared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si="1" t="shared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si="1" t="shared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si="1" t="shared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si="1" t="shared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si="1" t="shared"/>
        <v>150</v>
      </c>
      <c r="J65" s="26">
        <f>(H65*0.4)+H65</f>
        <v>70</v>
      </c>
      <c r="K65" s="26"/>
    </row>
    <row customFormat="1" customHeight="1" ht="14.25" r="66" s="40" spans="1:1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si="1" t="shared"/>
        <v>0</v>
      </c>
      <c r="J66" s="40">
        <v>65</v>
      </c>
    </row>
    <row customFormat="1" r="67" s="38" spans="1:1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si="1" t="shared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si="1" t="shared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si="1" t="shared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si="1" t="shared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si="1" t="shared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si="1" t="shared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si="1" t="shared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si="1" t="shared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si="1" t="shared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si="1" t="shared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si="1" t="shared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si="1" t="shared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si="1" t="shared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si="1" t="shared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si="1" t="shared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si="1" t="shared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si="1" t="shared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si="1" t="shared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si="1" t="shared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si="1" t="shared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si="1" t="shared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si="1" t="shared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si="1" t="shared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si="1" t="shared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si="1" t="shared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si="1" t="shared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si="1" t="shared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si="1" t="shared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si="1" t="shared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si="1" t="shared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si="1" t="shared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si="1" t="shared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si="1" t="shared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si="1" t="shared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si="1" t="shared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si="1" t="shared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si="1" t="shared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si="1" t="shared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si="1" t="shared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si="1" t="shared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si="1" t="shared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ref="I108:I171" si="2" t="shared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si="2" t="shared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si="2" t="shared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si="2" t="shared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si="2" t="shared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si="2" t="shared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si="2" t="shared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si="2" t="shared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si="2" t="shared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si="2" t="shared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si="2" t="shared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si="2" t="shared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si="2" t="shared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si="2" t="shared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si="2" t="shared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si="2" t="shared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si="2" t="shared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si="2" t="shared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si="2" t="shared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si="2" t="shared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si="2" t="shared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si="2" t="shared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si="2" t="shared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si="2" t="shared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si="2" t="shared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si="2" t="shared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si="2" t="shared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si="2" t="shared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si="2" t="shared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si="2" t="shared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si="2" t="shared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si="2" t="shared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si="2" t="shared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si="2" t="shared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si="2" t="shared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si="2" t="shared"/>
        <v>0</v>
      </c>
      <c r="J143" s="38">
        <v>50</v>
      </c>
      <c r="K143" s="38"/>
    </row>
    <row customHeight="1" ht="14.25" r="144" spans="1:12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si="2" t="shared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si="2" t="shared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si="2" t="shared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si="2" t="shared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si="2" t="shared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si="2" t="shared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si="2" t="shared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si="2" t="shared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si="2" t="shared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si="2" t="shared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si="2" t="shared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si="2" t="shared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si="2" t="shared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si="2" t="shared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si="2" t="shared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si="2" t="shared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si="2" t="shared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si="2" t="shared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si="2" t="shared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si="2" t="shared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si="2" t="shared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si="2" t="shared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si="2" t="shared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si="2" t="shared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si="2" t="shared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si="2" t="shared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si="2" t="shared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si="2" t="shared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ref="I172:I235" si="3" t="shared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si="3" t="shared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si="3" t="shared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si="3" t="shared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si="3" t="shared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si="3" t="shared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si="3" t="shared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si="3" t="shared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si="3" t="shared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si="3" t="shared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si="3" t="shared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si="3" t="shared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si="3" t="shared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si="3" t="shared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si="3" t="shared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si="3" t="shared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si="3" t="shared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si="3" t="shared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si="3" t="shared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si="3" t="shared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si="3" t="shared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si="3" t="shared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si="3" t="shared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si="3" t="shared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si="3" t="shared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si="3" t="shared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si="3" t="shared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si="3" t="shared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si="3" t="shared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si="3" t="shared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si="3" t="shared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si="3" t="shared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si="3" t="shared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si="3" t="shared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si="3" t="shared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si="3" t="shared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si="3" t="shared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si="3" t="shared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si="3" t="shared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si="3" t="shared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si="3" t="shared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si="3" t="shared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si="3" t="shared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si="3" t="shared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si="3" t="shared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si="3" t="shared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si="3" t="shared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si="3" t="shared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si="3" t="shared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si="3" t="shared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si="3" t="shared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si="3" t="shared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si="3" t="shared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si="3" t="shared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si="3" t="shared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si="3" t="shared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si="3" t="shared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si="3" t="shared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si="3" t="shared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si="3" t="shared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si="3" t="shared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si="3" t="shared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si="3" t="shared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si="3" t="shared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ref="I236:I299" si="4" t="shared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si="4" t="shared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si="4" t="shared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si="4" t="shared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si="4" t="shared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si="4" t="shared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si="4" t="shared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si="4" t="shared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si="4" t="shared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si="4" t="shared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si="4" t="shared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si="4" t="shared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si="4" t="shared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si="4" t="shared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si="4" t="shared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si="4" t="shared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si="4" t="shared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si="4" t="shared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si="4" t="shared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si="4" t="shared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si="4" t="shared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si="4" t="shared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si="4" t="shared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si="4" t="shared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si="4" t="shared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si="4" t="shared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si="4" t="shared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si="4" t="shared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si="4" t="shared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si="4" t="shared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si="4" t="shared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si="4" t="shared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si="4" t="shared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si="4" t="shared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si="4" t="shared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si="4" t="shared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si="4" t="shared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si="4" t="shared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si="4" t="shared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si="4" t="shared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si="4" t="shared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si="4" t="shared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si="4" t="shared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si="4" t="shared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si="4" t="shared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si="4" t="shared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si="4" t="shared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si="4" t="shared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si="4" t="shared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si="4" t="shared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si="4" t="shared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si="4" t="shared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si="4" t="shared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si="4" t="shared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si="4" t="shared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si="4" t="shared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si="4" t="shared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si="4" t="shared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si="4" t="shared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si="4" t="shared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si="4" t="shared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si="4" t="shared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si="4" t="shared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si="4" t="shared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ref="I300:I363" si="5" t="shared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si="5" t="shared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si="5" t="shared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si="5" t="shared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si="5" t="shared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si="5" t="shared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si="5" t="shared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si="5" t="shared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si="5" t="shared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si="5" t="shared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si="5" t="shared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si="5" t="shared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si="5" t="shared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si="5" t="shared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si="5" t="shared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si="5" t="shared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si="5" t="shared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si="5" t="shared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si="5" t="shared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si="5" t="shared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si="5" t="shared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si="5" t="shared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si="5" t="shared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si="5" t="shared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si="5" t="shared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si="5" t="shared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si="5" t="shared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si="5" t="shared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si="5" t="shared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si="5" t="shared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si="5" t="shared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si="5" t="shared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si="5" t="shared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si="5" t="shared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si="5" t="shared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si="5" t="shared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si="5" t="shared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si="5" t="shared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si="5" t="shared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si="5" t="shared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si="5" t="shared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si="5" t="shared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si="5" t="shared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si="5" t="shared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si="5" t="shared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si="5" t="shared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si="5" t="shared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si="5" t="shared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si="5" t="shared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si="5" t="shared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si="5" t="shared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si="5" t="shared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si="5" t="shared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si="5" t="shared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si="5" t="shared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si="5" t="shared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si="5" t="shared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si="5" t="shared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si="5" t="shared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si="5" t="shared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si="5" t="shared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si="5" t="shared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si="5" t="shared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si="5" t="shared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ref="I364:I393" si="6" t="shared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si="6" t="shared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si="6" t="shared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si="6" t="shared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si="6" t="shared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si="6" t="shared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si="6" t="shared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si="6" t="shared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si="6" t="shared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si="6" t="shared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si="6" t="shared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si="6" t="shared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si="6" t="shared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si="6" t="shared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si="6" t="shared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si="6" t="shared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si="6" t="shared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si="6" t="shared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si="6" t="shared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si="6" t="shared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si="6" t="shared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si="6" t="shared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si="6" t="shared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si="6" t="shared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si="6" t="shared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si="6" t="shared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si="6" t="shared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si="6" t="shared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si="6" t="shared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si="6" t="shared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ref="I395:I458" si="7" t="shared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si="7" t="shared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si="7" t="shared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si="7" t="shared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si="7" t="shared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si="7" t="shared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si="7" t="shared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si="7" t="shared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si="7" t="shared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si="7" t="shared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si="7" t="shared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si="7" t="shared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si="7" t="shared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si="7" t="shared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si="7" t="shared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si="7" t="shared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si="7" t="shared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si="7" t="shared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si="7" t="shared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si="7" t="shared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si="7" t="shared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si="7" t="shared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si="7" t="shared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si="7" t="shared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si="7" t="shared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si="7" t="shared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si="7" t="shared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si="7" t="shared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si="7" t="shared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si="7" t="shared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si="7" t="shared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si="7" t="shared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si="7" t="shared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si="7" t="shared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si="7" t="shared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si="7" t="shared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si="7" t="shared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si="7" t="shared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si="7" t="shared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si="7" t="shared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si="7" t="shared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si="7" t="shared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si="7" t="shared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si="7" t="shared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si="7" t="shared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si="7" t="shared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si="7" t="shared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si="7" t="shared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si="7" t="shared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si="7" t="shared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si="7" t="shared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si="7" t="shared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si="7" t="shared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si="7" t="shared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si="7" t="shared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si="7" t="shared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si="7" t="shared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si="7" t="shared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si="7" t="shared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si="7" t="shared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si="7" t="shared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si="7" t="shared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si="7" t="shared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si="7" t="shared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ref="I459:I522" si="8" t="shared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si="8" t="shared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si="8" t="shared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si="8" t="shared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si="8" t="shared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si="8" t="shared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si="8" t="shared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si="8" t="shared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si="8" t="shared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si="8" t="shared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si="8" t="shared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si="8" t="shared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si="8" t="shared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si="8" t="shared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si="8" t="shared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si="8" t="shared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si="8" t="shared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si="8" t="shared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si="8" t="shared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si="8" t="shared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si="8" t="shared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si="8" t="shared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si="8" t="shared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si="8" t="shared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si="8" t="shared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si="8" t="shared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si="8" t="shared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si="8" t="shared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si="8" t="shared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si="8" t="shared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si="8" t="shared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si="8" t="shared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si="8" t="shared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si="8" t="shared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si="8" t="shared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si="8" t="shared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si="8" t="shared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si="8" t="shared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si="8" t="shared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si="8" t="shared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si="8" t="shared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si="8" t="shared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si="8" t="shared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si="8" t="shared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si="8" t="shared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si="8" t="shared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si="8" t="shared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si="8" t="shared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si="8" t="shared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si="8" t="shared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si="8" t="shared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si="8" t="shared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si="8" t="shared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si="8" t="shared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si="8" t="shared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si="8" t="shared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si="8" t="shared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si="8" t="shared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si="8" t="shared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si="8" t="shared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si="8" t="shared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si="8" t="shared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si="8" t="shared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si="8" t="shared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ref="I523:I586" si="9" t="shared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si="9" t="shared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si="9" t="shared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si="9" t="shared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si="9" t="shared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si="9" t="shared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si="9" t="shared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si="9" t="shared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si="9" t="shared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si="9" t="shared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si="9" t="shared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si="9" t="shared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si="9" t="shared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si="9" t="shared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si="9" t="shared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si="9" t="shared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si="9" t="shared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si="9" t="shared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si="9" t="shared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si="9" t="shared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si="9" t="shared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si="9" t="shared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si="9" t="shared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si="9" t="shared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si="9" t="shared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si="9" t="shared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si="9" t="shared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si="9" t="shared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si="9" t="shared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si="9" t="shared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si="9" t="shared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si="9" t="shared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si="9" t="shared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si="9" t="shared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si="9" t="shared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si="9" t="shared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si="9" t="shared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si="9" t="shared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si="9" t="shared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si="9" t="shared"/>
        <v>258.02</v>
      </c>
      <c r="J562" s="26">
        <f ref="J562:J571" si="10" t="shared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si="9" t="shared"/>
        <v>184.3</v>
      </c>
      <c r="J563" s="26">
        <f si="10" t="shared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si="9" t="shared"/>
        <v>0</v>
      </c>
      <c r="J564" s="26">
        <f si="10" t="shared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si="9" t="shared"/>
        <v>184.51999999999998</v>
      </c>
      <c r="J565" s="26">
        <f si="10" t="shared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si="9" t="shared"/>
        <v>510</v>
      </c>
      <c r="J566" s="26">
        <f si="10" t="shared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si="9" t="shared"/>
        <v>0</v>
      </c>
      <c r="J567" s="26">
        <f si="10" t="shared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si="9" t="shared"/>
        <v>600</v>
      </c>
      <c r="J568" s="26">
        <f si="10" t="shared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si="9" t="shared"/>
        <v>0</v>
      </c>
      <c r="J569" s="26">
        <f si="10" t="shared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si="9" t="shared"/>
        <v>240</v>
      </c>
      <c r="J570" s="26">
        <f si="10" t="shared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si="9" t="shared"/>
        <v>0</v>
      </c>
      <c r="J571" s="26">
        <f si="10" t="shared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si="9" t="shared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si="9" t="shared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si="9" t="shared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si="9" t="shared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si="9" t="shared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si="9" t="shared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si="9" t="shared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si="9" t="shared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si="9" t="shared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si="9" t="shared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si="9" t="shared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si="9" t="shared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si="9" t="shared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si="9" t="shared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si="9" t="shared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ref="I587:I597" si="11" t="shared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si="11" t="shared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si="11" t="shared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si="11" t="shared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si="11" t="shared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si="11" t="shared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si="11" t="shared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si="11" t="shared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si="11" t="shared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si="11" t="shared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si="11" t="shared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ref="I599:I630" si="12" t="shared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si="12" t="shared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si="12" t="shared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si="12" t="shared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si="12" t="shared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si="12" t="shared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si="12" t="shared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si="12" t="shared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si="12" t="shared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si="12" t="shared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si="12" t="shared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si="12" t="shared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si="12" t="shared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si="12" t="shared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si="12" t="shared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si="12" t="shared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si="12" t="shared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si="12" t="shared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si="12" t="shared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si="12" t="shared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si="12" t="shared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si="12" t="shared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si="12" t="shared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si="12" t="shared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si="12" t="shared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si="12" t="shared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si="12" t="shared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si="12" t="shared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si="12" t="shared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si="12" t="shared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si="12" t="shared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si="12" t="shared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ref="I631:I662" si="13" t="shared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si="13" t="shared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si="13" t="shared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si="13" t="shared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si="13" t="shared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si="13" t="shared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si="13" t="shared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si="13" t="shared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si="13" t="shared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si="13" t="shared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si="13" t="shared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si="13" t="shared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si="13" t="shared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si="13" t="shared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si="13" t="shared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si="13" t="shared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si="13" t="shared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si="13" t="shared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si="13" t="shared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si="13" t="shared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si="13" t="shared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si="13" t="shared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si="13" t="shared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si="13" t="shared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si="13" t="shared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si="13" t="shared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si="13" t="shared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si="13" t="shared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si="13" t="shared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si="13" t="shared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si="13" t="shared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si="13" t="shared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ref="I663:I670" si="14" t="shared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si="14" t="shared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si="14" t="shared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si="14" t="shared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si="14" t="shared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si="14" t="shared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si="14" t="shared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si="14" t="shared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ref="I675:I690" si="15" t="shared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si="15" t="shared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si="15" t="shared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si="15" t="shared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si="15" t="shared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si="15" t="shared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si="15" t="shared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si="15" t="shared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si="15" t="shared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si="15" t="shared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si="15" t="shared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si="15" t="shared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si="15" t="shared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si="15" t="shared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si="15" t="shared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si="15" t="shared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ref="I692:I715" si="16" t="shared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si="16" t="shared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si="16" t="shared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si="16" t="shared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si="16" t="shared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si="16" t="shared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si="16" t="shared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si="16" t="shared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si="16" t="shared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si="16" t="shared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si="16" t="shared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si="16" t="shared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si="16" t="shared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si="16" t="shared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si="16" t="shared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si="16" t="shared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si="16" t="shared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si="16" t="shared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si="16" t="shared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si="16" t="shared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si="16" t="shared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si="16" t="shared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si="16" t="shared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si="16" t="shared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ref="I717:I748" si="17" t="shared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si="17" t="shared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si="17" t="shared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si="17" t="shared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si="17" t="shared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si="17" t="shared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si="17" t="shared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si="17" t="shared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si="17" t="shared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si="17" t="shared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si="17" t="shared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si="17" t="shared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si="17" t="shared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si="17" t="shared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si="17" t="shared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si="17" t="shared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si="17" t="shared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si="17" t="shared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si="17" t="shared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si="17" t="shared"/>
        <v>38.64</v>
      </c>
      <c r="J736" s="26">
        <v>5</v>
      </c>
    </row>
    <row ht="15" r="737" spans="1:11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si="17" t="shared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si="17" t="shared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si="17" t="shared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si="17" t="shared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si="17" t="shared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si="17" t="shared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si="17" t="shared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si="17" t="shared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si="17" t="shared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si="17" t="shared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si="17" t="shared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si="17" t="shared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ref="I749:I780" si="18" t="shared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si="18" t="shared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si="18" t="shared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si="18" t="shared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si="18" t="shared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si="18" t="shared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si="18" t="shared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si="18" t="shared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si="18" t="shared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si="18" t="shared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si="18" t="shared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si="18" t="shared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si="18" t="shared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si="18" t="shared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si="18" t="shared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si="18" t="shared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si="18" t="shared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si="18" t="shared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si="18" t="shared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si="18" t="shared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si="18" t="shared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si="18" t="shared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si="18" t="shared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si="18" t="shared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si="18" t="shared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si="18" t="shared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si="18" t="shared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si="18" t="shared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si="18" t="shared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si="18" t="shared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si="18" t="shared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si="18" t="shared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ref="I781:I787" si="19" t="shared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si="19" t="shared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si="19" t="shared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si="19" t="shared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si="19" t="shared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si="19" t="shared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si="19" t="shared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ref="I795:I826" si="20" t="shared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si="20" t="shared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si="20" t="shared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si="20" t="shared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si="20" t="shared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si="20" t="shared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si="20" t="shared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si="20" t="shared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si="20" t="shared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si="20" t="shared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si="20" t="shared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si="20" t="shared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si="20" t="shared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si="20" t="shared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si="20" t="shared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si="20" t="shared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si="20" t="shared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si="20" t="shared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si="20" t="shared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si="20" t="shared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si="20" t="shared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si="20" t="shared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si="20" t="shared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si="20" t="shared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si="20" t="shared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si="20" t="shared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si="20" t="shared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si="20" t="shared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si="20" t="shared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si="20" t="shared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si="20" t="shared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si="20" t="shared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ref="I827:I858" si="21" t="shared">H827*B827</f>
        <v>198.5</v>
      </c>
      <c r="J827" s="26">
        <v>6</v>
      </c>
    </row>
    <row customHeight="1" ht="15" r="828" spans="1:1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si="21" t="shared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si="21" t="shared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si="21" t="shared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si="21" t="shared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si="21" t="shared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si="21" t="shared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si="21" t="shared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si="21" t="shared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si="21" t="shared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si="21" t="shared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si="21" t="shared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si="21" t="shared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si="21" t="shared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si="21" t="shared"/>
        <v>1096.2</v>
      </c>
      <c r="J841" s="26">
        <f>(H841*0.4)+H841</f>
        <v>170.51999999999998</v>
      </c>
      <c r="K841" s="25" t="s">
        <v>1147</v>
      </c>
    </row>
    <row customHeight="1" ht="15" r="842" spans="1:1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si="21" t="shared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si="21" t="shared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si="21" t="shared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si="21" t="shared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si="21" t="shared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si="21" t="shared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si="21" t="shared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si="21" t="shared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si="21" t="shared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si="21" t="shared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si="21" t="shared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si="21" t="shared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si="21" t="shared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si="21" t="shared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si="21" t="shared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si="21" t="shared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si="21" t="shared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ref="I859:I888" si="22" t="shared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si="22" t="shared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si="22" t="shared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si="22" t="shared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si="22" t="shared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si="22" t="shared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si="22" t="shared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si="22" t="shared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si="22" t="shared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si="22" t="shared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si="22" t="shared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si="22" t="shared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si="22" t="shared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si="22" t="shared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si="22" t="shared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si="22" t="shared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si="22" t="shared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si="22" t="shared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si="22" t="shared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si="22" t="shared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si="22" t="shared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si="22" t="shared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si="22" t="shared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si="22" t="shared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si="22" t="shared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si="22" t="shared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si="22" t="shared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si="22" t="shared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si="22" t="shared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si="22" t="shared"/>
        <v>0</v>
      </c>
      <c r="J888" s="26">
        <f>J884</f>
        <v>395</v>
      </c>
    </row>
    <row customFormat="1" r="889" s="8" spans="1:1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ref="I890:I930" si="23" t="shared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si="23" t="shared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si="23" t="shared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si="23" t="shared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si="23" t="shared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si="23" t="shared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si="23" t="shared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si="23" t="shared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si="23" t="shared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si="23" t="shared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si="23" t="shared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si="23" t="shared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si="23" t="shared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si="23" t="shared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si="23" t="shared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si="23" t="shared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si="23" t="shared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si="23" t="shared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si="23" t="shared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si="23" t="shared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si="23" t="shared"/>
        <v>191.39999999999998</v>
      </c>
      <c r="J910" s="26">
        <v>17</v>
      </c>
      <c r="K910" s="26"/>
    </row>
    <row customFormat="1" r="911" s="45" spans="1:1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si="23" t="shared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si="23" t="shared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si="23" t="shared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si="23" t="shared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si="23" t="shared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si="23" t="shared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si="23" t="shared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si="23" t="shared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si="23" t="shared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si="23" t="shared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si="23" t="shared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si="23" t="shared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si="23" t="shared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si="23" t="shared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si="23" t="shared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si="23" t="shared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si="23" t="shared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si="23" t="shared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si="23" t="shared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si="23" t="shared"/>
        <v>260.8</v>
      </c>
      <c r="J930" s="26">
        <v>50</v>
      </c>
      <c r="K930" s="26"/>
    </row>
    <row customFormat="1" ht="45" r="931" s="8" spans="1:11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ref="I941:I948" si="24" t="shared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si="24" t="shared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si="24" t="shared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si="24" t="shared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si="24" t="shared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si="24" t="shared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si="24" t="shared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si="24" t="shared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ref="I951:I972" si="25" t="shared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si="25" t="shared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si="25" t="shared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si="25" t="shared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si="25" t="shared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si="25" t="shared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si="25" t="shared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si="25" t="shared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si="25" t="shared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si="25" t="shared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si="25" t="shared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si="25" t="shared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si="25" t="shared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si="25" t="shared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si="25" t="shared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si="25" t="shared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si="25" t="shared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si="25" t="shared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si="25" t="shared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si="25" t="shared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si="25" t="shared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si="25" t="shared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ref="I974:I981" si="26" t="shared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si="26" t="shared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si="26" t="shared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si="26" t="shared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si="26" t="shared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si="26" t="shared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si="26" t="shared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si="26" t="shared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ref="I983:I989" si="27" t="shared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si="27" t="shared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si="27" t="shared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si="27" t="shared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si="27" t="shared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si="27" t="shared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si="27" t="shared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ref="I996:I1027" si="28" t="shared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si="28" t="shared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si="28" t="shared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si="28" t="shared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si="28" t="shared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si="28" t="shared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si="28" t="shared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si="28" t="shared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si="28" t="shared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si="28" t="shared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si="28" t="shared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si="28" t="shared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si="28" t="shared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si="28" t="shared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si="28" t="shared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si="28" t="shared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si="28" t="shared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si="28" t="shared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si="28" t="shared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si="28" t="shared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si="28" t="shared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si="28" t="shared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si="28" t="shared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si="28" t="shared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si="28" t="shared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si="28" t="shared"/>
        <v>0</v>
      </c>
      <c r="J1021" s="26">
        <f ref="J1021:J1046" si="29" t="shared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si="28" t="shared"/>
        <v>0</v>
      </c>
      <c r="J1022" s="26">
        <f si="29" t="shared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si="28" t="shared"/>
        <v>0</v>
      </c>
      <c r="J1023" s="26">
        <f si="29" t="shared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si="28" t="shared"/>
        <v>0</v>
      </c>
      <c r="J1024" s="26">
        <f si="29" t="shared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si="28" t="shared"/>
        <v>0</v>
      </c>
      <c r="J1025" s="26">
        <f si="29" t="shared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si="28" t="shared"/>
        <v>0</v>
      </c>
      <c r="J1026" s="26">
        <f si="29" t="shared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si="28" t="shared"/>
        <v>0</v>
      </c>
      <c r="J1027" s="26">
        <f si="29" t="shared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ref="I1028:I1051" si="30" t="shared">H1028*B1028</f>
        <v>0</v>
      </c>
      <c r="J1028" s="26">
        <f si="29" t="shared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si="30" t="shared"/>
        <v>0</v>
      </c>
      <c r="J1029" s="26">
        <f si="29" t="shared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si="30" t="shared"/>
        <v>0</v>
      </c>
      <c r="J1030" s="26">
        <f si="29" t="shared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si="30" t="shared"/>
        <v>0</v>
      </c>
      <c r="J1031" s="26">
        <f si="29" t="shared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si="30" t="shared"/>
        <v>0</v>
      </c>
      <c r="J1032" s="26">
        <f si="29" t="shared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si="30" t="shared"/>
        <v>0</v>
      </c>
      <c r="J1033" s="26">
        <f si="29" t="shared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si="30" t="shared"/>
        <v>0</v>
      </c>
      <c r="J1034" s="26">
        <f si="29" t="shared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si="30" t="shared"/>
        <v>0</v>
      </c>
      <c r="J1035" s="26">
        <f si="29" t="shared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si="30" t="shared"/>
        <v>0</v>
      </c>
      <c r="J1036" s="26">
        <f si="29" t="shared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si="30" t="shared"/>
        <v>0</v>
      </c>
      <c r="J1037" s="26">
        <f si="29" t="shared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si="30" t="shared"/>
        <v>0</v>
      </c>
      <c r="J1038" s="26">
        <f si="29" t="shared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si="30" t="shared"/>
        <v>0</v>
      </c>
      <c r="J1039" s="26">
        <f si="29" t="shared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si="30" t="shared"/>
        <v>0</v>
      </c>
      <c r="J1040" s="26">
        <f si="29" t="shared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si="30" t="shared"/>
        <v>0</v>
      </c>
      <c r="J1041" s="26">
        <f si="29" t="shared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si="30" t="shared"/>
        <v>153.86000000000001</v>
      </c>
      <c r="J1042" s="26">
        <f si="29" t="shared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si="30" t="shared"/>
        <v>0</v>
      </c>
      <c r="J1043" s="26">
        <f si="29" t="shared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si="30" t="shared"/>
        <v>0</v>
      </c>
      <c r="J1044" s="26">
        <f si="29" t="shared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si="30" t="shared"/>
        <v>0</v>
      </c>
      <c r="J1045" s="26">
        <f si="29" t="shared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si="30" t="shared"/>
        <v>0</v>
      </c>
      <c r="J1046" s="26">
        <f si="29" t="shared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si="30" t="shared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si="30" t="shared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si="30" t="shared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si="30" t="shared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si="30" t="shared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ref="I1053:I1068" si="31" t="shared">H1053*B1053</f>
        <v>0</v>
      </c>
      <c r="J1053" s="26">
        <f ref="J1053:J1067" si="32" t="shared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si="31" t="shared"/>
        <v>127.28999999999999</v>
      </c>
      <c r="J1054" s="26">
        <f si="32" t="shared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si="31" t="shared"/>
        <v>314.3</v>
      </c>
      <c r="J1055" s="26">
        <f si="32" t="shared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si="31" t="shared"/>
        <v>131.57999999999998</v>
      </c>
      <c r="J1056" s="26">
        <f si="32" t="shared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si="31" t="shared"/>
        <v>144.72</v>
      </c>
      <c r="J1057" s="26">
        <f si="32" t="shared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si="31" t="shared"/>
        <v>0</v>
      </c>
      <c r="J1058" s="26">
        <f si="32" t="shared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si="31" t="shared"/>
        <v>93.87</v>
      </c>
      <c r="J1059" s="26">
        <f si="32" t="shared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si="31" t="shared"/>
        <v>65.06</v>
      </c>
      <c r="J1060" s="26">
        <f si="32" t="shared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si="31" t="shared"/>
        <v>44.19</v>
      </c>
      <c r="J1061" s="26">
        <f si="32" t="shared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si="31" t="shared"/>
        <v>523.09</v>
      </c>
      <c r="J1062" s="26">
        <f si="32" t="shared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si="31" t="shared"/>
        <v>0</v>
      </c>
      <c r="J1063" s="26">
        <f si="32" t="shared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si="31" t="shared"/>
        <v>0</v>
      </c>
      <c r="J1064" s="26">
        <f si="32" t="shared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si="31" t="shared"/>
        <v>75.86</v>
      </c>
      <c r="J1065" s="26">
        <f si="32" t="shared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si="31" t="shared"/>
        <v>338.93999999999994</v>
      </c>
      <c r="J1066" s="26">
        <f si="32" t="shared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si="31" t="shared"/>
        <v>589.76</v>
      </c>
      <c r="J1067" s="26">
        <f si="32" t="shared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si="31" t="shared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ref="I1080:I1089" si="33" t="shared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si="33" t="shared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si="33" t="shared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si="33" t="shared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si="33" t="shared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si="33" t="shared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si="33" t="shared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si="33" t="shared"/>
        <v>0</v>
      </c>
      <c r="K1087" s="26"/>
    </row>
    <row r="1088" spans="1:11">
      <c r="A1088" s="10">
        <v>6886</v>
      </c>
      <c r="B1088" s="26">
        <v>1</v>
      </c>
      <c r="I1088" s="26">
        <f si="33" t="shared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si="33" t="shared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ref="I1110:I1121" si="34" t="shared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si="34" t="shared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si="34" t="shared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si="34" t="shared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si="34" t="shared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si="34" t="shared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si="34" t="shared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si="34" t="shared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si="34" t="shared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si="34" t="shared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si="34" t="shared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si="34" t="shared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ref="I1124:I1130" si="35" t="shared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si="35" t="shared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si="35" t="shared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si="35" t="shared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si="35" t="shared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si="35" t="shared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si="35" t="shared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ref="I1134:I1161" si="36" t="shared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si="36" t="shared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si="36" t="shared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si="36" t="shared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si="36" t="shared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si="36" t="shared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si="36" t="shared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si="36" t="shared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si="36" t="shared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si="36" t="shared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si="36" t="shared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si="36" t="shared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si="36" t="shared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si="36" t="shared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si="36" t="shared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si="36" t="shared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si="36" t="shared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si="36" t="shared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si="36" t="shared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si="36" t="shared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si="36" t="shared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si="36" t="shared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si="36" t="shared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si="36" t="shared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si="36" t="shared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si="36" t="shared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si="36" t="shared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si="36" t="shared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ref="I1163:I1170" si="37" t="shared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si="37" t="shared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si="37" t="shared"/>
        <v>0</v>
      </c>
      <c r="J1165" s="26">
        <f ref="J1165:J1170" si="38" t="shared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si="37" t="shared"/>
        <v>101.86</v>
      </c>
      <c r="J1166" s="26">
        <f si="38" t="shared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si="37" t="shared"/>
        <v>151.72</v>
      </c>
      <c r="J1167" s="26">
        <f si="38" t="shared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si="37" t="shared"/>
        <v>75.86</v>
      </c>
      <c r="J1168" s="26">
        <f si="38" t="shared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si="37" t="shared"/>
        <v>70.77</v>
      </c>
      <c r="J1169" s="26">
        <f si="38" t="shared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si="37" t="shared"/>
        <v>622.02</v>
      </c>
      <c r="J1170" s="26">
        <f si="38" t="shared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ref="I1172:I1181" si="39" t="shared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si="39" t="shared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si="39" t="shared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si="39" t="shared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si="39" t="shared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si="39" t="shared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si="39" t="shared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si="39" t="shared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si="39" t="shared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si="39" t="shared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ref="I1198:I1204" si="40" t="shared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si="40" t="shared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si="40" t="shared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si="40" t="shared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si="40" t="shared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si="40" t="shared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si="40" t="shared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ref="I1206:I1211" si="41" t="shared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si="41" t="shared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si="41" t="shared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si="41" t="shared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si="41" t="shared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si="41" t="shared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bottom="0.75" footer="0.3" header="0.3" left="0.7" right="0.7" top="0.75"/>
    </customSheetView>
    <customSheetView guid="{2BEBEE36-3F20-4926-B489-E17E79917427}" topLeftCell="A646">
      <selection activeCell="E664" sqref="E664"/>
      <pageMargins bottom="0.75" footer="0.3" header="0.3" left="0.7" right="0.7" top="0.75"/>
    </customSheetView>
  </customSheetView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M27" sqref="M27"/>
    </sheetView>
  </sheetViews>
  <sheetFormatPr defaultRowHeight="15"/>
  <cols>
    <col min="1" max="2" customWidth="true" style="7" width="8.85546875" collapsed="false"/>
    <col min="3" max="3" customWidth="true" style="7" width="21.7109375" collapsed="false"/>
    <col min="4" max="4" customWidth="true" style="7" width="15.0" collapsed="false"/>
    <col min="5" max="5" customWidth="true" style="7" width="29.0" collapsed="false"/>
    <col min="6" max="6" customWidth="true" style="7" width="18.5703125" collapsed="false"/>
    <col min="7" max="7" customWidth="true" hidden="true" style="7" width="16.7109375" collapsed="false"/>
    <col min="8" max="8" customWidth="true" hidden="true" style="7" width="13.0" collapsed="false"/>
    <col min="9" max="9" customWidth="true" style="7" width="7.85546875" collapsed="false"/>
    <col min="10" max="16384" style="7" width="9.140625" collapsed="false"/>
  </cols>
  <sheetData>
    <row customFormat="1" ht="14.25" r="1" s="169" spans="1:9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customFormat="1" ht="14.25" r="2" s="169" spans="1:9">
      <c r="A2" s="170"/>
      <c r="B2" s="171"/>
      <c r="C2" s="171" t="s">
        <v>1423</v>
      </c>
      <c r="D2" s="172"/>
      <c r="E2" s="465"/>
      <c r="F2" s="465"/>
      <c r="G2" s="172"/>
      <c r="H2" s="168"/>
    </row>
    <row customFormat="1" ht="14.25" r="3" s="169" spans="1:9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customFormat="1" ht="14.25" r="4" s="169" spans="1:9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customFormat="1" ht="14.25" r="5" s="169" spans="1:9">
      <c r="A5" s="465" t="s">
        <v>1429</v>
      </c>
      <c r="B5" s="465"/>
      <c r="C5" s="465"/>
      <c r="D5" s="465"/>
      <c r="E5" s="465"/>
      <c r="F5" s="465"/>
      <c r="G5" s="465"/>
      <c r="H5" s="465"/>
    </row>
    <row customFormat="1" ht="14.25" r="6" s="169" spans="1:9">
      <c r="A6" s="176" t="s">
        <v>1430</v>
      </c>
      <c r="B6" s="176"/>
      <c r="C6" s="176"/>
      <c r="D6" s="176"/>
      <c r="E6" s="176"/>
      <c r="F6" s="176"/>
      <c r="G6" s="176"/>
      <c r="H6" s="176"/>
    </row>
    <row customFormat="1" ht="14.25" r="7" s="169" spans="1:9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hidden="1" r="13" spans="1:9">
      <c r="A13" s="177"/>
      <c r="B13" s="179"/>
      <c r="C13" s="86"/>
      <c r="D13" s="86"/>
      <c r="E13" s="86"/>
      <c r="F13" s="86"/>
      <c r="G13" s="188"/>
    </row>
    <row hidden="1" r="14" spans="1:9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hidden="1" r="15" spans="1:9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hidden="1" r="16" spans="1:9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hidden="1" r="17" spans="1:9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hidden="1" r="19" spans="1:9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hidden="1" r="21" spans="1:9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hidden="1" r="22" spans="1:9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hidden="1" r="25" spans="1:9">
      <c r="A25" s="86"/>
      <c r="B25" s="179"/>
      <c r="C25" s="193"/>
      <c r="D25" s="86"/>
      <c r="E25" s="182"/>
      <c r="F25" s="86"/>
      <c r="G25" s="202"/>
      <c r="H25" s="184"/>
      <c r="I25" s="185"/>
    </row>
    <row hidden="1" r="26" spans="1:9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hidden="1" r="28" spans="1:9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hidden="1" r="29" spans="1:9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hidden="1" r="30" spans="1:9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hidden="1" r="31" spans="1:9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hidden="1" r="32" spans="1:9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hidden="1" r="33" spans="1:9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hidden="1" r="34" spans="1:9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hidden="1" r="35" spans="1:9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hidden="1" r="36" spans="1:9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hidden="1" r="37" spans="1:9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hidden="1" r="38" spans="1:9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hidden="1" r="39" spans="1:9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hidden="1" r="40" spans="1:9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hidden="1" r="42" spans="1:9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hidden="1" r="43" spans="1:9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hidden="1" r="44" spans="1:9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hidden="1" r="45" spans="1:9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hidden="1" r="46" spans="1:9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hidden="1" r="47" spans="1:9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hidden="1" r="48" spans="1:9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hidden="1" r="49" spans="1:9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hidden="1" r="50" spans="1:9">
      <c r="A50" s="86"/>
      <c r="B50" s="179"/>
      <c r="C50" s="193"/>
      <c r="D50" s="86"/>
      <c r="E50" s="204"/>
      <c r="F50" s="86"/>
      <c r="G50" s="196"/>
      <c r="H50" s="184"/>
      <c r="I50" s="185"/>
    </row>
    <row hidden="1" r="51" spans="1:9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ht="15.75" r="56" spans="1:9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ht="15.75" r="57" spans="1:9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22" workbookViewId="0">
      <selection activeCell="H36" sqref="H36"/>
    </sheetView>
  </sheetViews>
  <sheetFormatPr defaultRowHeight="15"/>
  <cols>
    <col min="1" max="1" bestFit="true" customWidth="true" style="7" width="5.5703125" collapsed="false"/>
    <col min="2" max="2" bestFit="true" customWidth="true" style="7" width="4.140625" collapsed="false"/>
    <col min="3" max="3" bestFit="true" customWidth="true" style="7" width="15.0" collapsed="false"/>
    <col min="4" max="4" customWidth="true" style="7" width="15.0" collapsed="false"/>
    <col min="5" max="5" bestFit="true" customWidth="true" style="7" width="8.28515625" collapsed="false"/>
    <col min="6" max="6" bestFit="true" customWidth="true" style="7" width="15.85546875" collapsed="false"/>
    <col min="7" max="7" customWidth="true" hidden="true" style="7" width="21.5703125" collapsed="false"/>
    <col min="8" max="8" customWidth="true" style="7" width="27.85546875" collapsed="false"/>
    <col min="9" max="9" customWidth="true" hidden="true" style="7" width="15.28515625" collapsed="false"/>
    <col min="10" max="10" customWidth="true" style="7" width="19.85546875" collapsed="false"/>
    <col min="11" max="11" customWidth="true" hidden="true" style="7" width="10.140625" collapsed="false"/>
    <col min="12" max="16384" style="7" width="9.140625" collapsed="false"/>
  </cols>
  <sheetData>
    <row ht="15.75" r="1" spans="1:14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customFormat="1" r="10" s="230" spans="1:14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customFormat="1" r="11" s="230" spans="1:14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customHeight="1" ht="12.75" r="12" spans="1:14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customHeight="1" ht="12.75" r="13" spans="1:14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customHeight="1" ht="12.95" r="14" spans="1:14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customHeight="1" ht="12.95" r="15" spans="1:14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customHeight="1" ht="12.95" r="16" spans="1:14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customHeight="1" ht="12.95" r="17" spans="1:12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customHeight="1" ht="12.95" r="18" spans="1:12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customFormat="1" customHeight="1" ht="12.95" r="19" s="247" spans="1:12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customHeight="1" ht="12.95" r="20" spans="1:12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customHeight="1" ht="12.95" r="21" spans="1:12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customHeight="1" ht="12.95" r="22" spans="1:12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customHeight="1" ht="12.95" r="23" spans="1:12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customHeight="1" ht="34.5" r="24" spans="1:12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customHeight="1" ht="12.95" r="25" spans="1:12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customHeight="1" ht="12.95" r="26" spans="1:12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customHeight="1" ht="12.95" r="27" spans="1:12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customHeight="1" ht="12.95" r="28" spans="1:12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customHeight="1" ht="12.95" r="29" spans="1:12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customFormat="1" customHeight="1" ht="12.95" r="30" s="249" spans="1:12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customFormat="1" customHeight="1" ht="12.95" r="31" s="230" spans="1:12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customFormat="1" customHeight="1" ht="12.95" r="32" s="230" spans="1:12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customFormat="1" customHeight="1" ht="12.95" r="33" s="230" spans="1:12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customFormat="1" customHeight="1" ht="12.95" r="34" s="243" spans="1:12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customFormat="1" customHeight="1" ht="12.95" r="35" s="243" spans="1:12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customFormat="1" customHeight="1" ht="12.95" r="36" s="243" spans="1:12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customFormat="1" customHeight="1" ht="12.95" r="37" s="230" spans="1:12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customFormat="1" customHeight="1" ht="12.95" r="38" s="230" spans="1:12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customFormat="1" customHeight="1" ht="12.95" r="39" s="230" spans="1:12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customFormat="1" customHeight="1" ht="12.95" r="40" s="243" spans="1:12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customFormat="1" customHeight="1" ht="12.95" r="41" s="230" spans="1:12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customFormat="1" customHeight="1" ht="12.95" r="42" s="230" spans="1:12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customFormat="1" customHeight="1" ht="12.95" r="43" s="203" spans="1:12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customFormat="1" customHeight="1" ht="12.95" r="44" s="247" spans="1:12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customHeight="1" ht="12.95" r="45" spans="1:12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customHeight="1" ht="12.95" r="46" spans="1:12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customHeight="1" ht="12.75" r="47" spans="1:12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customHeight="1" ht="12.75" r="48" spans="1:12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customHeight="1" ht="12.75" r="49" spans="1:12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customHeight="1" ht="12.75" r="50" spans="1:12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customHeight="1" ht="12.75" r="51" spans="1:12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customHeight="1" ht="12.75" r="52" spans="1:12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customHeight="1" ht="12.75" r="53" spans="1:12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customHeight="1" ht="12.75" r="54" spans="1:12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ht="15.75" r="55" spans="1:12" thickBot="1">
      <c r="L55" s="288">
        <f>SUM(L9:L54)</f>
        <v>1062.2800000000004</v>
      </c>
    </row>
    <row ht="15.75" r="56" spans="1:12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O53" sqref="O53"/>
    </sheetView>
  </sheetViews>
  <sheetFormatPr defaultRowHeight="15"/>
  <cols>
    <col min="1" max="1" customWidth="true" style="203" width="7.42578125" collapsed="false"/>
    <col min="2" max="2" bestFit="true" customWidth="true" style="7" width="4.28515625" collapsed="false"/>
    <col min="3" max="3" customWidth="true" style="7" width="7.42578125" collapsed="false"/>
    <col min="4" max="4" customWidth="true" style="7" width="5.7109375" collapsed="false"/>
    <col min="5" max="5" customWidth="true" style="7" width="6.85546875" collapsed="false"/>
    <col min="6" max="6" customWidth="true" style="7" width="18.0" collapsed="false"/>
    <col min="7" max="7" customWidth="true" style="7" width="14.5703125" collapsed="false"/>
    <col min="8" max="8" customWidth="true" style="7" width="29.7109375" collapsed="false"/>
    <col min="9" max="9" customWidth="true" style="7" width="12.85546875" collapsed="false"/>
    <col min="10" max="10" customWidth="true" style="7" width="20.42578125" collapsed="false"/>
    <col min="11" max="12" customWidth="true" hidden="true" style="7" width="10.7109375" collapsed="false"/>
    <col min="13" max="16384" style="7" width="9.140625" collapsed="false"/>
  </cols>
  <sheetData>
    <row customFormat="1" r="1" s="254" spans="1:13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customFormat="1" r="2" s="254" spans="1:13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customFormat="1" r="3" s="254" spans="1:13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customFormat="1" customHeight="1" ht="15" r="4" s="254" spans="1:13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customHeight="1" hidden="1" ht="12.75" r="5" spans="1:13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customFormat="1" ht="12.75" r="6" s="265" spans="1:13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customFormat="1" customHeight="1" ht="12" r="7" s="271" spans="1:13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ref="L7:L20" si="0" t="shared">K7*C7</f>
        <v>73.56</v>
      </c>
      <c r="M7" s="270">
        <f>'Current Inventory'!I169</f>
        <v>20.09</v>
      </c>
    </row>
    <row customFormat="1" customHeight="1" ht="12" r="8" s="271" spans="1:13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si="0" t="shared"/>
        <v>297</v>
      </c>
      <c r="M8" s="270">
        <f>'Current Inventory'!I171</f>
        <v>102</v>
      </c>
    </row>
    <row customFormat="1" customHeight="1" ht="12" r="9" s="271" spans="1:13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si="0" t="shared"/>
        <v>859.98</v>
      </c>
      <c r="M9" s="270">
        <f>'Current Inventory'!I288</f>
        <v>324.8</v>
      </c>
    </row>
    <row customFormat="1" customHeight="1" ht="12" r="10" s="271" spans="1:13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si="0" t="shared"/>
        <v>758.40000000000009</v>
      </c>
      <c r="M10" s="270">
        <f>'Current Inventory'!I291</f>
        <v>253.6</v>
      </c>
    </row>
    <row customFormat="1" customHeight="1" ht="12" r="11" s="271" spans="1:13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si="0" t="shared"/>
        <v>18.39</v>
      </c>
      <c r="M11" s="270">
        <f>'Current Inventory'!I942</f>
        <v>17</v>
      </c>
    </row>
    <row customFormat="1" customHeight="1" ht="12" r="12" s="271" spans="1:13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si="0" t="shared"/>
        <v>33.75</v>
      </c>
      <c r="M12" s="270">
        <f>'Current Inventory'!I943</f>
        <v>8</v>
      </c>
    </row>
    <row customFormat="1" customHeight="1" ht="12" r="13" s="271" spans="1:13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si="0" t="shared"/>
        <v>42</v>
      </c>
      <c r="M13" s="270">
        <f>'Current Inventory'!I1003</f>
        <v>10</v>
      </c>
    </row>
    <row customFormat="1" customHeight="1" ht="12" r="14" s="271" spans="1:13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si="0" t="shared"/>
        <v>65.849999999999994</v>
      </c>
      <c r="M14" s="270">
        <f>'Current Inventory'!I1004</f>
        <v>20.56</v>
      </c>
    </row>
    <row customFormat="1" customHeight="1" ht="12" r="15" s="271" spans="1:13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si="0" t="shared"/>
        <v>37.5</v>
      </c>
      <c r="M15" s="270">
        <f>'Current Inventory'!I1005</f>
        <v>8.5</v>
      </c>
    </row>
    <row customFormat="1" customHeight="1" ht="12" r="16" s="273" spans="1:13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si="0" t="shared"/>
        <v>41.55</v>
      </c>
      <c r="M16" s="270">
        <f>'Current Inventory'!I1121</f>
        <v>9.83</v>
      </c>
    </row>
    <row customFormat="1" customHeight="1" ht="12" r="17" s="271" spans="1:13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si="0" t="shared"/>
        <v>52.44</v>
      </c>
      <c r="M17" s="270">
        <f>'Current Inventory'!I1124</f>
        <v>25.16</v>
      </c>
    </row>
    <row customFormat="1" customHeight="1" ht="12" r="18" s="271" spans="1:13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si="0" t="shared"/>
        <v>21.96</v>
      </c>
      <c r="M18" s="270">
        <f>'Current Inventory'!I1151</f>
        <v>4.8</v>
      </c>
    </row>
    <row customFormat="1" customHeight="1" ht="12" r="19" s="271" spans="1:13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si="0" t="shared"/>
        <v>67.5</v>
      </c>
      <c r="M19" s="270">
        <f>'Current Inventory'!I1226</f>
        <v>14.75</v>
      </c>
    </row>
    <row customFormat="1" customHeight="1" ht="12" r="20" s="271" spans="1:13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si="0" t="shared"/>
        <v>117</v>
      </c>
      <c r="M20" s="270">
        <f>'Current Inventory'!I1271</f>
        <v>21.55</v>
      </c>
    </row>
    <row customFormat="1" customHeight="1" ht="12" r="21" s="271" spans="1:13">
      <c r="B21" s="274"/>
      <c r="C21" s="274"/>
      <c r="D21" s="274"/>
      <c r="E21" s="274"/>
      <c r="F21" s="275"/>
      <c r="H21" s="275"/>
      <c r="I21" s="275"/>
      <c r="J21" s="274"/>
    </row>
    <row customFormat="1" customHeight="1" ht="12" r="22" s="271" spans="1:13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customFormat="1" customHeight="1" ht="12" r="23" s="271" spans="1:13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ref="L23:L54" si="1" t="shared">K23*C23</f>
        <v>0</v>
      </c>
      <c r="M23" s="270">
        <f>'Current Inventory'!I12</f>
        <v>27.6</v>
      </c>
    </row>
    <row customFormat="1" customHeight="1" ht="12" r="24" s="271" spans="1:13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si="1" t="shared"/>
        <v>0</v>
      </c>
      <c r="M24" s="270">
        <f>'Current Inventory'!I15</f>
        <v>3.74</v>
      </c>
    </row>
    <row customFormat="1" customHeight="1" ht="12" r="25" s="271" spans="1:13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si="1" t="shared"/>
        <v>0</v>
      </c>
      <c r="M25" s="270">
        <f>'Current Inventory'!I19</f>
        <v>9.89</v>
      </c>
    </row>
    <row customFormat="1" customHeight="1" ht="12" r="26" s="271" spans="1:13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si="1" t="shared"/>
        <v>0</v>
      </c>
      <c r="M26" s="270">
        <f>'Current Inventory'!I22</f>
        <v>0.22</v>
      </c>
    </row>
    <row customFormat="1" customHeight="1" ht="12" r="27" s="276" spans="1:13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si="1" t="shared"/>
        <v>0</v>
      </c>
      <c r="M27" s="270">
        <f>'Current Inventory'!I14</f>
        <v>2.95</v>
      </c>
    </row>
    <row customFormat="1" customHeight="1" ht="12" r="28" s="271" spans="1:13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si="1" t="shared"/>
        <v>0</v>
      </c>
      <c r="M28" s="270">
        <f>'Current Inventory'!I73</f>
        <v>20.3</v>
      </c>
    </row>
    <row customFormat="1" customHeight="1" ht="12" r="29" s="271" spans="1:13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si="1" t="shared"/>
        <v>0</v>
      </c>
      <c r="M29" s="270">
        <f>'Current Inventory'!I81</f>
        <v>30.45</v>
      </c>
    </row>
    <row customFormat="1" customHeight="1" ht="12" r="30" s="271" spans="1:13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si="1" t="shared"/>
        <v>0</v>
      </c>
      <c r="M30" s="270">
        <f>'Current Inventory'!I242</f>
        <v>0.4</v>
      </c>
    </row>
    <row customFormat="1" customHeight="1" ht="12" r="31" s="271" spans="1:13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si="1" t="shared"/>
        <v>0</v>
      </c>
      <c r="M31" s="270">
        <f>'Current Inventory'!I246</f>
        <v>8.83</v>
      </c>
    </row>
    <row customFormat="1" customHeight="1" ht="12" r="32" s="271" spans="1:13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si="1" t="shared"/>
        <v>0</v>
      </c>
      <c r="M32" s="270">
        <f>'Current Inventory'!I247</f>
        <v>5.56</v>
      </c>
    </row>
    <row customFormat="1" customHeight="1" ht="12" r="33" s="271" spans="1:13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si="1" t="shared"/>
        <v>0</v>
      </c>
      <c r="M33" s="270">
        <f>'Current Inventory'!I248</f>
        <v>0.65</v>
      </c>
    </row>
    <row customFormat="1" customHeight="1" ht="12" r="34" s="271" spans="1:13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si="1" t="shared"/>
        <v>0</v>
      </c>
      <c r="M34" s="270">
        <f>'Current Inventory'!I249</f>
        <v>8.6</v>
      </c>
    </row>
    <row customFormat="1" customHeight="1" ht="12" r="35" s="271" spans="1:13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si="1" t="shared"/>
        <v>0</v>
      </c>
      <c r="M35" s="270">
        <f>'Current Inventory'!I251</f>
        <v>1.48</v>
      </c>
    </row>
    <row customFormat="1" customHeight="1" ht="12" r="36" s="271" spans="1:13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si="1" t="shared"/>
        <v>0</v>
      </c>
      <c r="M36" s="270">
        <f>'Current Inventory'!I252</f>
        <v>0.46</v>
      </c>
    </row>
    <row customFormat="1" customHeight="1" ht="12" r="37" s="271" spans="1:13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si="1" t="shared"/>
        <v>0</v>
      </c>
      <c r="M37" s="270">
        <f>'Current Inventory'!I254</f>
        <v>2.69</v>
      </c>
    </row>
    <row customFormat="1" customHeight="1" ht="12" r="38" s="271" spans="1:13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si="1" t="shared"/>
        <v>0</v>
      </c>
      <c r="M38" s="270">
        <f>'Current Inventory'!I256</f>
        <v>9.11</v>
      </c>
    </row>
    <row customFormat="1" customHeight="1" ht="12" r="39" s="271" spans="1:13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si="1" t="shared"/>
        <v>0</v>
      </c>
      <c r="M39" s="270">
        <f>'Current Inventory'!I259</f>
        <v>1.2</v>
      </c>
    </row>
    <row customFormat="1" customHeight="1" ht="12" r="40" s="271" spans="1:13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si="1" t="shared"/>
        <v>0</v>
      </c>
      <c r="M40" s="270">
        <f>'Current Inventory'!I262</f>
        <v>0.95</v>
      </c>
    </row>
    <row customFormat="1" customHeight="1" ht="12" r="41" s="271" spans="1:13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si="1" t="shared"/>
        <v>0</v>
      </c>
      <c r="M41" s="270">
        <f>'Current Inventory'!I264</f>
        <v>1.35</v>
      </c>
    </row>
    <row customFormat="1" customHeight="1" ht="12" r="42" s="273" spans="1:13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si="1" t="shared"/>
        <v>0</v>
      </c>
      <c r="M42" s="270">
        <f>'Current Inventory'!I265</f>
        <v>0.89</v>
      </c>
    </row>
    <row customFormat="1" customHeight="1" ht="12" r="43" s="271" spans="1:13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si="1" t="shared"/>
        <v>0</v>
      </c>
      <c r="M43" s="270">
        <f>'Current Inventory'!I268</f>
        <v>2.4</v>
      </c>
    </row>
    <row customFormat="1" customHeight="1" ht="12" r="44" s="271" spans="1:13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si="1" t="shared"/>
        <v>0</v>
      </c>
      <c r="M44" s="270">
        <f>'Current Inventory'!I269</f>
        <v>1.98</v>
      </c>
    </row>
    <row customFormat="1" customHeight="1" ht="12" r="45" s="271" spans="1:13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si="1" t="shared"/>
        <v>0</v>
      </c>
      <c r="M45" s="270">
        <f>'Current Inventory'!I277</f>
        <v>1.91</v>
      </c>
    </row>
    <row customFormat="1" customHeight="1" ht="12" r="46" s="271" spans="1:13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si="1" t="shared"/>
        <v>0</v>
      </c>
      <c r="M46" s="270">
        <f>'Current Inventory'!I278</f>
        <v>2.73</v>
      </c>
    </row>
    <row customFormat="1" customHeight="1" ht="12" r="47" s="271" spans="1:13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si="1" t="shared"/>
        <v>0</v>
      </c>
      <c r="M47" s="270">
        <f>'Current Inventory'!I279</f>
        <v>7.95</v>
      </c>
    </row>
    <row customFormat="1" customHeight="1" ht="12" r="48" s="271" spans="1:13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si="1" t="shared"/>
        <v>0</v>
      </c>
      <c r="M48" s="270">
        <f>'Current Inventory'!I279</f>
        <v>7.95</v>
      </c>
    </row>
    <row customFormat="1" customHeight="1" ht="12" r="49" s="271" spans="1:13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si="1" t="shared"/>
        <v>0</v>
      </c>
      <c r="M49" s="270">
        <f>'Current Inventory'!I281</f>
        <v>1.08</v>
      </c>
    </row>
    <row customFormat="1" customHeight="1" ht="12" r="50" s="271" spans="1:13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si="1" t="shared"/>
        <v>0</v>
      </c>
      <c r="M50" s="270">
        <f>'Current Inventory'!I283</f>
        <v>14.88</v>
      </c>
    </row>
    <row customFormat="1" customHeight="1" ht="12" r="51" s="271" spans="1:13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si="1" t="shared"/>
        <v>0</v>
      </c>
      <c r="M51" s="270">
        <f>'Current Inventory'!I284</f>
        <v>1.33</v>
      </c>
    </row>
    <row customFormat="1" customHeight="1" ht="12" r="52" s="271" spans="1:13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si="1" t="shared"/>
        <v>0</v>
      </c>
      <c r="M52" s="270">
        <f>'Current Inventory'!I285</f>
        <v>1.39</v>
      </c>
    </row>
    <row customFormat="1" customHeight="1" ht="12" r="53" s="271" spans="1:13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si="1" t="shared"/>
        <v>0</v>
      </c>
      <c r="M53" s="270">
        <f>'Current Inventory'!I156</f>
        <v>1.1599999999999999</v>
      </c>
    </row>
    <row customFormat="1" customHeight="1" ht="12" r="54" s="273" spans="1:13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si="1" t="shared"/>
        <v>0</v>
      </c>
      <c r="M54" s="270">
        <f>'Current Inventory'!I261</f>
        <v>2.65</v>
      </c>
    </row>
    <row ht="15.75" r="55" spans="1:13" thickBot="1">
      <c r="M55" s="287">
        <f>SUM(M7:M54)</f>
        <v>1025.3700000000003</v>
      </c>
    </row>
    <row ht="15.75" r="56" spans="1:13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9" sqref="M19"/>
    </sheetView>
  </sheetViews>
  <sheetFormatPr defaultRowHeight="15"/>
  <cols>
    <col min="6" max="6" customWidth="true" width="8.85546875" collapsed="false"/>
    <col min="7" max="7" customWidth="true" width="18.5703125" collapsed="false"/>
    <col min="8" max="9" customWidth="true" width="15.85546875" collapsed="false"/>
  </cols>
  <sheetData>
    <row ht="15.75" r="1" spans="1:10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customHeight="1" ht="12.95" r="5" spans="1:10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customHeight="1" ht="12.95" r="6" spans="1:10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customHeight="1" ht="12.95" r="7" spans="1:10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customHeight="1" ht="12.95" r="8" spans="1:10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customHeight="1" ht="12.95" r="9" spans="1:10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customHeight="1" ht="12.95" r="10" spans="1:10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customHeight="1" ht="12.95" r="11" spans="1:10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customHeight="1" ht="12.95" r="12" spans="1:10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customHeight="1" ht="12.95" r="13" spans="1:10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customHeight="1" ht="12.95" r="14" spans="1:10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customHeight="1" ht="12.95" r="15" spans="1:10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customHeight="1" ht="12.95" r="16" spans="1:10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customHeight="1" ht="12.95" r="17" spans="1:10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customHeight="1" ht="12.95" r="18" spans="1:10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customHeight="1" ht="12.95" r="19" spans="1:10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customHeight="1" ht="12.95" r="20" spans="1:10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customHeight="1" ht="12.95" r="21" spans="1:10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customHeight="1" ht="12.95" r="22" spans="1:10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customHeight="1" ht="12.95" r="23" spans="1:10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customHeight="1" ht="12.95" r="24" spans="1:10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customHeight="1" ht="12.95" r="25" spans="1:10" thickBot="1">
      <c r="J25" s="288">
        <f>SUM(J5:J24)</f>
        <v>912.41</v>
      </c>
    </row>
    <row ht="15.75" r="26" spans="1:10" thickTop="1"/>
  </sheetData>
  <mergeCells count="1">
    <mergeCell ref="C3:D3"/>
  </mergeCells>
  <pageMargins bottom="0.75" footer="0.3" header="0.3" left="0.7" right="0.7" top="0.75"/>
  <pageSetup horizontalDpi="0" orientation="portrait" r:id="rId1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7"/>
  <sheetViews>
    <sheetView topLeftCell="A52" workbookViewId="0">
      <selection activeCell="O74" sqref="O74"/>
    </sheetView>
  </sheetViews>
  <sheetFormatPr defaultRowHeight="15"/>
  <sheetData>
    <row ht="15.75" r="1" spans="1:12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customHeight="1" ht="12.95" r="8" spans="1:12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customHeight="1" ht="12.95" r="9" spans="1:12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customHeight="1" ht="12.95" r="10" spans="1:12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customHeight="1" ht="12.95" r="11" spans="1:12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customHeight="1" ht="12.95" r="12" spans="1:12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customHeight="1" ht="12.95" r="13" spans="1:12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customHeight="1" ht="12.95" r="14" spans="1:12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customHeight="1" ht="12.95" r="15" spans="1:12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customHeight="1" ht="12.95" r="16" spans="1:12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customHeight="1" ht="12.95" r="17" spans="1:12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customHeight="1" ht="12.95" r="18" spans="1:12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customHeight="1" ht="12.95" r="19" spans="1:12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customHeight="1" ht="12.95" r="20" spans="1:12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customHeight="1" ht="12.95" r="21" spans="1:12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customHeight="1" ht="12.95" r="22" spans="1:12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customHeight="1" ht="12.95" r="23" spans="1:12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customHeight="1" ht="12.95" r="24" spans="1:12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customHeight="1" ht="12.95" r="25" spans="1:12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customHeight="1" ht="12.95" r="26" spans="1:12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customHeight="1" ht="12.95" r="27" spans="1:12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customHeight="1" ht="12.95" r="28" spans="1:12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customHeight="1" ht="12.95" r="29" spans="1:12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customHeight="1" ht="12.95" r="33" spans="1:12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customHeight="1" ht="12.95" r="34" spans="1:12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customHeight="1" ht="12.95" r="35" spans="1:12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customHeight="1" ht="12.95" r="36" spans="1:12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customHeight="1" ht="12.95" r="37" spans="1:12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customHeight="1" ht="12.95" r="38" spans="1:12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customHeight="1" ht="12.95" r="39" spans="1:12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customHeight="1" ht="12.95" r="40" spans="1:12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customHeight="1" ht="12.95" r="41" spans="1:12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customHeight="1" ht="12.95" r="42" spans="1:12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customHeight="1" ht="12.95" r="43" spans="1:12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customHeight="1" ht="12.95" r="44" spans="1:12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customHeight="1" ht="12.95" r="45" spans="1:12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customHeight="1" ht="12.95" r="46" spans="1:12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customHeight="1" ht="12.95" r="47" spans="1:12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customHeight="1" ht="12.95" r="48" spans="1:12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customHeight="1" ht="12.95" r="49" spans="1:12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customHeight="1" ht="12.95" r="50" spans="1:12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customHeight="1" ht="12.95" r="51" spans="1:12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customHeight="1" ht="12.95" r="52" spans="1:12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customHeight="1" ht="12.95" r="53" spans="1:12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customHeight="1" ht="12.95" r="54" spans="1:12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customHeight="1" ht="12.95" r="55" spans="1:12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customHeight="1" ht="12.95" r="56" spans="1:12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customHeight="1" ht="12.95" r="57" spans="1:12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customHeight="1" ht="12.95" r="58" spans="1:12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customHeight="1" ht="12.95" r="59" spans="1:12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customHeight="1" ht="12.95" r="60" spans="1:12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customHeight="1" ht="12.95" r="61" spans="1:12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customHeight="1" ht="12.95" r="62" spans="1:12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customHeight="1" ht="12.95" r="63" spans="1:12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customHeight="1" ht="12.95" r="64" spans="1:12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customHeight="1" ht="12.95" r="65" spans="1:12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customHeight="1" ht="12.95" r="66" spans="1:12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customHeight="1" ht="12.95" r="67" spans="1:12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customHeight="1" ht="12.95" r="68" spans="1:12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customHeight="1" ht="12.95" r="69" spans="1:12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customHeight="1" ht="12.95" r="70" spans="1:12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customHeight="1" ht="12.95" r="71" spans="1:12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customHeight="1" ht="12.95" r="72" spans="1:12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customHeight="1" ht="12.95" r="73" spans="1:12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customHeight="1" ht="12.95" r="74" spans="1:12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customHeight="1" ht="12.95" r="75" spans="1:12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customHeight="1" ht="12.95" r="76" spans="1:12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customHeight="1" ht="12.95" r="77" spans="1:12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baseType="lpstr" size="16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