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tabRatio="790" windowHeight="8235" windowWidth="19035" xWindow="90" yWindow="120"/>
  </bookViews>
  <sheets>
    <sheet name="Current Inventory" r:id="rId1" sheetId="24"/>
    <sheet name="Unassigned pn's" r:id="rId2" sheetId="11" state="hidden"/>
    <sheet name="SCRAP" r:id="rId3" sheetId="12" state="hidden"/>
    <sheet name="Sheet1" r:id="rId4" sheetId="13" state="hidden"/>
    <sheet name="43B" r:id="rId5" sheetId="32"/>
    <sheet name="185-220v" r:id="rId6" sheetId="33"/>
    <sheet name="185-110V" r:id="rId7" sheetId="34"/>
    <sheet name="210A-110V" r:id="rId8" sheetId="35"/>
    <sheet name="210A-220V" r:id="rId9" sheetId="36"/>
    <sheet name="18020" r:id="rId10" sheetId="37"/>
    <sheet name="AC-70" r:id="rId11" sheetId="38"/>
    <sheet name="AC-100" r:id="rId12" sheetId="39"/>
    <sheet name="AC-226" r:id="rId13" sheetId="40"/>
    <sheet name="AC-280" r:id="rId14" sheetId="41"/>
    <sheet name="Turns Metric" r:id="rId15" sheetId="42"/>
  </sheets>
  <definedNames>
    <definedName hidden="1" localSheetId="0" name="_xlnm._FilterDatabase">'Current Inventory'!$A$9:$J$1761</definedName>
    <definedName localSheetId="0" name="_xlnm.Print_Area">'Current Inventory'!$A$6:$D$71</definedName>
    <definedName hidden="1" localSheetId="0" name="Z_205D37E0_E70F_4AE6_A5CD_10DFD960A8ED_.wvu.FilterData">'Current Inventory'!$A$9:$J$1761</definedName>
    <definedName hidden="1" localSheetId="0" name="Z_20737864_D8DC_4E77_A99A_5B81FD8DC296_.wvu.FilterData">'Current Inventory'!$A$9:$J$1761</definedName>
    <definedName hidden="1" localSheetId="0" name="Z_2BEBEE36_3F20_4926_B489_E17E79917427_.wvu.Cols">'Current Inventory'!#REF!</definedName>
    <definedName hidden="1" localSheetId="2" name="Z_2BEBEE36_3F20_4926_B489_E17E79917427_.wvu.Cols">SCRAP!$G:$G,SCRAP!$I:$I</definedName>
    <definedName hidden="1" localSheetId="0" name="Z_2BEBEE36_3F20_4926_B489_E17E79917427_.wvu.FilterData">'Current Inventory'!$A$9:$J$1761</definedName>
    <definedName hidden="1" localSheetId="0" name="Z_2BEBEE36_3F20_4926_B489_E17E79917427_.wvu.PrintArea">'Current Inventory'!$A$380:$G$399</definedName>
    <definedName hidden="1" localSheetId="0" name="Z_92460059_9C18_423D_BD11_5B7A85CD988D_.wvu.Cols">'Current Inventory'!#REF!</definedName>
    <definedName hidden="1" localSheetId="2" name="Z_92460059_9C18_423D_BD11_5B7A85CD988D_.wvu.Cols">SCRAP!$G:$G,SCRAP!$I:$I</definedName>
    <definedName hidden="1" localSheetId="0" name="Z_92460059_9C18_423D_BD11_5B7A85CD988D_.wvu.FilterData">'Current Inventory'!$A$9:$J$1761</definedName>
    <definedName hidden="1" localSheetId="0" name="Z_92460059_9C18_423D_BD11_5B7A85CD988D_.wvu.PrintArea">'Current Inventory'!$A$380:$G$399</definedName>
  </definedNames>
  <calcPr calcId="125725"/>
  <customWorkbookViews>
    <customWorkbookView activeSheetId="1" guid="{92460059-9C18-423D-BD11-5B7A85CD988D}" maximized="1" mergeInterval="0" name="Tristi Glover - Personal View" personalView="1" tabRatio="584" windowHeight="674" windowWidth="1596"/>
    <customWorkbookView activeSheetId="1" guid="{2BEBEE36-3F20-4926-B489-E17E79917427}" maximized="1" mergeInterval="0" name="Dennis Faraj Perry - Personal View" personalView="1" tabRatio="584" windowHeight="697" windowWidth="1410"/>
  </customWorkbookViews>
</workbook>
</file>

<file path=xl/calcChain.xml><?xml version="1.0" encoding="utf-8"?>
<calcChain xmlns="http://schemas.openxmlformats.org/spreadsheetml/2006/main">
  <c i="42" r="D36"/>
  <c r="E36"/>
  <c r="F36"/>
  <c r="B36"/>
  <c l="1" r="C34"/>
  <c r="C36" s="1"/>
  <c r="D34"/>
  <c r="B34"/>
  <c i="24" l="1" r="J701"/>
  <c r="J2696"/>
  <c r="D1108"/>
  <c l="1" r="J2616"/>
  <c i="36" l="1" r="L69"/>
  <c r="L68"/>
  <c r="L67"/>
  <c r="L66"/>
  <c r="L65"/>
  <c r="L64"/>
  <c r="L63"/>
  <c r="L62"/>
  <c r="L61"/>
  <c r="L60"/>
  <c r="L59"/>
  <c r="L58"/>
  <c r="L57"/>
  <c r="L56"/>
  <c r="L55"/>
  <c r="L54"/>
  <c r="L53"/>
  <c r="L52"/>
  <c r="L50"/>
  <c r="L49"/>
  <c r="L48"/>
  <c r="L47"/>
  <c r="L46"/>
  <c r="L45"/>
  <c r="L44"/>
  <c r="L43"/>
  <c r="L41"/>
  <c r="L40"/>
  <c r="L39"/>
  <c r="L38"/>
  <c r="L37"/>
  <c r="L36"/>
  <c r="L35"/>
  <c r="L34"/>
  <c r="L33"/>
  <c r="L29"/>
  <c r="L28"/>
  <c r="L27"/>
  <c r="L26"/>
  <c r="L25"/>
  <c r="L24"/>
  <c r="L23"/>
  <c r="L22"/>
  <c r="L21"/>
  <c r="L20"/>
  <c r="L19"/>
  <c r="L17"/>
  <c r="L16"/>
  <c r="L15"/>
  <c r="L14"/>
  <c r="L13"/>
  <c r="L11"/>
  <c r="L10"/>
  <c r="L9"/>
  <c r="L8"/>
  <c i="38" r="L32"/>
  <c r="L31"/>
  <c r="L30"/>
  <c r="L29"/>
  <c r="L28"/>
  <c r="L27"/>
  <c r="L26"/>
  <c r="L22"/>
  <c i="24" r="D69"/>
  <c r="D173"/>
  <c r="D216"/>
  <c r="D214"/>
  <c r="D464"/>
  <c r="D467"/>
  <c r="D630"/>
  <c r="D1471"/>
  <c r="D1526"/>
  <c r="D1529"/>
  <c r="D1528"/>
  <c r="D1536"/>
  <c r="D1555"/>
  <c r="D1554"/>
  <c r="D1553"/>
  <c r="D1552"/>
  <c r="D1549"/>
  <c r="D1558"/>
  <c r="D1559"/>
  <c r="D1560"/>
  <c r="D1561"/>
  <c r="D1564"/>
  <c r="D1567"/>
  <c r="D1582"/>
  <c r="D1609"/>
  <c r="D1610"/>
  <c r="D1611"/>
  <c r="D1612"/>
  <c r="D1613"/>
  <c r="D1614"/>
  <c r="D1615"/>
  <c r="D1616"/>
  <c r="D1608"/>
  <c r="D1607"/>
  <c r="D1606"/>
  <c r="D1605"/>
  <c r="D1604"/>
  <c r="D1603"/>
  <c r="D1800"/>
  <c r="D1798"/>
  <c r="D1825"/>
  <c r="D1824"/>
  <c r="D1822"/>
  <c r="D1829"/>
  <c r="D1830"/>
  <c r="D1831"/>
  <c r="D1855"/>
  <c r="D2059"/>
  <c r="D2058"/>
  <c r="D2138"/>
  <c r="D2161"/>
  <c r="D2164"/>
  <c r="D2218"/>
  <c r="D2284"/>
  <c r="D2556"/>
  <c r="D2569"/>
  <c r="D2600"/>
  <c r="D2597"/>
  <c r="D2618"/>
  <c r="D2626"/>
  <c r="D2625"/>
  <c r="D2630"/>
  <c r="D2633"/>
  <c r="D2639"/>
  <c r="D2645"/>
  <c r="D2659"/>
  <c r="D2658"/>
  <c r="D2656"/>
  <c r="D2686"/>
  <c r="D2683"/>
  <c r="D2714"/>
  <c r="D2729"/>
  <c r="D2776"/>
  <c r="D2781"/>
  <c r="D2780"/>
  <c r="D2779"/>
  <c r="D2856"/>
  <c r="D2853"/>
  <c r="D2852"/>
  <c r="D2848"/>
  <c r="D2847"/>
  <c r="D2846"/>
  <c r="D2845"/>
  <c r="D2843"/>
  <c r="D2842"/>
  <c r="D2841"/>
  <c r="D2839"/>
  <c r="D2838"/>
  <c r="D2837"/>
  <c r="D2836"/>
  <c r="D2835"/>
  <c r="D2834"/>
  <c r="D2833"/>
  <c r="D2831"/>
  <c r="D2830"/>
  <c r="D2815"/>
  <c r="D2797"/>
  <c r="D2796"/>
  <c r="D2794"/>
  <c r="J2857"/>
  <c r="J1560"/>
  <c r="J1558"/>
  <c r="J409"/>
  <c r="J282"/>
  <c r="J32"/>
  <c r="J3"/>
  <c r="J4"/>
  <c r="J5"/>
  <c r="J6"/>
  <c r="J7"/>
  <c r="J1549"/>
  <c r="J1550"/>
  <c r="J1552"/>
  <c r="J1553"/>
  <c r="J1554"/>
  <c r="J1555"/>
  <c r="J1556"/>
  <c r="J1564"/>
  <c r="J1567"/>
  <c r="J1615"/>
  <c r="J1616"/>
  <c r="J1825"/>
  <c r="J1905"/>
  <c r="J1906"/>
  <c r="J1907"/>
  <c r="J1908"/>
  <c r="J1909"/>
  <c r="J1910"/>
  <c r="J1911"/>
  <c r="J1912"/>
  <c r="J1913"/>
  <c r="J1914"/>
  <c r="J1915"/>
  <c r="J1917"/>
  <c r="J1918"/>
  <c r="J1919"/>
  <c r="J1920"/>
  <c r="J2058"/>
  <c r="J2059"/>
  <c r="J2138"/>
  <c r="J2776"/>
  <c r="J2777"/>
  <c r="J2778"/>
  <c r="J2779"/>
  <c r="J2780"/>
  <c r="J2781"/>
  <c r="J2785"/>
  <c r="J2856"/>
  <c r="J2853"/>
  <c r="J2852"/>
  <c r="J2848"/>
  <c r="J2845"/>
  <c r="J2846"/>
  <c r="J2847"/>
  <c r="J2835"/>
  <c r="J2698"/>
  <c r="J2694"/>
  <c r="J2693"/>
  <c r="J2692"/>
  <c r="J2691"/>
  <c r="J2690"/>
  <c r="J2689"/>
  <c r="J2688"/>
  <c r="J2686"/>
  <c r="J2645"/>
  <c r="J2639"/>
  <c r="J2569"/>
  <c r="J2625"/>
  <c r="J2626"/>
  <c r="J2627"/>
  <c r="J2628"/>
  <c r="J2629"/>
  <c r="J2630"/>
  <c r="J2600"/>
  <c r="J698"/>
  <c r="J699"/>
  <c r="J700"/>
  <c r="J697"/>
  <c r="J694"/>
  <c r="J692"/>
  <c i="37" l="1" r="I13"/>
  <c r="I12"/>
  <c r="I11"/>
  <c r="I10"/>
  <c r="I9"/>
  <c i="35"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l="1" r="J25"/>
  <c i="37" r="I14"/>
  <c i="24" r="D282"/>
  <c i="40" r="L19"/>
  <c r="C19"/>
  <c r="L18"/>
  <c r="C18"/>
  <c r="L17"/>
  <c r="C17"/>
  <c r="L16"/>
  <c r="C16"/>
  <c r="L15"/>
  <c r="C15"/>
  <c r="L14"/>
  <c r="C14"/>
  <c r="L13"/>
  <c r="C13"/>
  <c r="L12"/>
  <c r="C12"/>
  <c r="L11"/>
  <c r="C11"/>
  <c r="L10"/>
  <c r="C10"/>
  <c r="L9"/>
  <c r="C9"/>
  <c r="L8"/>
  <c r="C8"/>
  <c r="L7"/>
  <c r="C7"/>
  <c i="39" r="L9"/>
  <c r="C9"/>
  <c r="L8"/>
  <c r="C8"/>
  <c r="L7"/>
  <c r="C7"/>
  <c r="L6"/>
  <c r="C6"/>
  <c l="1" r="L10"/>
  <c i="38" r="C32"/>
  <c r="C31"/>
  <c r="C30"/>
  <c r="C29"/>
  <c r="C28"/>
  <c r="C27"/>
  <c r="C26"/>
  <c i="36"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i="35" l="1"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i="34"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0"/>
  <c r="M19"/>
  <c r="M18"/>
  <c r="M17"/>
  <c r="M16"/>
  <c r="M15"/>
  <c r="M14"/>
  <c r="M13"/>
  <c r="M12"/>
  <c r="M11"/>
  <c r="M10"/>
  <c r="M9"/>
  <c r="M8"/>
  <c r="M7"/>
  <c i="33"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3"/>
  <c r="L22"/>
  <c r="L21"/>
  <c r="L20"/>
  <c r="L19"/>
  <c r="L18"/>
  <c r="L17"/>
  <c r="L16"/>
  <c r="L15"/>
  <c r="L14"/>
  <c r="L13"/>
  <c r="L12"/>
  <c r="L11"/>
  <c r="L10"/>
  <c r="L9"/>
  <c i="32" r="I55"/>
  <c r="I53"/>
  <c r="I41"/>
  <c r="I24"/>
  <c r="I20"/>
  <c r="I18"/>
  <c i="33" l="1" r="L55"/>
  <c i="34" r="M55"/>
  <c r="C54"/>
  <c r="L54" s="1"/>
  <c r="C53"/>
  <c r="L53" s="1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C20"/>
  <c r="L20" s="1"/>
  <c r="C19"/>
  <c r="L19" s="1"/>
  <c r="C18"/>
  <c r="L18" s="1"/>
  <c r="C17"/>
  <c r="L17" s="1"/>
  <c r="C16"/>
  <c r="L16" s="1"/>
  <c r="C15"/>
  <c r="L15" s="1"/>
  <c r="C14"/>
  <c r="L14" s="1"/>
  <c r="C13"/>
  <c r="L13" s="1"/>
  <c r="C12"/>
  <c r="L12" s="1"/>
  <c r="C11"/>
  <c r="L11" s="1"/>
  <c r="C10"/>
  <c r="L10" s="1"/>
  <c r="C9"/>
  <c r="L9" s="1"/>
  <c r="C8"/>
  <c r="L8" s="1"/>
  <c r="C7"/>
  <c r="L7" s="1"/>
  <c i="24" l="1" r="D9"/>
  <c i="32" r="I11"/>
  <c r="I10"/>
  <c i="33" r="C23"/>
  <c r="C22"/>
  <c r="C21"/>
  <c r="C20"/>
  <c r="C19"/>
  <c r="C18"/>
  <c r="C17"/>
  <c r="C16"/>
  <c r="C15"/>
  <c r="C14"/>
  <c r="C13"/>
  <c r="C12"/>
  <c r="C11"/>
  <c r="C10"/>
  <c r="C9"/>
  <c i="24" l="1" r="J69"/>
  <c i="32" r="I9"/>
  <c r="I56" s="1"/>
  <c i="24" r="J464"/>
  <c r="J2842"/>
  <c r="J2843"/>
  <c r="J2844"/>
  <c r="J173"/>
  <c r="J2683"/>
  <c r="J1612"/>
  <c r="J1611"/>
  <c r="J1614"/>
  <c r="J1613"/>
  <c r="J1610"/>
  <c r="J1609"/>
  <c r="J1608"/>
  <c r="J1607"/>
  <c r="J1606"/>
  <c r="J2841"/>
  <c r="J1605"/>
  <c r="J2797"/>
  <c r="J1855"/>
  <c r="J2831"/>
  <c r="J2834"/>
  <c r="J2833"/>
  <c r="J1901"/>
  <c r="J1898"/>
  <c r="J2839"/>
  <c l="1" r="J695"/>
  <c r="D703"/>
  <c r="J703"/>
  <c r="K703"/>
  <c l="1" r="J2836"/>
  <c r="J1891"/>
  <c r="J1471"/>
  <c r="J1528"/>
  <c r="J1582"/>
  <c r="J2218"/>
  <c r="J2714"/>
  <c r="J2633"/>
  <c r="J2618"/>
  <c r="J2597"/>
  <c l="1" r="J2164"/>
  <c r="J2837"/>
  <c r="J2838"/>
  <c r="J1894"/>
  <c r="J1529"/>
  <c r="J1526"/>
  <c r="J1531"/>
  <c r="J1822"/>
  <c r="J1895"/>
  <c r="J1896"/>
  <c l="1" r="J693"/>
  <c r="J683"/>
  <c r="J2284"/>
  <c r="J216"/>
  <c r="J214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70"/>
  <c r="J2571"/>
  <c r="J2572"/>
  <c r="J2573"/>
  <c r="J2574"/>
  <c r="J2575"/>
  <c r="J2787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8"/>
  <c r="J2599"/>
  <c r="J2601"/>
  <c r="J2602"/>
  <c r="J2603"/>
  <c r="J2604"/>
  <c r="J2605"/>
  <c r="J2606"/>
  <c r="J2607"/>
  <c r="J2608"/>
  <c r="J2609"/>
  <c r="J2610"/>
  <c r="J2611"/>
  <c r="J2612"/>
  <c r="J2613"/>
  <c r="J2614"/>
  <c r="J2615"/>
  <c r="J2617"/>
  <c r="J2619"/>
  <c r="J2620"/>
  <c r="J2621"/>
  <c r="J2622"/>
  <c r="J2623"/>
  <c r="J2624"/>
  <c r="J2631"/>
  <c r="J2632"/>
  <c r="J2634"/>
  <c r="J2635"/>
  <c r="J2636"/>
  <c r="J2637"/>
  <c r="J2638"/>
  <c r="J2640"/>
  <c r="J2641"/>
  <c r="J2642"/>
  <c r="J2643"/>
  <c r="J2644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4"/>
  <c r="J2685"/>
  <c r="J2687"/>
  <c r="J2700"/>
  <c r="J2701"/>
  <c r="J2702"/>
  <c r="J2703"/>
  <c r="J2704"/>
  <c r="J2705"/>
  <c r="J2706"/>
  <c r="J2707"/>
  <c r="J2708"/>
  <c r="J2709"/>
  <c r="J2710"/>
  <c r="J2711"/>
  <c r="J2712"/>
  <c r="J2713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82"/>
  <c r="J2783"/>
  <c r="J2784"/>
  <c r="J2786"/>
  <c r="J2788"/>
  <c r="J2789"/>
  <c r="J2790"/>
  <c r="J2791"/>
  <c r="J2792"/>
  <c r="J2793"/>
  <c r="J2794"/>
  <c r="J2795"/>
  <c r="J2796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68"/>
  <c r="J2363"/>
  <c r="J1798"/>
  <c r="J1604"/>
  <c r="J676"/>
  <c r="J674"/>
  <c r="J675"/>
  <c r="J1536"/>
  <c r="J1902"/>
  <c r="J1903"/>
  <c r="J1904"/>
  <c r="J1900"/>
  <c r="J1893"/>
  <c r="J1892"/>
  <c r="J1899"/>
  <c r="J691"/>
  <c r="J690"/>
  <c r="J689"/>
  <c r="J688"/>
  <c r="J685"/>
  <c r="J686"/>
  <c r="J687"/>
  <c r="J630"/>
  <c l="1" r="J1603"/>
  <c l="1" r="J1889"/>
  <c r="J1888"/>
  <c r="J1890"/>
  <c r="D304"/>
  <c r="J2161"/>
  <c r="J1800"/>
  <c r="J1884"/>
  <c r="J1831"/>
  <c r="J1830"/>
  <c r="J1829"/>
  <c r="J1824"/>
  <c r="J1583"/>
  <c r="D1583"/>
  <c r="J682"/>
  <c r="J1887"/>
  <c r="J467"/>
  <c r="D174"/>
  <c r="D131"/>
  <c r="D130"/>
  <c r="D128"/>
  <c r="D137"/>
  <c r="D151"/>
  <c r="D157"/>
  <c r="D161"/>
  <c r="D189"/>
  <c r="D188"/>
  <c r="D187"/>
  <c r="D186"/>
  <c r="D185"/>
  <c r="D184"/>
  <c r="D183"/>
  <c r="D182"/>
  <c r="D181"/>
  <c r="D180"/>
  <c r="D179"/>
  <c r="D178"/>
  <c r="D569"/>
  <c r="D570"/>
  <c r="D571"/>
  <c r="D572"/>
  <c r="D573"/>
  <c r="D581"/>
  <c r="D612"/>
  <c r="D620"/>
  <c r="D621"/>
  <c r="D622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2769"/>
  <c r="D2770"/>
  <c r="D2771"/>
  <c r="D2772"/>
  <c r="D2773"/>
  <c r="D2774"/>
  <c r="D2775"/>
  <c r="D2777"/>
  <c r="D2778"/>
  <c r="D2782"/>
  <c r="D2783"/>
  <c r="D2784"/>
  <c r="D2785"/>
  <c r="D2786"/>
  <c r="D2788"/>
  <c r="D2789"/>
  <c r="D2790"/>
  <c r="D2791"/>
  <c r="D2792"/>
  <c r="D2793"/>
  <c r="D2795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6"/>
  <c r="D2817"/>
  <c r="D2818"/>
  <c r="D2819"/>
  <c r="D2820"/>
  <c r="D2821"/>
  <c r="D2822"/>
  <c r="D2823"/>
  <c r="D2824"/>
  <c r="D2825"/>
  <c r="D2826"/>
  <c r="D2827"/>
  <c r="D2828"/>
  <c r="D2829"/>
  <c r="D2832"/>
  <c r="D2844"/>
  <c r="D2768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27"/>
  <c r="D2728"/>
  <c r="D2730"/>
  <c r="D2722"/>
  <c r="D2723"/>
  <c r="D2724"/>
  <c r="D2704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63"/>
  <c r="D2664"/>
  <c r="D2665"/>
  <c r="D2662"/>
  <c r="D2661"/>
  <c r="D2660"/>
  <c r="D2657"/>
  <c r="D2655"/>
  <c r="D2654"/>
  <c r="D2653"/>
  <c r="D2652"/>
  <c r="D2651"/>
  <c r="D2650"/>
  <c r="D2649"/>
  <c r="D2648"/>
  <c r="D2647"/>
  <c r="D2646"/>
  <c r="D2644"/>
  <c r="D2643"/>
  <c r="D2642"/>
  <c r="D2641"/>
  <c r="D2640"/>
  <c r="D2638"/>
  <c r="D2637"/>
  <c r="D2636"/>
  <c r="D2635"/>
  <c r="D2634"/>
  <c r="D2632"/>
  <c r="D2631"/>
  <c r="D2629"/>
  <c r="D2628"/>
  <c r="D2627"/>
  <c r="D2624"/>
  <c r="D2623"/>
  <c r="D2622"/>
  <c r="D2621"/>
  <c r="D2620"/>
  <c r="D2617"/>
  <c r="D2615"/>
  <c r="D2614"/>
  <c r="D2613"/>
  <c r="D2612"/>
  <c r="D2611"/>
  <c r="D2609"/>
  <c r="D2608"/>
  <c r="D2607"/>
  <c r="D2606"/>
  <c r="D2605"/>
  <c r="D2603"/>
  <c r="D2602"/>
  <c r="D2601"/>
  <c r="D2599"/>
  <c r="D2598"/>
  <c r="D2596"/>
  <c r="D2595"/>
  <c r="D2594"/>
  <c r="D2593"/>
  <c r="D2592"/>
  <c r="D2591"/>
  <c r="D2590"/>
  <c r="D2589"/>
  <c r="D2588"/>
  <c r="D2585"/>
  <c r="D2579"/>
  <c r="D2578"/>
  <c r="D2787"/>
  <c r="D2575"/>
  <c r="D2568"/>
  <c r="D2567"/>
  <c r="D2555"/>
  <c r="D2554"/>
  <c r="D2545"/>
  <c r="D2536"/>
  <c r="D2535"/>
  <c r="D2534"/>
  <c r="D2533"/>
  <c r="D2532"/>
  <c r="D2530"/>
  <c r="D2528"/>
  <c r="D2527"/>
  <c r="D2526"/>
  <c r="D2524"/>
  <c r="D2523"/>
  <c r="D2521"/>
  <c r="D2513"/>
  <c r="D2497"/>
  <c r="D2496"/>
  <c r="D2494"/>
  <c r="D2439"/>
  <c r="D2434"/>
  <c r="D2373"/>
  <c r="D2366"/>
  <c r="D2349"/>
  <c r="D2344"/>
  <c r="D2309"/>
  <c r="D2293"/>
  <c r="D2266"/>
  <c r="D2265"/>
  <c r="D2264"/>
  <c r="D2262"/>
  <c r="D2258"/>
  <c r="D2257"/>
  <c r="D2254"/>
  <c r="D2223"/>
  <c r="D2203"/>
  <c r="D2207"/>
  <c r="D2206"/>
  <c r="D2190"/>
  <c r="D2167"/>
  <c r="D2153"/>
  <c r="D2123"/>
  <c r="D2100"/>
  <c r="D2096"/>
  <c r="D2088"/>
  <c r="D2087"/>
  <c r="D2082"/>
  <c r="D2077"/>
  <c r="D2057"/>
  <c r="D2032"/>
  <c r="D2029"/>
  <c r="D2028"/>
  <c r="D2026"/>
  <c r="D1993"/>
  <c r="D1992"/>
  <c r="D1991"/>
  <c r="D1990"/>
  <c r="D1989"/>
  <c r="D1929"/>
  <c r="D1856"/>
  <c r="D1854"/>
  <c r="D1853"/>
  <c r="D1852"/>
  <c r="D1851"/>
  <c r="D1850"/>
  <c r="D1849"/>
  <c r="D1848"/>
  <c r="D1847"/>
  <c r="D1846"/>
  <c r="D1845"/>
  <c r="D1844"/>
  <c r="D1839"/>
  <c r="D1820"/>
  <c r="D1811"/>
  <c r="D1803"/>
  <c r="D1602"/>
  <c r="D1601"/>
  <c r="D1600"/>
  <c r="D1599"/>
  <c r="D1598"/>
  <c r="D1597"/>
  <c r="D1578"/>
  <c r="D1570"/>
  <c r="D1568"/>
  <c r="D1557"/>
  <c r="D1556"/>
  <c r="D1544"/>
  <c r="D1461"/>
  <c r="D1460"/>
  <c r="D1459"/>
  <c r="D1163"/>
  <c r="D1139"/>
  <c r="D1134"/>
  <c r="J684"/>
  <c r="J1885"/>
  <c r="D587"/>
  <c l="1" r="J1851"/>
  <c l="1" r="J573"/>
  <c l="1" r="J137"/>
  <c r="J1853"/>
  <c r="J2366"/>
  <c l="1" r="J1602"/>
  <c r="J2344"/>
  <c r="D2432"/>
  <c r="D2371"/>
  <c r="D2370"/>
  <c r="D2368"/>
  <c r="J2349"/>
  <c l="1" r="J1839"/>
  <c r="J1561"/>
  <c l="1" r="J2032"/>
  <c r="J1883"/>
  <c r="J1355"/>
  <c r="J1356"/>
  <c r="J620"/>
  <c r="J514"/>
  <c r="J384"/>
  <c l="1" r="J635"/>
  <c r="J572"/>
  <c r="J571"/>
  <c r="J570"/>
  <c r="J569"/>
  <c r="J678"/>
  <c r="J1601"/>
  <c r="J130"/>
  <c r="D448"/>
  <c l="1" r="J645"/>
  <c r="J681"/>
  <c r="J671"/>
  <c r="J680"/>
  <c r="J679"/>
  <c r="J673"/>
  <c r="J672"/>
  <c r="J670"/>
  <c r="J2203"/>
  <c r="J666"/>
  <c l="1" r="J669"/>
  <c r="J668"/>
  <c r="J677"/>
  <c r="J667"/>
  <c r="D15"/>
  <c r="J650"/>
  <c r="J648"/>
  <c r="J665"/>
  <c r="J664"/>
  <c r="J2258"/>
  <c r="J2257"/>
  <c r="J581"/>
  <c r="J2293"/>
  <c r="J663"/>
  <c r="J662"/>
  <c r="J661"/>
  <c r="J660"/>
  <c r="J659"/>
  <c r="J658"/>
  <c l="1" r="J1163"/>
  <c r="D881"/>
  <c r="D882"/>
  <c l="1" r="J1599"/>
  <c r="J1600"/>
  <c r="J2123"/>
  <c r="J1929"/>
  <c r="J2100"/>
  <c r="J1557"/>
  <c r="J653"/>
  <c l="1" r="J2190"/>
  <c r="D539"/>
  <c r="J1598"/>
  <c l="1" r="J1844"/>
  <c r="J1856"/>
  <c r="J1098"/>
  <c r="J657"/>
  <c r="J1134"/>
  <c r="J1460"/>
  <c r="J1459"/>
  <c r="J1461"/>
  <c r="J1139"/>
  <c r="J656"/>
  <c r="J641"/>
  <c r="J652"/>
  <c r="J651"/>
  <c r="J1992"/>
  <c r="J1991"/>
  <c r="J1990"/>
  <c r="J1989"/>
  <c r="J1993"/>
  <c r="J2309"/>
  <c r="J2223"/>
  <c r="J2207"/>
  <c r="J654"/>
  <c r="J655"/>
  <c l="1" r="J2262"/>
  <c r="D1096"/>
  <c r="J1597"/>
  <c l="1" r="J1845"/>
  <c r="J1847"/>
  <c r="J1850"/>
  <c r="J1849"/>
  <c r="J2206"/>
  <c l="1" r="J1852"/>
  <c l="1" r="J2077"/>
  <c r="J182"/>
  <c r="J1854"/>
  <c r="J1820"/>
  <c r="J1811"/>
  <c r="J1803"/>
  <c r="J2098"/>
  <c r="J2029"/>
  <c r="J2030"/>
  <c r="J2031"/>
  <c r="J1562"/>
  <c r="J1563"/>
  <c r="J1565"/>
  <c r="J1566"/>
  <c r="J1568"/>
  <c r="J1569"/>
  <c r="J1570"/>
  <c r="J1571"/>
  <c r="J1572"/>
  <c r="J1573"/>
  <c r="J1574"/>
  <c r="J1575"/>
  <c r="J1576"/>
  <c r="J1577"/>
  <c r="J1578"/>
  <c r="J1579"/>
  <c r="J1581"/>
  <c r="J1584"/>
  <c r="J1585"/>
  <c r="J1586"/>
  <c r="J1587"/>
  <c r="J1589"/>
  <c r="J1592"/>
  <c r="J1593"/>
  <c r="J1595"/>
  <c r="J159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9"/>
  <c r="J1801"/>
  <c r="J1802"/>
  <c r="J1804"/>
  <c r="J1805"/>
  <c r="J1806"/>
  <c r="J1807"/>
  <c r="J1808"/>
  <c r="J1809"/>
  <c r="J1810"/>
  <c r="J1812"/>
  <c r="J1813"/>
  <c r="J1814"/>
  <c r="J1815"/>
  <c r="J1816"/>
  <c r="J1817"/>
  <c r="J1818"/>
  <c r="J1819"/>
  <c r="J1821"/>
  <c r="J1823"/>
  <c r="J1826"/>
  <c r="J1827"/>
  <c r="J1828"/>
  <c r="J1832"/>
  <c r="J1833"/>
  <c r="J1834"/>
  <c r="J1835"/>
  <c r="J1836"/>
  <c r="J1837"/>
  <c r="J1838"/>
  <c r="J1840"/>
  <c r="J1841"/>
  <c r="J1842"/>
  <c r="J1843"/>
  <c r="J1846"/>
  <c r="J1848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6"/>
  <c r="J1921"/>
  <c r="J1922"/>
  <c r="J1923"/>
  <c r="J1924"/>
  <c r="J1925"/>
  <c r="J1926"/>
  <c r="J1927"/>
  <c r="J1928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94"/>
  <c r="J1995"/>
  <c r="J1996"/>
  <c r="J1997"/>
  <c r="J1998"/>
  <c r="J1999"/>
  <c r="J2000"/>
  <c r="J2001"/>
  <c r="J646"/>
  <c r="J647"/>
  <c r="J649"/>
  <c r="J704"/>
  <c r="J705"/>
  <c r="J706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5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7"/>
  <c r="J458"/>
  <c r="J459"/>
  <c r="J460"/>
  <c r="J461"/>
  <c r="J462"/>
  <c r="J463"/>
  <c r="J465"/>
  <c r="J466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5"/>
  <c r="J516"/>
  <c r="J517"/>
  <c r="J518"/>
  <c r="J519"/>
  <c r="J520"/>
  <c r="J521"/>
  <c r="J522"/>
  <c r="J523"/>
  <c r="J524"/>
  <c r="J525"/>
  <c r="J526"/>
  <c r="J527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8"/>
  <c r="J574"/>
  <c r="J575"/>
  <c r="J576"/>
  <c r="J577"/>
  <c r="J578"/>
  <c r="J579"/>
  <c r="J580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1"/>
  <c r="J622"/>
  <c r="J623"/>
  <c r="J624"/>
  <c r="J625"/>
  <c r="J626"/>
  <c r="J627"/>
  <c r="J628"/>
  <c r="J629"/>
  <c r="J180"/>
  <c r="J181"/>
  <c r="J183"/>
  <c r="J174"/>
  <c r="J161"/>
  <c r="J636"/>
  <c r="J637"/>
  <c r="J638"/>
  <c r="J184"/>
  <c l="1" r="J2088"/>
  <c r="J1544"/>
  <c l="1" r="J2028"/>
  <c r="J2026"/>
  <c l="1" r="J131"/>
  <c r="J2265"/>
  <c r="J2266"/>
  <c r="J2264"/>
  <c r="J151"/>
  <c r="J157"/>
  <c r="J2153"/>
  <c r="J1559"/>
  <c l="1" r="D1339"/>
  <c r="J2167"/>
  <c r="J179"/>
  <c r="J178"/>
  <c r="J128"/>
  <c r="J2087"/>
  <c r="J2082"/>
  <c r="J2096"/>
  <c r="J2057"/>
  <c r="J2254"/>
  <c r="D2767"/>
  <c l="1" r="D10"/>
  <c r="D11"/>
  <c r="D12"/>
  <c r="D13"/>
  <c r="D16"/>
  <c r="D17"/>
  <c r="D18"/>
  <c r="D19"/>
  <c r="D20"/>
  <c r="D21"/>
  <c r="D22"/>
  <c r="D23"/>
  <c r="D24"/>
  <c r="D25"/>
  <c r="D26"/>
  <c r="D27"/>
  <c r="D28"/>
  <c r="D29"/>
  <c r="D30"/>
  <c r="D31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6"/>
  <c r="D57"/>
  <c r="D58"/>
  <c r="D59"/>
  <c r="D60"/>
  <c r="D61"/>
  <c r="D62"/>
  <c r="D63"/>
  <c r="D64"/>
  <c r="D65"/>
  <c r="D66"/>
  <c r="D67"/>
  <c r="D68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9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9"/>
  <c r="D132"/>
  <c r="D133"/>
  <c r="D134"/>
  <c r="D135"/>
  <c r="D136"/>
  <c r="D138"/>
  <c r="D139"/>
  <c r="D140"/>
  <c r="D141"/>
  <c r="D142"/>
  <c r="D143"/>
  <c r="D145"/>
  <c r="D146"/>
  <c r="D147"/>
  <c r="D148"/>
  <c r="D149"/>
  <c r="D150"/>
  <c r="D152"/>
  <c r="D153"/>
  <c r="D154"/>
  <c r="D155"/>
  <c r="D156"/>
  <c r="D158"/>
  <c r="D159"/>
  <c r="D160"/>
  <c r="D162"/>
  <c r="D163"/>
  <c r="D164"/>
  <c r="D165"/>
  <c r="D166"/>
  <c r="D167"/>
  <c r="D168"/>
  <c r="D169"/>
  <c r="D170"/>
  <c r="D171"/>
  <c r="D172"/>
  <c r="D175"/>
  <c r="D176"/>
  <c r="D177"/>
  <c r="D190"/>
  <c r="D191"/>
  <c r="D192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5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7"/>
  <c r="D238"/>
  <c r="D239"/>
  <c r="D241"/>
  <c r="D242"/>
  <c r="D243"/>
  <c r="D244"/>
  <c r="D245"/>
  <c r="D246"/>
  <c r="D247"/>
  <c r="D248"/>
  <c r="D249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3"/>
  <c r="D284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6"/>
  <c r="D337"/>
  <c r="D338"/>
  <c r="D339"/>
  <c r="D340"/>
  <c r="D341"/>
  <c r="D342"/>
  <c r="D343"/>
  <c r="D344"/>
  <c r="D345"/>
  <c r="D346"/>
  <c r="D348"/>
  <c r="D349"/>
  <c r="D350"/>
  <c r="D351"/>
  <c r="D352"/>
  <c r="D353"/>
  <c r="D354"/>
  <c r="D355"/>
  <c r="D356"/>
  <c r="D357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2"/>
  <c r="D383"/>
  <c r="D384"/>
  <c r="D385"/>
  <c r="D386"/>
  <c r="D388"/>
  <c r="D389"/>
  <c r="D390"/>
  <c r="D391"/>
  <c r="D392"/>
  <c r="D393"/>
  <c r="D394"/>
  <c r="D395"/>
  <c r="D396"/>
  <c r="D397"/>
  <c r="D398"/>
  <c r="D399"/>
  <c r="D400"/>
  <c r="D401"/>
  <c r="D402"/>
  <c r="D404"/>
  <c r="D405"/>
  <c r="D406"/>
  <c r="D407"/>
  <c r="D408"/>
  <c r="D410"/>
  <c r="D411"/>
  <c r="D412"/>
  <c r="D413"/>
  <c r="D414"/>
  <c r="D415"/>
  <c r="D416"/>
  <c r="D417"/>
  <c r="D418"/>
  <c r="D419"/>
  <c r="D420"/>
  <c r="D421"/>
  <c r="D422"/>
  <c r="D424"/>
  <c r="D425"/>
  <c r="D426"/>
  <c r="D427"/>
  <c r="D428"/>
  <c r="D429"/>
  <c r="D430"/>
  <c r="D431"/>
  <c r="D432"/>
  <c r="D433"/>
  <c r="D434"/>
  <c r="D435"/>
  <c r="D436"/>
  <c r="D437"/>
  <c r="D439"/>
  <c r="D440"/>
  <c r="D441"/>
  <c r="D442"/>
  <c r="D443"/>
  <c r="D444"/>
  <c r="D445"/>
  <c r="D446"/>
  <c r="D447"/>
  <c r="D451"/>
  <c r="D452"/>
  <c r="D453"/>
  <c r="D454"/>
  <c r="D455"/>
  <c r="D457"/>
  <c r="D458"/>
  <c r="D459"/>
  <c r="D460"/>
  <c r="D461"/>
  <c r="D463"/>
  <c r="D465"/>
  <c r="D466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9"/>
  <c r="D530"/>
  <c r="D531"/>
  <c r="D532"/>
  <c r="D533"/>
  <c r="D534"/>
  <c r="D535"/>
  <c r="D536"/>
  <c r="D537"/>
  <c r="D538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1"/>
  <c r="D562"/>
  <c r="D563"/>
  <c r="D564"/>
  <c r="D565"/>
  <c r="D566"/>
  <c r="D568"/>
  <c r="D574"/>
  <c r="D575"/>
  <c r="D576"/>
  <c r="D577"/>
  <c r="D579"/>
  <c r="D580"/>
  <c r="D582"/>
  <c r="D583"/>
  <c r="D584"/>
  <c r="D585"/>
  <c r="D586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3"/>
  <c r="D614"/>
  <c r="D615"/>
  <c r="D616"/>
  <c r="D617"/>
  <c r="D618"/>
  <c r="D619"/>
  <c r="D623"/>
  <c r="D624"/>
  <c r="D625"/>
  <c r="D626"/>
  <c r="D627"/>
  <c r="D628"/>
  <c r="D629"/>
  <c r="D631"/>
  <c r="D632"/>
  <c r="D633"/>
  <c r="D634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7"/>
  <c r="D1099"/>
  <c r="D1100"/>
  <c r="D1101"/>
  <c r="D1102"/>
  <c r="D1103"/>
  <c r="D1104"/>
  <c r="D1105"/>
  <c r="D1106"/>
  <c r="D1107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5"/>
  <c r="D1136"/>
  <c r="D1137"/>
  <c r="D1138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4"/>
  <c r="D1165"/>
  <c r="D1166"/>
  <c r="D1167"/>
  <c r="D1168"/>
  <c r="D1169"/>
  <c r="D1170"/>
  <c r="D1173"/>
  <c r="D1175"/>
  <c r="D1176"/>
  <c r="D1177"/>
  <c r="D1178"/>
  <c r="D1179"/>
  <c r="D1181"/>
  <c r="D1182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4"/>
  <c r="D1335"/>
  <c r="D1336"/>
  <c r="D1337"/>
  <c r="D1340"/>
  <c r="D1341"/>
  <c r="D1342"/>
  <c r="D1343"/>
  <c r="D1344"/>
  <c r="D1345"/>
  <c r="D1346"/>
  <c r="D1347"/>
  <c r="D1348"/>
  <c r="D1349"/>
  <c r="D1350"/>
  <c r="D1352"/>
  <c r="D1351"/>
  <c r="D1353"/>
  <c r="D1354"/>
  <c r="D1357"/>
  <c r="D1358"/>
  <c r="D1359"/>
  <c r="D1360"/>
  <c r="D1361"/>
  <c r="D1362"/>
  <c r="D1363"/>
  <c r="D1364"/>
  <c r="D1365"/>
  <c r="D1366"/>
  <c r="D1367"/>
  <c r="D1369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62"/>
  <c r="D1463"/>
  <c r="D1464"/>
  <c r="D1465"/>
  <c r="D1466"/>
  <c r="D1467"/>
  <c r="D1468"/>
  <c r="D1469"/>
  <c r="D1470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4"/>
  <c r="D1525"/>
  <c r="D1527"/>
  <c r="D1530"/>
  <c r="D1532"/>
  <c r="D1534"/>
  <c r="D1535"/>
  <c r="D1523"/>
  <c r="D1533"/>
  <c r="D1543"/>
  <c r="D1545"/>
  <c r="D1546"/>
  <c r="D1547"/>
  <c r="D1550"/>
  <c r="D1562"/>
  <c r="D1563"/>
  <c r="D1565"/>
  <c r="D1566"/>
  <c r="D1569"/>
  <c r="D1571"/>
  <c r="D1572"/>
  <c r="D1573"/>
  <c r="D1574"/>
  <c r="D1575"/>
  <c r="D1576"/>
  <c r="D1577"/>
  <c r="D1579"/>
  <c r="D1581"/>
  <c r="D1584"/>
  <c r="D1585"/>
  <c r="D1586"/>
  <c r="D1587"/>
  <c r="D1589"/>
  <c r="D1592"/>
  <c r="D1593"/>
  <c r="D1595"/>
  <c r="D159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9"/>
  <c r="D1801"/>
  <c r="D1802"/>
  <c r="D1804"/>
  <c r="D1805"/>
  <c r="D1806"/>
  <c r="D1807"/>
  <c r="D1808"/>
  <c r="D1809"/>
  <c r="D1810"/>
  <c r="D1812"/>
  <c r="D1813"/>
  <c r="D1814"/>
  <c r="D1815"/>
  <c r="D1816"/>
  <c r="D1817"/>
  <c r="D1818"/>
  <c r="D1819"/>
  <c r="D1821"/>
  <c r="D1823"/>
  <c r="D1826"/>
  <c r="D1827"/>
  <c r="D1828"/>
  <c r="D1832"/>
  <c r="D1833"/>
  <c r="D1835"/>
  <c r="D1836"/>
  <c r="D1837"/>
  <c r="D1838"/>
  <c r="D1840"/>
  <c r="D1841"/>
  <c r="D1842"/>
  <c r="D1843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919"/>
  <c r="D1920"/>
  <c r="D1921"/>
  <c r="D1922"/>
  <c r="D1923"/>
  <c r="D1924"/>
  <c r="D1925"/>
  <c r="D1926"/>
  <c r="D1927"/>
  <c r="D1928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7"/>
  <c r="D2030"/>
  <c r="D2031"/>
  <c r="D2033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8"/>
  <c r="D2079"/>
  <c r="D2080"/>
  <c r="D2081"/>
  <c r="D2083"/>
  <c r="D2084"/>
  <c r="D2085"/>
  <c r="D2086"/>
  <c r="D2089"/>
  <c r="D2090"/>
  <c r="D2091"/>
  <c r="D2092"/>
  <c r="D2093"/>
  <c r="D2094"/>
  <c r="D2095"/>
  <c r="D2097"/>
  <c r="D2098"/>
  <c r="D2099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4"/>
  <c r="D2125"/>
  <c r="D2126"/>
  <c r="D2127"/>
  <c r="D2128"/>
  <c r="D2129"/>
  <c r="D2130"/>
  <c r="D2131"/>
  <c r="D2132"/>
  <c r="D2133"/>
  <c r="D2134"/>
  <c r="D2135"/>
  <c r="D2136"/>
  <c r="D2137"/>
  <c r="D2139"/>
  <c r="D2140"/>
  <c r="D2141"/>
  <c r="D2142"/>
  <c r="D2143"/>
  <c r="D2144"/>
  <c r="D2145"/>
  <c r="D2146"/>
  <c r="D2147"/>
  <c r="D2148"/>
  <c r="D2149"/>
  <c r="D2150"/>
  <c r="D2151"/>
  <c r="D2152"/>
  <c r="D2154"/>
  <c r="D2155"/>
  <c r="D2156"/>
  <c r="D2158"/>
  <c r="D2159"/>
  <c r="D2162"/>
  <c r="D2163"/>
  <c r="D2165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1"/>
  <c r="D2192"/>
  <c r="D2193"/>
  <c r="D2194"/>
  <c r="D2195"/>
  <c r="D2196"/>
  <c r="D2197"/>
  <c r="D2198"/>
  <c r="D2199"/>
  <c r="D2200"/>
  <c r="D2201"/>
  <c r="D2202"/>
  <c r="D2204"/>
  <c r="D2205"/>
  <c r="D2208"/>
  <c r="D2209"/>
  <c r="D2210"/>
  <c r="D2211"/>
  <c r="D2212"/>
  <c r="D2213"/>
  <c r="D2214"/>
  <c r="D2215"/>
  <c r="D2216"/>
  <c r="D2217"/>
  <c r="D2219"/>
  <c r="D2220"/>
  <c r="D2221"/>
  <c r="D2222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5"/>
  <c r="D2256"/>
  <c r="D2259"/>
  <c r="D2260"/>
  <c r="D2261"/>
  <c r="D2263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5"/>
  <c r="D2286"/>
  <c r="D2287"/>
  <c r="D2288"/>
  <c r="D2289"/>
  <c r="D2290"/>
  <c r="D2291"/>
  <c r="D2292"/>
  <c r="D2294"/>
  <c r="D2295"/>
  <c r="D2296"/>
  <c r="D2297"/>
  <c r="D2298"/>
  <c r="D2299"/>
  <c r="D2300"/>
  <c r="D2301"/>
  <c r="D2302"/>
  <c r="D2303"/>
  <c r="D2304"/>
  <c r="D2305"/>
  <c r="D2306"/>
  <c r="D2307"/>
  <c r="D2308"/>
  <c r="D2311"/>
  <c r="D2312"/>
  <c r="D2313"/>
  <c r="D2314"/>
  <c r="D2315"/>
  <c r="D2316"/>
  <c r="D2317"/>
  <c r="D2319"/>
  <c r="D2318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5"/>
  <c r="D2346"/>
  <c r="D2347"/>
  <c r="D2348"/>
  <c r="D2350"/>
  <c r="D2351"/>
  <c r="D2352"/>
  <c r="D2353"/>
  <c r="D2354"/>
  <c r="D2355"/>
  <c r="D2356"/>
  <c r="D2357"/>
  <c r="D2358"/>
  <c r="D2359"/>
  <c r="D2360"/>
  <c r="D2361"/>
  <c r="D2362"/>
  <c r="D2364"/>
  <c r="D2365"/>
  <c r="D2367"/>
  <c r="D2369"/>
  <c r="D2372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8"/>
  <c r="D2427"/>
  <c r="D2429"/>
  <c r="D2430"/>
  <c r="D2431"/>
  <c r="D2433"/>
  <c r="D2435"/>
  <c r="D2436"/>
  <c r="D2437"/>
  <c r="D2438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5"/>
  <c r="D2498"/>
  <c r="D2499"/>
  <c r="D2500"/>
  <c r="D2501"/>
  <c r="D2502"/>
  <c r="D2503"/>
  <c r="D2504"/>
  <c r="D2505"/>
  <c r="D2506"/>
  <c r="D2507"/>
  <c r="D2508"/>
  <c r="D2509"/>
  <c r="D2510"/>
  <c r="D2511"/>
  <c r="D2512"/>
  <c r="D2514"/>
  <c r="D2515"/>
  <c r="D2516"/>
  <c r="D2517"/>
  <c r="D2518"/>
  <c r="D2519"/>
  <c r="D2520"/>
  <c r="D2522"/>
  <c r="D2525"/>
  <c r="D2529"/>
  <c r="D2531"/>
  <c r="D2537"/>
  <c r="D2538"/>
  <c r="D2539"/>
  <c r="D2540"/>
  <c r="D2541"/>
  <c r="D2542"/>
  <c r="D2543"/>
  <c r="D2544"/>
  <c r="D2546"/>
  <c r="D2547"/>
  <c r="D2548"/>
  <c r="D2549"/>
  <c r="D2550"/>
  <c r="D2551"/>
  <c r="D2552"/>
  <c r="D2553"/>
  <c r="D2557"/>
  <c r="D2558"/>
  <c r="D2559"/>
  <c r="D2560"/>
  <c r="D2561"/>
  <c r="D2562"/>
  <c r="D2563"/>
  <c r="D2564"/>
  <c r="D2565"/>
  <c r="D2566"/>
  <c r="D2570"/>
  <c r="D2571"/>
  <c r="D2572"/>
  <c r="D2573"/>
  <c r="D2574"/>
  <c r="D2576"/>
  <c r="D2577"/>
  <c r="D2580"/>
  <c r="D2581"/>
  <c r="D2582"/>
  <c r="D2583"/>
  <c r="D2584"/>
  <c r="D2586"/>
  <c r="D2587"/>
  <c r="D2604"/>
  <c r="D2610"/>
  <c r="D2619"/>
  <c r="D2684"/>
  <c r="D2685"/>
  <c r="D2687"/>
  <c r="D2700"/>
  <c r="D2701"/>
  <c r="D2702"/>
  <c r="D2703"/>
  <c r="D2706"/>
  <c r="D2707"/>
  <c r="D2708"/>
  <c r="D2709"/>
  <c r="D2710"/>
  <c r="D2711"/>
  <c r="D2712"/>
  <c r="D2713"/>
  <c r="D2715"/>
  <c r="D2716"/>
  <c r="D2717"/>
  <c r="D2718"/>
  <c r="D2719"/>
  <c r="D2720"/>
  <c r="D2721"/>
  <c r="D2726"/>
  <c r="D2731"/>
  <c r="D2732"/>
  <c r="D2733"/>
  <c r="D2734"/>
  <c r="D1537"/>
  <c r="D1538"/>
  <c r="D1539"/>
  <c r="D1540"/>
  <c r="D1541"/>
  <c r="D1542"/>
  <c r="D1548"/>
  <c r="J2292"/>
  <c r="J1484"/>
  <c r="J1495"/>
  <c r="J2159"/>
  <c r="J2158"/>
  <c l="1" r="J107"/>
  <c r="J1543"/>
  <c r="J2226"/>
  <c r="J2225"/>
  <c r="J2224"/>
  <c r="J2230"/>
  <c r="J2338"/>
  <c r="J2332"/>
  <c r="J2331"/>
  <c r="J2330"/>
  <c r="J2327"/>
  <c r="J2248"/>
  <c r="J2245"/>
  <c r="J2243"/>
  <c r="J2240"/>
  <c r="J2239"/>
  <c r="J2238"/>
  <c r="J2235"/>
  <c r="J2199"/>
  <c r="J2200"/>
  <c r="J2198"/>
  <c r="J2196"/>
  <c r="J2192"/>
  <c r="J2180"/>
  <c r="J2181"/>
  <c r="J2182"/>
  <c r="J2183"/>
  <c r="J2176"/>
  <c r="J2175"/>
  <c r="J2169"/>
  <c r="J2168"/>
  <c r="J2148"/>
  <c l="1" r="J2231"/>
  <c r="J2233"/>
  <c r="J2246"/>
  <c r="J2220"/>
  <c r="J2227"/>
  <c r="J2221"/>
  <c r="J2229"/>
  <c r="J1532"/>
  <c r="J2287"/>
  <c r="J2285"/>
  <c r="J141"/>
  <c r="J160"/>
  <c r="J1530"/>
  <c r="J2133"/>
  <c r="J2300"/>
  <c r="J111"/>
  <c r="J78"/>
  <c r="J77"/>
  <c r="J30"/>
  <c r="J2271"/>
  <c r="J2298"/>
  <c r="J1546"/>
  <c r="J2274"/>
  <c l="1" r="J80"/>
  <c l="1" r="J1164"/>
  <c r="J1123"/>
  <c r="J1075"/>
  <c r="K1075"/>
  <c r="J1042"/>
  <c l="1" r="J136"/>
  <c l="1" r="J2301"/>
  <c l="1" r="J2273"/>
  <c r="J2272"/>
  <c r="J2270"/>
  <c r="J2280"/>
  <c r="J1545"/>
  <c r="J1527"/>
  <c r="J1525"/>
  <c r="J1524"/>
  <c r="J1523"/>
  <c r="J2113"/>
  <c l="1" r="J2173"/>
  <c r="J2208"/>
  <c r="J2337"/>
  <c l="1" r="J1491"/>
  <c l="1" r="J631"/>
  <c r="J93"/>
  <c r="J92"/>
  <c r="J90"/>
  <c r="J76"/>
  <c r="J75"/>
  <c r="J74"/>
  <c l="1" r="J1490"/>
  <c r="J1487"/>
  <c r="J2008"/>
  <c l="1" r="J79"/>
  <c r="J2069"/>
  <c l="1" r="J633"/>
  <c r="J632"/>
  <c r="J2097"/>
  <c r="J2086"/>
  <c r="J2085"/>
  <c r="J2084"/>
  <c r="J2079"/>
  <c r="J18"/>
  <c l="1" r="J172"/>
  <c l="1" r="J2186"/>
  <c r="J2003"/>
  <c r="J2007"/>
  <c r="J2129"/>
  <c r="J2151"/>
  <c r="J2131"/>
  <c r="J2132"/>
  <c r="J2137"/>
  <c r="J2144"/>
  <c r="J1483"/>
  <c r="J2177"/>
  <c l="1" r="J643"/>
  <c r="J642"/>
  <c r="J634"/>
  <c r="J639"/>
  <c r="J20"/>
  <c l="1" r="J2185"/>
  <c r="J2150"/>
  <c r="J2214"/>
  <c l="1" r="J2002"/>
  <c r="J2288"/>
  <c l="1" r="J45"/>
  <c r="J2290"/>
  <c r="J2201"/>
  <c r="J2174"/>
  <c l="1" r="J2179"/>
  <c r="J2172"/>
  <c l="1" r="J2204"/>
  <c r="J1542"/>
  <c r="J1540"/>
  <c l="1" r="J644"/>
  <c l="1" r="J640"/>
  <c r="J2193"/>
  <c l="1" r="J2259"/>
  <c r="J8"/>
  <c l="1" r="J1534"/>
  <c r="J2369"/>
  <c r="J2345"/>
  <c r="J2343"/>
  <c r="J2356"/>
  <c r="J1535"/>
  <c r="J2256"/>
  <c l="1" r="J2289"/>
  <c r="J2305"/>
  <c r="J2278"/>
  <c r="J2276"/>
  <c r="J2275"/>
  <c r="J2279"/>
  <c r="J2277"/>
  <c r="J2283"/>
  <c r="J2282"/>
  <c r="J2232"/>
  <c l="1" r="J2252"/>
  <c r="J2171"/>
  <c r="J2163"/>
  <c r="J2263"/>
  <c r="J2217"/>
  <c r="J2260"/>
  <c r="J2228"/>
  <c r="J2222"/>
  <c r="J2255"/>
  <c r="J2205"/>
  <c r="J2165"/>
  <c r="J2237"/>
  <c r="J2321"/>
  <c r="J2197"/>
  <c r="J2286"/>
  <c r="J1519"/>
  <c r="J2117"/>
  <c r="J2339"/>
  <c l="1" r="J82"/>
  <c r="J9"/>
  <c r="J10"/>
  <c r="J11"/>
  <c r="J12"/>
  <c r="J13"/>
  <c r="J14"/>
  <c r="J15"/>
  <c r="J16"/>
  <c r="J17"/>
  <c r="J19"/>
  <c r="J21"/>
  <c r="J22"/>
  <c r="J23"/>
  <c r="J24"/>
  <c r="J25"/>
  <c r="J26"/>
  <c r="J27"/>
  <c r="J28"/>
  <c r="J29"/>
  <c r="J31"/>
  <c r="J33"/>
  <c r="J34"/>
  <c r="J35"/>
  <c r="J36"/>
  <c r="J37"/>
  <c r="J38"/>
  <c r="J39"/>
  <c r="J40"/>
  <c r="J41"/>
  <c r="J42"/>
  <c r="J43"/>
  <c r="J44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70"/>
  <c r="J71"/>
  <c r="J72"/>
  <c r="J73"/>
  <c r="J81"/>
  <c r="J83"/>
  <c r="J84"/>
  <c r="J85"/>
  <c r="J86"/>
  <c r="J87"/>
  <c r="J88"/>
  <c r="J89"/>
  <c r="J91"/>
  <c r="J94"/>
  <c r="J95"/>
  <c r="J96"/>
  <c r="J97"/>
  <c r="J98"/>
  <c r="J99"/>
  <c r="J100"/>
  <c r="J101"/>
  <c r="J102"/>
  <c r="J103"/>
  <c r="J104"/>
  <c r="J105"/>
  <c r="J106"/>
  <c r="J108"/>
  <c r="J109"/>
  <c r="J110"/>
  <c r="J112"/>
  <c r="J113"/>
  <c r="J114"/>
  <c r="J115"/>
  <c r="J116"/>
  <c r="J117"/>
  <c r="J118"/>
  <c r="J119"/>
  <c r="J120"/>
  <c r="J121"/>
  <c r="J122"/>
  <c r="J123"/>
  <c r="J124"/>
  <c r="J125"/>
  <c r="J126"/>
  <c r="J127"/>
  <c r="J129"/>
  <c r="J132"/>
  <c r="J133"/>
  <c r="J134"/>
  <c r="J135"/>
  <c r="J138"/>
  <c r="J139"/>
  <c r="J140"/>
  <c r="J142"/>
  <c r="J143"/>
  <c r="J144"/>
  <c r="J145"/>
  <c r="J146"/>
  <c r="J147"/>
  <c r="J148"/>
  <c r="J149"/>
  <c r="J150"/>
  <c r="J152"/>
  <c r="J153"/>
  <c r="J154"/>
  <c r="J155"/>
  <c r="J156"/>
  <c r="J158"/>
  <c r="J159"/>
  <c r="J162"/>
  <c r="J163"/>
  <c r="J164"/>
  <c r="J165"/>
  <c r="J166"/>
  <c r="J167"/>
  <c r="J168"/>
  <c r="J169"/>
  <c r="J170"/>
  <c r="J171"/>
  <c r="J175"/>
  <c r="J176"/>
  <c r="J177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4"/>
  <c r="J1125"/>
  <c r="J1126"/>
  <c r="J1127"/>
  <c r="J1128"/>
  <c r="J1129"/>
  <c r="J1130"/>
  <c r="J1131"/>
  <c r="J1132"/>
  <c r="J1133"/>
  <c r="J1135"/>
  <c r="J1136"/>
  <c r="J1137"/>
  <c r="J1138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5"/>
  <c r="J1166"/>
  <c r="J1167"/>
  <c r="J1168"/>
  <c r="J1169"/>
  <c r="J1170"/>
  <c r="J1171"/>
  <c r="J1172"/>
  <c r="J1173"/>
  <c r="J1174"/>
  <c r="J1175"/>
  <c r="J1176"/>
  <c r="J1177"/>
  <c r="J1178"/>
  <c r="J1179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2"/>
  <c r="J1351"/>
  <c r="J1353"/>
  <c r="J1354"/>
  <c r="J1357"/>
  <c r="J1358"/>
  <c r="J1359"/>
  <c r="J1360"/>
  <c r="J1361"/>
  <c r="J1362"/>
  <c r="J1363"/>
  <c r="J1364"/>
  <c r="J1365"/>
  <c r="J1366"/>
  <c r="J1367"/>
  <c r="J1369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62"/>
  <c r="J1463"/>
  <c r="J1464"/>
  <c r="J1465"/>
  <c r="J1466"/>
  <c r="J1467"/>
  <c r="J1468"/>
  <c r="J1469"/>
  <c r="J1470"/>
  <c r="J1472"/>
  <c r="J1473"/>
  <c r="J1474"/>
  <c r="J1475"/>
  <c r="J1476"/>
  <c r="J1477"/>
  <c r="J1478"/>
  <c r="J1479"/>
  <c r="J1480"/>
  <c r="J1481"/>
  <c r="J1482"/>
  <c r="J1485"/>
  <c r="J1486"/>
  <c r="J1488"/>
  <c r="J1492"/>
  <c r="J1489"/>
  <c r="J1493"/>
  <c r="J1494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20"/>
  <c r="J1521"/>
  <c r="J1522"/>
  <c r="J1533"/>
  <c r="J1547"/>
  <c r="J2004"/>
  <c r="J2005"/>
  <c r="J2006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7"/>
  <c r="J2033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60"/>
  <c r="J2061"/>
  <c r="J2062"/>
  <c r="J2063"/>
  <c r="J2064"/>
  <c r="J2065"/>
  <c r="J2066"/>
  <c r="J2067"/>
  <c r="J2068"/>
  <c r="J2070"/>
  <c r="J2071"/>
  <c r="J2072"/>
  <c r="J2073"/>
  <c r="J2074"/>
  <c r="J2075"/>
  <c r="J2076"/>
  <c r="J2078"/>
  <c r="J2080"/>
  <c r="J2081"/>
  <c r="J2083"/>
  <c r="J2089"/>
  <c r="J2090"/>
  <c r="J2091"/>
  <c r="J2092"/>
  <c r="J2093"/>
  <c r="J2094"/>
  <c r="J2095"/>
  <c r="J2099"/>
  <c r="J2101"/>
  <c r="J2102"/>
  <c r="J2103"/>
  <c r="J2104"/>
  <c r="J2105"/>
  <c r="J2106"/>
  <c r="J2107"/>
  <c r="J2108"/>
  <c r="J2109"/>
  <c r="J2110"/>
  <c r="J2111"/>
  <c r="J2112"/>
  <c r="J2114"/>
  <c r="J2115"/>
  <c r="J2116"/>
  <c r="J2118"/>
  <c r="J2119"/>
  <c r="J2120"/>
  <c r="J2121"/>
  <c r="J2122"/>
  <c r="J2124"/>
  <c r="J2125"/>
  <c r="J2126"/>
  <c r="J2127"/>
  <c r="J2128"/>
  <c r="J2130"/>
  <c r="J2134"/>
  <c r="J2135"/>
  <c r="J2136"/>
  <c r="J2139"/>
  <c r="J2140"/>
  <c r="J2141"/>
  <c r="J2142"/>
  <c r="J2143"/>
  <c r="J2145"/>
  <c r="J2146"/>
  <c r="J2147"/>
  <c r="J2149"/>
  <c r="J2152"/>
  <c r="J2154"/>
  <c r="J2155"/>
  <c r="J2156"/>
  <c r="J2162"/>
  <c r="J2170"/>
  <c r="J2178"/>
  <c r="J2184"/>
  <c r="J2187"/>
  <c r="J2188"/>
  <c r="J2189"/>
  <c r="J2191"/>
  <c r="J2194"/>
  <c r="J2195"/>
  <c r="J2202"/>
  <c r="J2209"/>
  <c r="J2210"/>
  <c r="J2211"/>
  <c r="J2212"/>
  <c r="J2213"/>
  <c r="J2215"/>
  <c r="J2216"/>
  <c r="J2219"/>
  <c r="J2234"/>
  <c r="J2236"/>
  <c r="J2241"/>
  <c r="J2242"/>
  <c r="J2244"/>
  <c r="J2247"/>
  <c r="J2249"/>
  <c r="J2250"/>
  <c r="J2251"/>
  <c r="J2253"/>
  <c r="J2261"/>
  <c r="J2267"/>
  <c r="J2268"/>
  <c r="J2269"/>
  <c r="J2281"/>
  <c r="J2291"/>
  <c r="J2294"/>
  <c r="J2295"/>
  <c r="J2296"/>
  <c r="J2297"/>
  <c r="J2299"/>
  <c r="J2302"/>
  <c r="J2303"/>
  <c r="J2304"/>
  <c r="J2306"/>
  <c r="J2307"/>
  <c r="J2308"/>
  <c r="J2311"/>
  <c r="J2312"/>
  <c r="J2313"/>
  <c r="J2314"/>
  <c r="J2315"/>
  <c r="J2316"/>
  <c r="J2317"/>
  <c r="J2319"/>
  <c r="J2318"/>
  <c r="J2320"/>
  <c r="J2322"/>
  <c r="J2323"/>
  <c r="J2324"/>
  <c r="J2325"/>
  <c r="J2326"/>
  <c r="J2328"/>
  <c r="J2329"/>
  <c r="J2333"/>
  <c r="J2334"/>
  <c r="J2335"/>
  <c r="J2336"/>
  <c r="J2340"/>
  <c r="J2341"/>
  <c r="J2342"/>
  <c r="J2346"/>
  <c r="J2347"/>
  <c r="J2348"/>
  <c r="J2350"/>
  <c r="J2351"/>
  <c r="J2352"/>
  <c r="J2353"/>
  <c r="J2354"/>
  <c r="J2355"/>
  <c r="J2357"/>
  <c r="J2358"/>
  <c r="J2359"/>
  <c r="J2360"/>
  <c r="J2361"/>
  <c r="J2362"/>
  <c r="J2364"/>
  <c r="J2365"/>
  <c r="J2367"/>
  <c r="J1537"/>
  <c r="J1538"/>
  <c r="J1539"/>
  <c r="J1541"/>
  <c r="J1548"/>
  <c l="1" r="J2858"/>
  <c r="K1330"/>
  <c l="1" r="K1077"/>
  <c r="K1076"/>
  <c i="13" l="1" r="J1254"/>
  <c r="I1254"/>
  <c r="J1253"/>
  <c r="I1253"/>
  <c r="J1251"/>
  <c r="I1251"/>
  <c r="I1250"/>
  <c r="J1249"/>
  <c r="I1249"/>
  <c r="J1248"/>
  <c r="I1248"/>
  <c r="J1242"/>
  <c r="I1242"/>
  <c r="J1241"/>
  <c r="I1241"/>
  <c r="I1211"/>
  <c r="I1210"/>
  <c r="I1209"/>
  <c r="I1208"/>
  <c r="I1207"/>
  <c r="J1206"/>
  <c r="I1206"/>
  <c r="I1204"/>
  <c r="I1203"/>
  <c r="I1202"/>
  <c r="I1201"/>
  <c r="I1200"/>
  <c r="I1199"/>
  <c r="I1198"/>
  <c r="I1193"/>
  <c r="I1192"/>
  <c r="I1191"/>
  <c r="I1189"/>
  <c r="I1187"/>
  <c r="I1186"/>
  <c r="I1184"/>
  <c r="J1181"/>
  <c r="I1181"/>
  <c r="I1180"/>
  <c r="J1179"/>
  <c r="I1179"/>
  <c r="I1178"/>
  <c r="I1177"/>
  <c r="I1176"/>
  <c r="J1175"/>
  <c r="I1175"/>
  <c r="I1174"/>
  <c r="I1173"/>
  <c r="I1172"/>
  <c r="J1170"/>
  <c r="I1170"/>
  <c r="J1169"/>
  <c r="I1169"/>
  <c r="J1168"/>
  <c r="I1168"/>
  <c r="J1167"/>
  <c r="I1167"/>
  <c r="J1166"/>
  <c r="I1166"/>
  <c r="J1165"/>
  <c r="I1165"/>
  <c r="I1164"/>
  <c r="J1163"/>
  <c r="I1163"/>
  <c r="J1161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J1142"/>
  <c r="I1142"/>
  <c r="I1141"/>
  <c r="I1140"/>
  <c r="I1139"/>
  <c r="J1138"/>
  <c r="I1138"/>
  <c r="I1137"/>
  <c r="I1136"/>
  <c r="I1135"/>
  <c r="I1134"/>
  <c r="I1130"/>
  <c r="I1129"/>
  <c r="J1128"/>
  <c r="I1128"/>
  <c r="J1127"/>
  <c r="I1127"/>
  <c r="J1126"/>
  <c r="I1126"/>
  <c r="J1125"/>
  <c r="I1125"/>
  <c r="J1124"/>
  <c r="I1124"/>
  <c r="J1121"/>
  <c r="I1121"/>
  <c r="J1120"/>
  <c r="I1120"/>
  <c r="I1119"/>
  <c r="I1118"/>
  <c r="J1117"/>
  <c r="I1117"/>
  <c r="J1116"/>
  <c r="I1116"/>
  <c r="J1115"/>
  <c r="I1115"/>
  <c r="J1114"/>
  <c r="I1114"/>
  <c r="J1113"/>
  <c r="I1113"/>
  <c r="I1112"/>
  <c r="I1111"/>
  <c r="J1110"/>
  <c r="I1110"/>
  <c r="I1105"/>
  <c r="I1089"/>
  <c r="I1088"/>
  <c r="I1087"/>
  <c r="I1086"/>
  <c r="I1085"/>
  <c r="I1084"/>
  <c r="I1083"/>
  <c r="I1082"/>
  <c r="I1081"/>
  <c r="I1080"/>
  <c r="I1076"/>
  <c r="I1075"/>
  <c r="I1074"/>
  <c r="J1073"/>
  <c r="I1073"/>
  <c r="J1072"/>
  <c r="I1072"/>
  <c r="I1068"/>
  <c r="J1067"/>
  <c r="I1067"/>
  <c r="J1066"/>
  <c r="I1066"/>
  <c r="J1065"/>
  <c r="I1065"/>
  <c r="J1064"/>
  <c r="I1064"/>
  <c r="J1063"/>
  <c r="I1063"/>
  <c r="J1062"/>
  <c r="I1062"/>
  <c r="J1061"/>
  <c r="I1061"/>
  <c r="J1060"/>
  <c r="I1060"/>
  <c r="J1059"/>
  <c r="I1059"/>
  <c r="J1058"/>
  <c r="I1058"/>
  <c r="J1057"/>
  <c r="I1057"/>
  <c r="J1056"/>
  <c r="I1056"/>
  <c r="J1055"/>
  <c r="I1055"/>
  <c r="J1054"/>
  <c r="I1054"/>
  <c r="J1053"/>
  <c r="I1053"/>
  <c r="J1051"/>
  <c r="I1051"/>
  <c r="J1050"/>
  <c r="I1050"/>
  <c r="J1049"/>
  <c r="I1049"/>
  <c r="J1048"/>
  <c r="I1048"/>
  <c r="I1047"/>
  <c r="J1046"/>
  <c r="I1046"/>
  <c r="J1045"/>
  <c r="I1045"/>
  <c r="J1044"/>
  <c r="I1044"/>
  <c r="J1043"/>
  <c r="I1043"/>
  <c r="J1042"/>
  <c r="I1042"/>
  <c r="J1041"/>
  <c r="I1041"/>
  <c r="J1040"/>
  <c r="I1040"/>
  <c r="J1039"/>
  <c r="I1039"/>
  <c r="J1038"/>
  <c r="I1038"/>
  <c r="J1037"/>
  <c r="I1037"/>
  <c r="J1036"/>
  <c r="I1036"/>
  <c r="J1035"/>
  <c r="I1035"/>
  <c r="J1034"/>
  <c r="I1034"/>
  <c r="J1033"/>
  <c r="I1033"/>
  <c r="J1032"/>
  <c r="I1032"/>
  <c r="J1031"/>
  <c r="I1031"/>
  <c r="J1030"/>
  <c r="I1030"/>
  <c r="J1029"/>
  <c r="I1029"/>
  <c r="J1028"/>
  <c r="I1028"/>
  <c r="J1027"/>
  <c r="I1027"/>
  <c r="J1026"/>
  <c r="I1026"/>
  <c r="J1025"/>
  <c r="I1025"/>
  <c r="J1024"/>
  <c r="I1024"/>
  <c r="J1023"/>
  <c r="I1023"/>
  <c r="J1022"/>
  <c r="I1022"/>
  <c r="J1021"/>
  <c r="I1021"/>
  <c r="I1020"/>
  <c r="J1019"/>
  <c r="I1019"/>
  <c r="J1018"/>
  <c r="I1018"/>
  <c r="I1017"/>
  <c r="J1016"/>
  <c r="I1016"/>
  <c r="I1015"/>
  <c r="I1014"/>
  <c r="I1013"/>
  <c r="I1012"/>
  <c r="I1011"/>
  <c r="I1010"/>
  <c r="I1009"/>
  <c r="I1008"/>
  <c r="I1007"/>
  <c r="I1006"/>
  <c r="I1005"/>
  <c r="J1004"/>
  <c r="I1004"/>
  <c r="I1003"/>
  <c r="I1002"/>
  <c r="J1001"/>
  <c r="I1001"/>
  <c r="J1000"/>
  <c r="I1000"/>
  <c r="I999"/>
  <c r="I998"/>
  <c r="I997"/>
  <c r="I996"/>
  <c r="I993"/>
  <c r="I992"/>
  <c r="J989"/>
  <c r="I989"/>
  <c r="J988"/>
  <c r="I988"/>
  <c r="I987"/>
  <c r="I986"/>
  <c r="I985"/>
  <c r="I984"/>
  <c r="I983"/>
  <c r="I981"/>
  <c r="I980"/>
  <c r="I979"/>
  <c r="I978"/>
  <c r="I977"/>
  <c r="I976"/>
  <c r="I975"/>
  <c r="I974"/>
  <c r="I972"/>
  <c r="I971"/>
  <c r="I970"/>
  <c r="J969"/>
  <c r="I969"/>
  <c r="J968"/>
  <c r="I968"/>
  <c r="J967"/>
  <c r="I967"/>
  <c r="J966"/>
  <c r="I966"/>
  <c r="I965"/>
  <c r="I964"/>
  <c r="I963"/>
  <c r="I962"/>
  <c r="I961"/>
  <c r="I960"/>
  <c r="I959"/>
  <c r="J958"/>
  <c r="I958"/>
  <c r="J957"/>
  <c r="I957"/>
  <c r="J956"/>
  <c r="I956"/>
  <c r="J955"/>
  <c r="I955"/>
  <c r="I954"/>
  <c r="I953"/>
  <c r="J952"/>
  <c r="I952"/>
  <c r="I951"/>
  <c r="J948"/>
  <c r="I948"/>
  <c r="I947"/>
  <c r="I946"/>
  <c r="I945"/>
  <c r="I944"/>
  <c r="J943"/>
  <c r="I943"/>
  <c r="J942"/>
  <c r="I942"/>
  <c r="I941"/>
  <c r="I937"/>
  <c r="I936"/>
  <c r="I932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J912"/>
  <c r="I912"/>
  <c r="I911"/>
  <c r="I910"/>
  <c r="I909"/>
  <c r="I908"/>
  <c r="I907"/>
  <c r="I906"/>
  <c r="I905"/>
  <c r="I904"/>
  <c r="I903"/>
  <c r="I902"/>
  <c r="I901"/>
  <c r="I900"/>
  <c r="J899"/>
  <c r="I899"/>
  <c r="J898"/>
  <c r="I898"/>
  <c r="J897"/>
  <c r="I897"/>
  <c r="I896"/>
  <c r="I895"/>
  <c r="I894"/>
  <c r="I893"/>
  <c r="I892"/>
  <c r="I891"/>
  <c r="J890"/>
  <c r="I890"/>
  <c r="E889"/>
  <c r="J888"/>
  <c r="I888"/>
  <c r="I887"/>
  <c r="I886"/>
  <c r="I885"/>
  <c r="I884"/>
  <c r="I883"/>
  <c r="I882"/>
  <c r="I881"/>
  <c r="I880"/>
  <c r="I879"/>
  <c r="I878"/>
  <c r="I877"/>
  <c r="I876"/>
  <c r="I875"/>
  <c r="I874"/>
  <c r="I873"/>
  <c r="J872"/>
  <c r="I872"/>
  <c r="I871"/>
  <c r="J870"/>
  <c r="I870"/>
  <c r="I869"/>
  <c r="I868"/>
  <c r="I867"/>
  <c r="I866"/>
  <c r="I865"/>
  <c r="I864"/>
  <c r="I863"/>
  <c r="I862"/>
  <c r="I861"/>
  <c r="I860"/>
  <c r="J859"/>
  <c r="I859"/>
  <c r="I858"/>
  <c r="I857"/>
  <c r="I856"/>
  <c r="I855"/>
  <c r="I854"/>
  <c r="I853"/>
  <c r="I852"/>
  <c r="I851"/>
  <c r="I850"/>
  <c r="I849"/>
  <c r="I848"/>
  <c r="I847"/>
  <c r="J846"/>
  <c r="I846"/>
  <c r="I845"/>
  <c r="I844"/>
  <c r="I843"/>
  <c r="I842"/>
  <c r="J841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J817"/>
  <c r="I817"/>
  <c r="I816"/>
  <c r="J815"/>
  <c r="I815"/>
  <c r="I814"/>
  <c r="I813"/>
  <c r="I812"/>
  <c r="I811"/>
  <c r="I810"/>
  <c r="J809"/>
  <c r="I809"/>
  <c r="I808"/>
  <c r="I807"/>
  <c r="I806"/>
  <c r="I805"/>
  <c r="I804"/>
  <c r="I803"/>
  <c r="I802"/>
  <c r="I801"/>
  <c r="I800"/>
  <c r="I799"/>
  <c r="I798"/>
  <c r="I797"/>
  <c r="I796"/>
  <c r="I795"/>
  <c r="I791"/>
  <c r="J789"/>
  <c r="I789"/>
  <c r="I787"/>
  <c r="I786"/>
  <c r="I785"/>
  <c r="I784"/>
  <c r="J783"/>
  <c r="I783"/>
  <c r="J782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J732"/>
  <c r="I732"/>
  <c r="I731"/>
  <c r="I730"/>
  <c r="J729"/>
  <c r="I729"/>
  <c r="I728"/>
  <c r="I727"/>
  <c r="J726"/>
  <c r="I726"/>
  <c r="J725"/>
  <c r="I725"/>
  <c r="I724"/>
  <c r="I723"/>
  <c r="I722"/>
  <c r="I721"/>
  <c r="I720"/>
  <c r="I719"/>
  <c r="I718"/>
  <c r="I717"/>
  <c r="I715"/>
  <c r="I714"/>
  <c r="I713"/>
  <c r="I712"/>
  <c r="I711"/>
  <c r="J710"/>
  <c r="I710"/>
  <c r="I709"/>
  <c r="J708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0"/>
  <c r="I689"/>
  <c r="I688"/>
  <c r="I687"/>
  <c r="I686"/>
  <c r="I685"/>
  <c r="I684"/>
  <c r="I683"/>
  <c r="I682"/>
  <c r="I681"/>
  <c r="J680"/>
  <c r="I680"/>
  <c r="I679"/>
  <c r="I678"/>
  <c r="I677"/>
  <c r="I676"/>
  <c r="I675"/>
  <c r="I673"/>
  <c r="I672"/>
  <c r="I670"/>
  <c r="I669"/>
  <c r="I668"/>
  <c r="I667"/>
  <c r="I666"/>
  <c r="I665"/>
  <c r="I664"/>
  <c r="I663"/>
  <c r="I662"/>
  <c r="I661"/>
  <c r="I660"/>
  <c r="I659"/>
  <c r="I658"/>
  <c r="I657"/>
  <c r="J656"/>
  <c r="I656"/>
  <c r="I655"/>
  <c r="I654"/>
  <c r="J653"/>
  <c r="I653"/>
  <c r="I652"/>
  <c r="I651"/>
  <c r="I650"/>
  <c r="I649"/>
  <c r="I648"/>
  <c r="J647"/>
  <c r="I647"/>
  <c r="I646"/>
  <c r="J645"/>
  <c r="I645"/>
  <c r="I644"/>
  <c r="I643"/>
  <c r="I642"/>
  <c r="I641"/>
  <c r="I640"/>
  <c r="J639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J597"/>
  <c r="I597"/>
  <c r="J596"/>
  <c r="I596"/>
  <c r="I595"/>
  <c r="I594"/>
  <c r="I593"/>
  <c r="I592"/>
  <c r="I591"/>
  <c r="I590"/>
  <c r="J589"/>
  <c r="I589"/>
  <c r="I588"/>
  <c r="I587"/>
  <c r="I586"/>
  <c r="I585"/>
  <c r="I584"/>
  <c r="I583"/>
  <c r="J582"/>
  <c r="I582"/>
  <c r="J581"/>
  <c r="I581"/>
  <c r="I580"/>
  <c r="I579"/>
  <c r="J578"/>
  <c r="I578"/>
  <c r="I577"/>
  <c r="J576"/>
  <c r="I576"/>
  <c r="J575"/>
  <c r="I575"/>
  <c r="J574"/>
  <c r="I574"/>
  <c r="I573"/>
  <c r="I572"/>
  <c r="J571"/>
  <c r="I571"/>
  <c r="J570"/>
  <c r="I570"/>
  <c r="J569"/>
  <c r="I569"/>
  <c r="J568"/>
  <c r="I568"/>
  <c r="J567"/>
  <c r="I567"/>
  <c r="J566"/>
  <c r="I566"/>
  <c r="J565"/>
  <c r="I565"/>
  <c r="J564"/>
  <c r="I564"/>
  <c r="J563"/>
  <c r="I563"/>
  <c r="J562"/>
  <c r="I562"/>
  <c r="I561"/>
  <c r="I560"/>
  <c r="I559"/>
  <c r="I558"/>
  <c r="I557"/>
  <c r="J556"/>
  <c r="I556"/>
  <c r="I555"/>
  <c r="J554"/>
  <c r="I554"/>
  <c r="J553"/>
  <c r="I553"/>
  <c r="J552"/>
  <c r="I552"/>
  <c r="J551"/>
  <c r="I551"/>
  <c r="J550"/>
  <c r="I550"/>
  <c r="I549"/>
  <c r="I548"/>
  <c r="I547"/>
  <c r="J546"/>
  <c r="I546"/>
  <c r="I545"/>
  <c r="I544"/>
  <c r="I543"/>
  <c r="I542"/>
  <c r="I541"/>
  <c r="J540"/>
  <c r="I540"/>
  <c r="I539"/>
  <c r="J538"/>
  <c r="I538"/>
  <c r="I537"/>
  <c r="I536"/>
  <c r="J535"/>
  <c r="I535"/>
  <c r="J534"/>
  <c r="I534"/>
  <c r="I533"/>
  <c r="J532"/>
  <c r="I532"/>
  <c r="J531"/>
  <c r="I531"/>
  <c r="J530"/>
  <c r="I530"/>
  <c r="J529"/>
  <c r="I529"/>
  <c r="I528"/>
  <c r="J527"/>
  <c r="I527"/>
  <c r="I526"/>
  <c r="I525"/>
  <c r="I524"/>
  <c r="I523"/>
  <c r="I522"/>
  <c r="I521"/>
  <c r="J520"/>
  <c r="I520"/>
  <c r="J519"/>
  <c r="I519"/>
  <c r="I518"/>
  <c r="I517"/>
  <c r="J516"/>
  <c r="I516"/>
  <c r="J515"/>
  <c r="I515"/>
  <c r="J514"/>
  <c r="I514"/>
  <c r="I513"/>
  <c r="I512"/>
  <c r="I511"/>
  <c r="I510"/>
  <c r="I509"/>
  <c r="I508"/>
  <c r="I507"/>
  <c r="I506"/>
  <c r="I505"/>
  <c r="I504"/>
  <c r="I503"/>
  <c r="J502"/>
  <c r="I502"/>
  <c r="I501"/>
  <c r="I500"/>
  <c r="I499"/>
  <c r="I498"/>
  <c r="I497"/>
  <c r="I496"/>
  <c r="I495"/>
  <c r="J494"/>
  <c r="I494"/>
  <c r="I493"/>
  <c r="I492"/>
  <c r="I491"/>
  <c r="I490"/>
  <c r="I489"/>
  <c r="I488"/>
  <c r="I487"/>
  <c r="J486"/>
  <c r="I486"/>
  <c r="J485"/>
  <c r="I485"/>
  <c r="J484"/>
  <c r="I484"/>
  <c r="J483"/>
  <c r="I483"/>
  <c r="J482"/>
  <c r="I482"/>
  <c r="I481"/>
  <c r="J480"/>
  <c r="I480"/>
  <c r="I479"/>
  <c r="J478"/>
  <c r="I478"/>
  <c r="J477"/>
  <c r="I477"/>
  <c r="I476"/>
  <c r="I475"/>
  <c r="I474"/>
  <c r="I473"/>
  <c r="I472"/>
  <c r="I471"/>
  <c r="I470"/>
  <c r="I469"/>
  <c r="I468"/>
  <c r="I467"/>
  <c r="I466"/>
  <c r="J465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J430"/>
  <c r="I430"/>
  <c r="I429"/>
  <c r="I428"/>
  <c r="I427"/>
  <c r="I426"/>
  <c r="I425"/>
  <c r="I424"/>
  <c r="J423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J401"/>
  <c r="I401"/>
  <c r="I400"/>
  <c r="I399"/>
  <c r="I398"/>
  <c r="J397"/>
  <c r="I397"/>
  <c r="J396"/>
  <c r="I396"/>
  <c r="J395"/>
  <c r="I395"/>
  <c r="J393"/>
  <c r="I393"/>
  <c r="J392"/>
  <c r="I392"/>
  <c r="J391"/>
  <c r="I391"/>
  <c r="J390"/>
  <c r="I390"/>
  <c r="I389"/>
  <c r="J388"/>
  <c r="I388"/>
  <c r="I387"/>
  <c r="I386"/>
  <c r="I385"/>
  <c r="I384"/>
  <c r="I383"/>
  <c r="I382"/>
  <c r="I381"/>
  <c r="I380"/>
  <c r="J379"/>
  <c r="I379"/>
  <c r="I378"/>
  <c r="I377"/>
  <c r="I376"/>
  <c r="I375"/>
  <c r="J374"/>
  <c r="I374"/>
  <c r="I373"/>
  <c r="I372"/>
  <c r="I371"/>
  <c r="I370"/>
  <c r="I369"/>
  <c r="I368"/>
  <c r="I367"/>
  <c r="I366"/>
  <c r="I365"/>
  <c r="I364"/>
  <c r="I363"/>
  <c r="I362"/>
  <c r="I361"/>
  <c r="J360"/>
  <c r="I360"/>
  <c r="J359"/>
  <c r="I359"/>
  <c r="J358"/>
  <c r="I358"/>
  <c r="J357"/>
  <c r="I357"/>
  <c r="I356"/>
  <c r="I355"/>
  <c r="J354"/>
  <c r="I354"/>
  <c r="J353"/>
  <c r="I353"/>
  <c r="I352"/>
  <c r="I351"/>
  <c r="J350"/>
  <c r="I350"/>
  <c r="J349"/>
  <c r="I349"/>
  <c r="I348"/>
  <c r="J347"/>
  <c r="I347"/>
  <c r="J346"/>
  <c r="I346"/>
  <c r="J345"/>
  <c r="I345"/>
  <c r="I344"/>
  <c r="I343"/>
  <c r="J342"/>
  <c r="I342"/>
  <c r="I341"/>
  <c r="I340"/>
  <c r="J339"/>
  <c r="I339"/>
  <c r="I338"/>
  <c r="I337"/>
  <c r="I336"/>
  <c r="J335"/>
  <c r="I335"/>
  <c r="I334"/>
  <c r="I333"/>
  <c r="I332"/>
  <c r="I331"/>
  <c r="I330"/>
  <c r="I329"/>
  <c r="I328"/>
  <c r="I327"/>
  <c r="J326"/>
  <c r="I326"/>
  <c r="J325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J306"/>
  <c r="I306"/>
  <c r="I305"/>
  <c r="I304"/>
  <c r="I303"/>
  <c r="J302"/>
  <c r="I302"/>
  <c r="I301"/>
  <c r="I300"/>
  <c r="I299"/>
  <c r="I298"/>
  <c r="I297"/>
  <c r="I296"/>
  <c r="I295"/>
  <c r="J294"/>
  <c r="I294"/>
  <c r="I293"/>
  <c r="I292"/>
  <c r="I291"/>
  <c r="J290"/>
  <c r="I290"/>
  <c r="I289"/>
  <c r="I288"/>
  <c r="I287"/>
  <c r="J286"/>
  <c r="I286"/>
  <c r="J285"/>
  <c r="I285"/>
  <c r="I284"/>
  <c r="J283"/>
  <c r="I283"/>
  <c r="I282"/>
  <c r="I281"/>
  <c r="J280"/>
  <c r="I280"/>
  <c r="I279"/>
  <c r="I278"/>
  <c r="I277"/>
  <c r="I276"/>
  <c r="I275"/>
  <c r="I274"/>
  <c r="I273"/>
  <c r="J272"/>
  <c r="I272"/>
  <c r="I271"/>
  <c r="I270"/>
  <c r="J269"/>
  <c r="I269"/>
  <c r="I268"/>
  <c r="I267"/>
  <c r="J266"/>
  <c r="I266"/>
  <c r="I265"/>
  <c r="J264"/>
  <c r="I264"/>
  <c r="I263"/>
  <c r="I262"/>
  <c r="I261"/>
  <c r="I260"/>
  <c r="I259"/>
  <c r="J258"/>
  <c r="I258"/>
  <c r="J257"/>
  <c r="I257"/>
  <c r="I256"/>
  <c r="I255"/>
  <c r="I254"/>
  <c r="J253"/>
  <c r="I253"/>
  <c r="I252"/>
  <c r="I251"/>
  <c r="I250"/>
  <c r="J249"/>
  <c r="I249"/>
  <c r="I248"/>
  <c r="J247"/>
  <c r="I247"/>
  <c r="J246"/>
  <c r="I246"/>
  <c r="I245"/>
  <c r="J244"/>
  <c r="I244"/>
  <c r="I243"/>
  <c r="I242"/>
  <c r="J241"/>
  <c r="I241"/>
  <c r="J240"/>
  <c r="I240"/>
  <c r="I239"/>
  <c r="J238"/>
  <c r="I238"/>
  <c r="I237"/>
  <c r="I236"/>
  <c r="I235"/>
  <c r="I234"/>
  <c r="I233"/>
  <c r="I232"/>
  <c r="I231"/>
  <c r="I230"/>
  <c r="I229"/>
  <c r="I228"/>
  <c r="J227"/>
  <c r="I227"/>
  <c r="J226"/>
  <c r="I226"/>
  <c r="I225"/>
  <c r="I224"/>
  <c r="J223"/>
  <c r="I223"/>
  <c r="I222"/>
  <c r="I221"/>
  <c r="I220"/>
  <c r="J219"/>
  <c r="I219"/>
  <c r="I218"/>
  <c r="I217"/>
  <c r="I216"/>
  <c r="I215"/>
  <c r="I214"/>
  <c r="J213"/>
  <c r="I213"/>
  <c r="J212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J195"/>
  <c r="I195"/>
  <c r="I194"/>
  <c r="I193"/>
  <c r="I192"/>
  <c r="J191"/>
  <c r="I191"/>
  <c r="J190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J172"/>
  <c r="I172"/>
  <c r="J171"/>
  <c r="I171"/>
  <c r="J170"/>
  <c r="I170"/>
  <c r="J169"/>
  <c r="I169"/>
  <c r="I168"/>
  <c r="I167"/>
  <c r="I166"/>
  <c r="I165"/>
  <c r="J164"/>
  <c r="I164"/>
  <c r="J163"/>
  <c r="I163"/>
  <c r="J162"/>
  <c r="I162"/>
  <c r="I161"/>
  <c r="J160"/>
  <c r="I160"/>
  <c r="J159"/>
  <c r="I159"/>
  <c r="I158"/>
  <c r="J157"/>
  <c r="I157"/>
  <c r="J156"/>
  <c r="I156"/>
  <c r="I155"/>
  <c r="J154"/>
  <c r="I154"/>
  <c r="I153"/>
  <c r="J152"/>
  <c r="I152"/>
  <c r="J151"/>
  <c r="I151"/>
  <c r="I150"/>
  <c r="I149"/>
  <c r="J148"/>
  <c r="I148"/>
  <c r="I147"/>
  <c r="I146"/>
  <c r="J145"/>
  <c r="I145"/>
  <c r="J144"/>
  <c r="I144"/>
  <c r="I143"/>
  <c r="I142"/>
  <c r="I141"/>
  <c r="J140"/>
  <c r="I140"/>
  <c r="I139"/>
  <c r="I138"/>
  <c r="I137"/>
  <c r="I136"/>
  <c r="I135"/>
  <c r="J134"/>
  <c r="I134"/>
  <c r="J133"/>
  <c r="I133"/>
  <c r="I132"/>
  <c r="I131"/>
  <c r="I130"/>
  <c r="I129"/>
  <c r="I128"/>
  <c r="J127"/>
  <c r="I127"/>
  <c r="J126"/>
  <c r="I126"/>
  <c r="I125"/>
  <c r="J124"/>
  <c r="I124"/>
  <c r="I123"/>
  <c r="I122"/>
  <c r="J121"/>
  <c r="I121"/>
  <c r="I120"/>
  <c r="J119"/>
  <c r="I119"/>
  <c r="I118"/>
  <c r="I117"/>
  <c r="I116"/>
  <c r="I115"/>
  <c r="I114"/>
  <c r="J113"/>
  <c r="I113"/>
  <c r="J112"/>
  <c r="I112"/>
  <c r="I111"/>
  <c r="I110"/>
  <c r="I109"/>
  <c r="J108"/>
  <c r="I108"/>
  <c r="I107"/>
  <c r="J106"/>
  <c r="I106"/>
  <c r="J105"/>
  <c r="I105"/>
  <c r="I104"/>
  <c r="I103"/>
  <c r="I102"/>
  <c r="I101"/>
  <c r="I100"/>
  <c r="I99"/>
  <c r="I98"/>
  <c r="I97"/>
  <c r="I96"/>
  <c r="I95"/>
  <c r="J94"/>
  <c r="I94"/>
  <c r="I93"/>
  <c r="I92"/>
  <c r="I91"/>
  <c r="I90"/>
  <c r="I89"/>
  <c r="I88"/>
  <c r="I87"/>
  <c r="I86"/>
  <c r="I85"/>
  <c r="I84"/>
  <c r="J83"/>
  <c r="I83"/>
  <c r="I82"/>
  <c r="I81"/>
  <c r="I80"/>
  <c r="J79"/>
  <c r="I79"/>
  <c r="J78"/>
  <c r="I78"/>
  <c r="J77"/>
  <c r="I77"/>
  <c r="I76"/>
  <c r="I75"/>
  <c r="I74"/>
  <c r="J73"/>
  <c r="I73"/>
  <c r="I72"/>
  <c r="I71"/>
  <c r="I70"/>
  <c r="I69"/>
  <c r="I68"/>
  <c r="J67"/>
  <c r="I67"/>
  <c r="I66"/>
  <c r="J65"/>
  <c r="I65"/>
  <c r="J64"/>
  <c r="I64"/>
  <c r="I63"/>
  <c r="J62"/>
  <c r="I62"/>
  <c r="J61"/>
  <c r="I61"/>
  <c r="J60"/>
  <c r="I60"/>
  <c r="I59"/>
  <c r="I58"/>
  <c r="I57"/>
  <c r="I56"/>
  <c r="J55"/>
  <c r="I55"/>
  <c r="I54"/>
  <c r="I53"/>
  <c r="I52"/>
  <c r="I51"/>
  <c r="I50"/>
  <c r="I49"/>
  <c r="I48"/>
  <c r="I47"/>
  <c r="I46"/>
  <c r="J45"/>
  <c r="I45"/>
  <c r="I44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J13"/>
  <c r="I13"/>
  <c r="I12"/>
  <c r="I11"/>
  <c r="I10"/>
  <c r="I9"/>
  <c r="I8"/>
  <c r="I7"/>
  <c r="I6"/>
  <c r="I5"/>
  <c r="I3"/>
  <c r="J2"/>
  <c r="I2"/>
  <c r="I1"/>
  <c i="12" r="H55"/>
  <c r="H54"/>
  <c r="I50"/>
  <c r="H50"/>
  <c r="I49"/>
  <c r="H49"/>
  <c r="H48"/>
  <c r="H47"/>
  <c r="H46"/>
  <c r="H45"/>
  <c r="H44"/>
  <c r="H42"/>
  <c r="H41"/>
  <c r="H40"/>
  <c r="H39"/>
  <c r="H38"/>
  <c r="H37"/>
  <c r="H36"/>
  <c r="I35"/>
  <c r="H35"/>
  <c r="H34"/>
  <c r="H33"/>
  <c r="H32"/>
  <c r="I31"/>
  <c r="H31"/>
  <c r="H30"/>
  <c r="I29"/>
  <c r="H29"/>
  <c r="H28"/>
  <c r="H27"/>
  <c r="H26"/>
  <c r="H22"/>
  <c r="H21"/>
  <c r="H20"/>
  <c r="H19"/>
  <c r="H18"/>
  <c r="H17"/>
  <c r="H16"/>
  <c r="H15"/>
  <c r="H14"/>
  <c r="H13"/>
  <c r="I11"/>
  <c r="H11"/>
  <c r="H10"/>
  <c r="I9"/>
  <c r="H9"/>
  <c r="I8"/>
  <c r="H8"/>
  <c r="H7"/>
  <c r="H4"/>
  <c i="24" r="K1869"/>
  <c r="K1771"/>
  <c r="K1769"/>
  <c r="K1764"/>
  <c r="K1758"/>
  <c r="K1757"/>
  <c r="K1755"/>
  <c r="K1754"/>
  <c r="K1753"/>
  <c r="K1752"/>
  <c r="K1749"/>
  <c r="K1747"/>
  <c r="K1745"/>
  <c r="K1723"/>
  <c r="K1716"/>
  <c r="K1706"/>
  <c r="K1698"/>
  <c r="K1696"/>
  <c r="K1686"/>
  <c r="K1679"/>
  <c r="K1678"/>
  <c r="K1677"/>
  <c r="K1676"/>
  <c r="K1675"/>
  <c r="K1667"/>
  <c r="K1664"/>
  <c r="K1660"/>
  <c r="K1657"/>
  <c r="K1655"/>
  <c r="K1653"/>
  <c r="K1651"/>
  <c r="K1618"/>
  <c r="K1465"/>
  <c r="K1464"/>
  <c r="K1442"/>
  <c r="K1441"/>
  <c r="K1436"/>
  <c r="K1433"/>
  <c r="K1432"/>
  <c r="K1431"/>
  <c r="K1430"/>
  <c r="K1429"/>
  <c r="K1428"/>
  <c r="K1427"/>
  <c r="K1426"/>
  <c r="K1425"/>
  <c r="K1424"/>
  <c r="K1423"/>
  <c r="K1422"/>
  <c r="K1421"/>
  <c r="K1420"/>
  <c r="K1419"/>
  <c r="K1415"/>
  <c r="K1414"/>
  <c r="K1413"/>
  <c r="K1412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89"/>
  <c r="K1387"/>
  <c r="K1386"/>
  <c r="K1385"/>
  <c r="K1384"/>
  <c r="K1383"/>
  <c r="K1382"/>
  <c r="K1380"/>
  <c r="K1379"/>
  <c r="K1376"/>
  <c r="K1361"/>
  <c r="K1358"/>
  <c r="K1357"/>
  <c r="K1339"/>
  <c r="K1338"/>
  <c r="K1331"/>
  <c r="K1329"/>
  <c r="K1328"/>
  <c r="K1326"/>
  <c r="K1325"/>
  <c r="K1324"/>
  <c r="K1321"/>
  <c r="K1320"/>
  <c r="K1319"/>
  <c r="K1317"/>
  <c r="K1310"/>
  <c r="K1308"/>
  <c r="K1307"/>
  <c r="K1303"/>
  <c r="K1302"/>
  <c r="K1301"/>
  <c r="K1287"/>
  <c r="K1286"/>
  <c r="K1285"/>
  <c r="K1283"/>
  <c r="K1282"/>
  <c r="K1281"/>
  <c r="K1280"/>
  <c r="K1279"/>
  <c r="K1270"/>
  <c r="K1269"/>
  <c r="K1267"/>
  <c r="K1255"/>
  <c r="K1252"/>
  <c r="K1248"/>
  <c r="K1247"/>
  <c r="K1245"/>
  <c r="K1244"/>
  <c r="K1243"/>
  <c r="K1242"/>
  <c r="K1240"/>
  <c r="K1232"/>
  <c r="K1230"/>
  <c r="K1225"/>
  <c r="K1224"/>
  <c r="K1223"/>
  <c r="K1210"/>
  <c r="K1202"/>
  <c r="K1194"/>
  <c r="K1193"/>
  <c r="K1192"/>
  <c r="K1191"/>
  <c r="K1190"/>
  <c r="K1188"/>
  <c r="K1186"/>
  <c r="K1185"/>
  <c r="K1170"/>
  <c r="K1137"/>
  <c r="K1136"/>
  <c r="K1135"/>
  <c r="K1130"/>
  <c r="K1129"/>
  <c r="K1128"/>
  <c r="K1119"/>
  <c r="K1112"/>
  <c r="K1095"/>
  <c r="K1086"/>
  <c r="K1082"/>
  <c r="K1081"/>
  <c r="K1079"/>
  <c r="K1074"/>
  <c r="K1073"/>
  <c r="K1072"/>
  <c r="K1071"/>
  <c r="K1069"/>
  <c r="K1060"/>
  <c r="K1058"/>
  <c r="K1054"/>
  <c r="K1039"/>
  <c r="K1038"/>
  <c r="K1037"/>
  <c r="K1036"/>
  <c r="K1033"/>
  <c r="K1032"/>
  <c r="K1029"/>
  <c r="K1028"/>
  <c r="K1026"/>
  <c r="K1025"/>
  <c r="K1024"/>
  <c r="K1021"/>
  <c r="K1018"/>
  <c r="K1014"/>
  <c r="K1002"/>
  <c r="K1001"/>
  <c r="K983"/>
  <c r="K980"/>
  <c r="K976"/>
  <c r="K968"/>
  <c r="K964"/>
  <c r="K960"/>
  <c r="K959"/>
  <c r="K957"/>
  <c r="K954"/>
  <c r="K945"/>
  <c r="K941"/>
  <c r="K938"/>
  <c r="K936"/>
  <c r="K930"/>
  <c r="K929"/>
  <c r="K925"/>
  <c r="K921"/>
  <c r="K919"/>
  <c r="K918"/>
  <c r="K916"/>
  <c r="K912"/>
  <c r="K911"/>
  <c r="K909"/>
  <c r="K898"/>
  <c r="K897"/>
  <c r="K893"/>
  <c r="K889"/>
  <c r="K883"/>
  <c r="K882"/>
  <c r="K864"/>
  <c r="K860"/>
  <c r="K859"/>
  <c r="K848"/>
  <c r="K839"/>
  <c r="K838"/>
  <c r="K837"/>
  <c r="K836"/>
  <c r="K831"/>
  <c r="K830"/>
  <c r="K829"/>
  <c r="K827"/>
  <c r="K826"/>
  <c r="K824"/>
  <c r="K823"/>
  <c r="K821"/>
  <c r="K819"/>
  <c r="K818"/>
  <c r="K815"/>
  <c r="K812"/>
  <c r="K811"/>
  <c r="K807"/>
  <c r="K801"/>
  <c r="K800"/>
  <c r="K794"/>
  <c r="K793"/>
  <c r="K791"/>
  <c r="K788"/>
  <c r="K785"/>
  <c r="K779"/>
  <c r="K778"/>
  <c r="K774"/>
  <c r="K772"/>
  <c r="K770"/>
  <c r="K758"/>
  <c r="K747"/>
  <c r="K743"/>
  <c r="K742"/>
  <c r="K741"/>
  <c r="K737"/>
  <c r="K731"/>
  <c r="K729"/>
  <c r="K728"/>
  <c r="K726"/>
  <c r="K725"/>
  <c r="K724"/>
  <c r="K720"/>
  <c r="K717"/>
  <c r="K405"/>
  <c r="K403"/>
  <c r="K402"/>
  <c r="K400"/>
  <c r="K399"/>
  <c r="K398"/>
  <c r="K397"/>
  <c r="K396"/>
  <c r="K395"/>
  <c r="K393"/>
  <c r="K392"/>
  <c r="K391"/>
  <c r="K390"/>
  <c r="K389"/>
  <c r="K388"/>
  <c r="K387"/>
  <c r="K367"/>
  <c r="K366"/>
  <c r="K341"/>
  <c r="K335"/>
  <c r="K333"/>
  <c r="K308"/>
  <c r="K291"/>
  <c r="K235"/>
  <c r="K225"/>
  <c r="K213"/>
  <c r="K211"/>
  <c r="K196"/>
  <c r="K194"/>
  <c r="K159"/>
  <c r="K158"/>
  <c r="K113"/>
  <c r="K91"/>
  <c r="K88"/>
  <c r="K86"/>
  <c r="K83"/>
  <c r="K71"/>
  <c r="K56"/>
  <c r="K48"/>
  <c r="K37"/>
  <c r="K23"/>
  <c i="13" l="1" r="I1256"/>
  <c r="I1260" s="1"/>
  <c r="I1262" s="1"/>
  <c i="12" r="H58"/>
</calcChain>
</file>

<file path=xl/comments1.xml><?xml version="1.0" encoding="utf-8"?>
<comments xmlns="http://schemas.openxmlformats.org/spreadsheetml/2006/main">
  <authors>
    <author xml:space="preserve"> </author>
    <author>Dennis Faraj Perry</author>
    <author>Accounting Department</author>
  </authors>
  <commentList>
    <comment authorId="0" ref="A1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1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1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Special Order 175 v </t>
        </r>
      </text>
    </comment>
    <comment authorId="0" ref="A35">
      <text>
        <r>
          <rPr>
            <b/>
            <sz val="8"/>
            <color indexed="81"/>
            <rFont val="Tahoma"/>
            <family val="2"/>
          </rPr>
          <t xml:space="preserve"> :Lead Time 15 days per Comoso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moved to P/N 5478</t>
        </r>
      </text>
    </comment>
    <comment authorId="0" ref="A3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3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moved to P/N 5090</t>
        </r>
      </text>
    </comment>
    <comment authorId="0" ref="A40">
      <text>
        <r>
          <rPr>
            <b/>
            <sz val="8"/>
            <color indexed="81"/>
            <rFont val="Tahoma"/>
            <family val="2"/>
          </rPr>
          <t xml:space="preserve"> :Lead time 2-8 weeks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4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4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
</t>
        </r>
      </text>
    </comment>
    <comment authorId="0" ref="A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
</t>
        </r>
      </text>
    </comment>
    <comment authorId="0" ref="A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
</t>
        </r>
      </text>
    </comment>
    <comment authorId="0" ref="A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</t>
        </r>
      </text>
    </comment>
    <comment authorId="0" ref="A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next day Mcm</t>
        </r>
      </text>
    </comment>
    <comment authorId="0" ref="A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Blanket Order </t>
        </r>
      </text>
    </comment>
    <comment authorId="0" ref="A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EXTRUSION # 3204</t>
        </r>
      </text>
    </comment>
    <comment authorId="0" ref="A96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1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119">
      <text>
        <r>
          <rPr>
            <b/>
            <sz val="8"/>
            <color indexed="81"/>
            <rFont val="Tahoma"/>
            <family val="2"/>
          </rPr>
          <t xml:space="preserve"> :Lead time 15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7-8 Week lead time</t>
        </r>
      </text>
    </comment>
    <comment authorId="0" ref="A122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3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4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25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4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Lead time 2 days
</t>
        </r>
      </text>
    </comment>
    <comment authorId="0" ref="A149">
      <text>
        <r>
          <rPr>
            <b/>
            <sz val="8"/>
            <color indexed="81"/>
            <rFont val="Tahoma"/>
            <family val="2"/>
          </rPr>
          <t xml:space="preserve"> :Lead time 15 days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PART MOVED TO FLOOR STOCK </t>
        </r>
      </text>
    </comment>
    <comment authorId="0" ref="A153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4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</text>
    </comment>
    <comment authorId="0" ref="A155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56">
      <text>
        <r>
          <rPr>
            <b/>
            <sz val="8"/>
            <color indexed="81"/>
            <rFont val="Tahoma"/>
            <family val="2"/>
          </rPr>
          <t xml:space="preserve"> :Part moved to Floor Stock 5/9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6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SCRAPED 7/5
</t>
        </r>
      </text>
    </comment>
    <comment authorId="0" ref="A18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88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189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C1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this qty is based on kits qty of 2 in each kit total kits needed in some machine 6
</t>
        </r>
      </text>
    </comment>
    <comment authorId="0" ref="A199">
      <text>
        <r>
          <rPr>
            <b/>
            <sz val="8"/>
            <color indexed="81"/>
            <rFont val="Tahoma"/>
            <family val="2"/>
          </rPr>
          <t xml:space="preserve"> : 6 week lead time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20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21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21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2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2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1" ref="I22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2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23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A2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4-6 weeks with ship time </t>
        </r>
      </text>
    </comment>
    <comment authorId="0" ref="A2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2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273">
      <text>
        <r>
          <rPr>
            <b/>
            <sz val="8"/>
            <color indexed="81"/>
            <rFont val="Tahoma"/>
            <family val="2"/>
          </rPr>
          <t xml:space="preserve"> :Lead time 2-8 weeks (Germany)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27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2-8 weeks (Germany)</t>
        </r>
      </text>
    </comment>
    <comment authorId="0" ref="A2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4 WEEK LEAD TIME</t>
        </r>
      </text>
    </comment>
    <comment authorId="0" ref="A31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</t>
        </r>
      </text>
    </comment>
    <comment authorId="0" ref="A31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
</t>
        </r>
      </text>
    </comment>
    <comment authorId="0" ref="A33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 </t>
        </r>
      </text>
    </comment>
    <comment authorId="0" ref="A3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1.5.18 same part as 5394</t>
        </r>
      </text>
    </comment>
    <comment authorId="0" ref="A347">
      <text>
        <r>
          <rPr>
            <b/>
            <sz val="8"/>
            <color indexed="81"/>
            <rFont val="Tahoma"/>
            <family val="2"/>
          </rPr>
          <t xml:space="preserve"> :Lead time 1-8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0">
      <text>
        <r>
          <rPr>
            <b/>
            <sz val="8"/>
            <color indexed="81"/>
            <rFont val="Tahoma"/>
            <family val="2"/>
          </rPr>
          <t xml:space="preserve"> :Lead time 40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1">
      <text>
        <r>
          <rPr>
            <b/>
            <sz val="8"/>
            <color indexed="81"/>
            <rFont val="Tahoma"/>
            <family val="2"/>
          </rPr>
          <t xml:space="preserve"> :Lead time 40 days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5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4-6 weeks with ship date </t>
        </r>
      </text>
    </comment>
    <comment authorId="0" ref="A3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2-3 weeks </t>
        </r>
      </text>
    </comment>
    <comment authorId="0" ref="A37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383">
      <text>
        <r>
          <rPr>
            <b/>
            <sz val="8"/>
            <color indexed="81"/>
            <rFont val="Tahoma"/>
            <family val="2"/>
          </rPr>
          <t xml:space="preserve"> :Lead time 6-8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394">
      <text>
        <r>
          <rPr>
            <b/>
            <sz val="8"/>
            <color indexed="81"/>
            <rFont val="Tahoma"/>
            <family val="2"/>
          </rPr>
          <t xml:space="preserve"> :SPECIAL ORDER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B409">
      <text>
        <r>
          <rPr>
            <b/>
            <sz val="8"/>
            <color indexed="81"/>
            <rFont val="Tahoma"/>
            <family val="2"/>
          </rPr>
          <t xml:space="preserve"> :LOOKS LIKE THIS PART GOES INTO THE 910A ONLY AND EXPENSIVE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43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4 - 6 weeks with ship time </t>
        </r>
      </text>
    </comment>
    <comment authorId="0" ref="A4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5 days</t>
        </r>
      </text>
    </comment>
    <comment authorId="2" ref="C461">
      <text>
        <r>
          <rPr>
            <b/>
            <sz val="9"/>
            <color indexed="81"/>
            <rFont val="Tahoma"/>
            <family val="2"/>
          </rPr>
          <t>Accounting Department:
see 5480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4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Floor Stock</t>
        </r>
      </text>
    </comment>
    <comment authorId="0" ref="A4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20 days</t>
        </r>
      </text>
    </comment>
    <comment authorId="2" ref="C496">
      <text>
        <r>
          <rPr>
            <b/>
            <sz val="9"/>
            <color indexed="81"/>
            <rFont val="Tahoma"/>
            <family val="2"/>
          </rPr>
          <t xml:space="preserve">Accounting Department:
duplicate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2" ref="C515">
      <text>
        <r>
          <rPr>
            <b/>
            <sz val="9"/>
            <color indexed="81"/>
            <rFont val="Tahoma"/>
            <family val="2"/>
          </rPr>
          <t xml:space="preserve">Accounting Department:
see 5204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5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2-3 weeks with ship time </t>
        </r>
      </text>
    </comment>
    <comment authorId="0" ref="A54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Part is now a floor stock item.</t>
        </r>
      </text>
    </comment>
    <comment authorId="0" ref="A54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5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55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same as 5660
</t>
        </r>
      </text>
    </comment>
    <comment authorId="0" ref="A56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SHIPPING ITEMS</t>
        </r>
      </text>
    </comment>
    <comment authorId="0" ref="A5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SHIPPING ITEMS</t>
        </r>
      </text>
    </comment>
    <comment authorId="0" ref="A56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5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2-3 weeks with ship time </t>
        </r>
      </text>
    </comment>
    <comment authorId="0" ref="A578">
      <text>
        <r>
          <rPr>
            <b/>
            <sz val="8"/>
            <color indexed="81"/>
            <rFont val="Tahoma"/>
            <family val="2"/>
          </rPr>
          <t xml:space="preserve"> :FLOOR STOCK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3">
      <text>
        <r>
          <rPr>
            <b/>
            <sz val="8"/>
            <color indexed="81"/>
            <rFont val="Tahoma"/>
            <family val="2"/>
          </rPr>
          <t xml:space="preserve"> :Lead time 2-8 weeks (Germany)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4-8 weeks with ship time </t>
        </r>
      </text>
    </comment>
    <comment authorId="0" ref="A5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items 4-8 week with ship time</t>
        </r>
      </text>
    </comment>
    <comment authorId="0" ref="A5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long lead item 4-8 weeks with ship time </t>
        </r>
      </text>
    </comment>
    <comment authorId="0" ref="A588">
      <text>
        <r>
          <rPr>
            <b/>
            <sz val="8"/>
            <color indexed="81"/>
            <rFont val="Tahoma"/>
            <family val="2"/>
          </rPr>
          <t xml:space="preserve"> :Lead time 6-8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8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Lead time 2-8 weeks (Germamy)
</t>
        </r>
      </text>
    </comment>
    <comment authorId="0" ref="A590">
      <text>
        <r>
          <rPr>
            <b/>
            <sz val="8"/>
            <color indexed="81"/>
            <rFont val="Tahoma"/>
            <family val="2"/>
          </rPr>
          <t xml:space="preserve"> :Lead time 3-4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91">
      <text>
        <r>
          <rPr>
            <b/>
            <sz val="8"/>
            <color indexed="81"/>
            <rFont val="Tahoma"/>
            <family val="2"/>
          </rPr>
          <t xml:space="preserve"> :Lead time 3-4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5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>Lead time 40 days</t>
        </r>
      </text>
    </comment>
    <comment authorId="0" ref="A602">
      <text>
        <r>
          <rPr>
            <b/>
            <sz val="8"/>
            <color indexed="81"/>
            <rFont val="Tahoma"/>
            <family val="2"/>
          </rPr>
          <t xml:space="preserve"> :Lead time 2-8 weeks (Germamy)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0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
</t>
        </r>
      </text>
    </comment>
    <comment authorId="0" ref="A60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MOVED TO FLOOR STOCK</t>
        </r>
      </text>
    </comment>
    <comment authorId="0" ref="A606">
      <text>
        <r>
          <rPr>
            <b/>
            <sz val="8"/>
            <color indexed="81"/>
            <rFont val="Tahoma"/>
            <family val="2"/>
          </rPr>
          <t xml:space="preserve"> :Lead time 4-5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24">
      <text>
        <r>
          <rPr>
            <sz val="8"/>
            <color indexed="81"/>
            <rFont val="Tahoma"/>
            <family val="2"/>
          </rPr>
          <t xml:space="preserve">also know as 5511 
LONG LEAD ITEM 
</t>
        </r>
      </text>
    </comment>
    <comment authorId="0" ref="A637">
      <text>
        <r>
          <rPr>
            <b/>
            <sz val="8"/>
            <color indexed="81"/>
            <rFont val="Tahoma"/>
            <family val="2"/>
          </rPr>
          <t xml:space="preserve"> :Lead time 4-5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4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SEE 5011
</t>
        </r>
      </text>
    </comment>
    <comment authorId="0" ref="A641">
      <text>
        <r>
          <rPr>
            <b/>
            <sz val="8"/>
            <color indexed="81"/>
            <rFont val="Tahoma"/>
            <family val="2"/>
          </rPr>
          <t xml:space="preserve"> :Lead time 3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53">
      <text>
        <r>
          <rPr>
            <b/>
            <sz val="8"/>
            <color indexed="81"/>
            <rFont val="Tahoma"/>
            <family val="2"/>
          </rPr>
          <t xml:space="preserve"> :Lead time 5-6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63">
      <text>
        <r>
          <rPr>
            <b/>
            <sz val="8"/>
            <color indexed="81"/>
            <rFont val="Tahoma"/>
            <family val="2"/>
          </rPr>
          <t xml:space="preserve"> :Lead time 1-2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6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Lead time 2-8 weeks (Germamy)
</t>
        </r>
      </text>
    </comment>
    <comment authorId="0" ref="A669">
      <text>
        <r>
          <rPr>
            <b/>
            <sz val="8"/>
            <color indexed="81"/>
            <rFont val="Tahoma"/>
            <family val="2"/>
          </rPr>
          <t xml:space="preserve"> :Lead time 2-8 weeks (Germamy)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88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89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0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1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697">
      <text>
        <r>
          <rPr>
            <b/>
            <sz val="8"/>
            <color indexed="81"/>
            <rFont val="Tahoma"/>
            <family val="2"/>
          </rPr>
          <t xml:space="preserve"> :Lead time 4 weeks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authorId="0" ref="A70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Scraped
</t>
        </r>
      </text>
    </comment>
    <comment authorId="0" ref="A70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1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72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2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3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3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4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5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5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7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Obsolete</t>
        </r>
      </text>
    </comment>
    <comment authorId="2" ref="C771">
      <text>
        <r>
          <rPr>
            <b/>
            <sz val="9"/>
            <color indexed="81"/>
            <rFont val="Tahoma"/>
            <family val="2"/>
          </rPr>
          <t xml:space="preserve">Accounting Department:
obsolete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authorId="0" ref="A7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7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79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0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3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84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7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7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8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89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89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9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3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3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95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5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96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
</t>
        </r>
      </text>
    </comment>
    <comment authorId="0" ref="A103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3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5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8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09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2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48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1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0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1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1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3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4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28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0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1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2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3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79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2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3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5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8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0" ref="A1394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</t>
        </r>
      </text>
    </comment>
    <comment authorId="1" ref="I143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3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4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44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6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7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1" ref="I178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A1991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SCRAP per Brian 3/16</t>
        </r>
      </text>
    </comment>
    <comment authorId="0" ref="A2856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Dennis Faraj Perry</author>
  </authors>
  <commentList>
    <comment authorId="0" ref="G4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</commentList>
</comments>
</file>

<file path=xl/comments3.xml><?xml version="1.0" encoding="utf-8"?>
<comments xmlns="http://schemas.openxmlformats.org/spreadsheetml/2006/main">
  <authors>
    <author>Dennis Faraj Perry</author>
    <author xml:space="preserve"> Stockroom</author>
    <author xml:space="preserve"> </author>
  </authors>
  <commentList>
    <comment authorId="0" ref="H78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2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3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79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B85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qty 1 in stock is 220v</t>
        </r>
      </text>
    </comment>
    <comment authorId="1" ref="B906">
      <text>
        <r>
          <rPr>
            <b/>
            <sz val="8"/>
            <color indexed="81"/>
            <rFont val="Tahoma"/>
            <family val="2"/>
          </rPr>
          <t xml:space="preserve"> Stockroom:</t>
        </r>
        <r>
          <rPr>
            <sz val="8"/>
            <color indexed="81"/>
            <rFont val="Tahoma"/>
            <family val="2"/>
          </rPr>
          <t xml:space="preserve">
OLD REV QTY 2 IN STOCK</t>
        </r>
      </text>
    </comment>
    <comment authorId="0" ref="B91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SOME STOCK MOVED TO CNC</t>
        </r>
      </text>
    </comment>
    <comment authorId="2" ref="A967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ADDED THIS P/N AND INFO 5/26/10 -DF</t>
        </r>
      </text>
    </comment>
    <comment authorId="0" ref="H1069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0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1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078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4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5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6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  <comment authorId="0" ref="H1197">
      <text>
        <r>
          <rPr>
            <b/>
            <sz val="9"/>
            <color indexed="81"/>
            <rFont val="Tahoma"/>
            <family val="2"/>
          </rPr>
          <t>Dennis Faraj Perry:</t>
        </r>
        <r>
          <rPr>
            <sz val="9"/>
            <color indexed="81"/>
            <rFont val="Tahoma"/>
            <family val="2"/>
          </rPr>
          <t xml:space="preserve">
NEEDS FORMULA</t>
        </r>
      </text>
    </comment>
  </commentList>
</comments>
</file>

<file path=xl/sharedStrings.xml><?xml version="1.0" encoding="utf-8"?>
<sst xmlns="http://schemas.openxmlformats.org/spreadsheetml/2006/main" count="6149" uniqueCount="1843">
  <si>
    <t>LT4H-AC240VS</t>
  </si>
  <si>
    <t>RMA-7-SSV</t>
  </si>
  <si>
    <t>Dwyer Instruments</t>
  </si>
  <si>
    <t>MIN</t>
  </si>
  <si>
    <t>69915K56</t>
  </si>
  <si>
    <t>MCM</t>
  </si>
  <si>
    <t xml:space="preserve">7310K14  </t>
  </si>
  <si>
    <t>274-650</t>
  </si>
  <si>
    <t>BAY</t>
  </si>
  <si>
    <t>4877K12</t>
  </si>
  <si>
    <t>18M7887</t>
  </si>
  <si>
    <t>NEWARK</t>
  </si>
  <si>
    <t>15.120.100</t>
  </si>
  <si>
    <t>7544K41</t>
  </si>
  <si>
    <t>141114-120</t>
  </si>
  <si>
    <t>141160-120</t>
  </si>
  <si>
    <t>RPL-2</t>
  </si>
  <si>
    <t>DESTACO</t>
  </si>
  <si>
    <t>1924K11</t>
  </si>
  <si>
    <t>141160-220</t>
  </si>
  <si>
    <t xml:space="preserve">MCM </t>
  </si>
  <si>
    <t>7122K21</t>
  </si>
  <si>
    <t>MRM-6</t>
  </si>
  <si>
    <t>8578A18</t>
  </si>
  <si>
    <t>6599K413</t>
  </si>
  <si>
    <t>RY2S-UDC24V</t>
  </si>
  <si>
    <t>SY2S-05</t>
  </si>
  <si>
    <t>SY4S-05</t>
  </si>
  <si>
    <t>8299K12</t>
  </si>
  <si>
    <t>THERM-X</t>
  </si>
  <si>
    <t>23055A125</t>
  </si>
  <si>
    <t>C-R-442</t>
  </si>
  <si>
    <t>LMB</t>
  </si>
  <si>
    <t>69695K73</t>
  </si>
  <si>
    <t>141114-220</t>
  </si>
  <si>
    <t>4076K21</t>
  </si>
  <si>
    <t>9TCTW</t>
  </si>
  <si>
    <t>3820K21</t>
  </si>
  <si>
    <t>25.120.100</t>
  </si>
  <si>
    <t>ACEF00A080EK0</t>
  </si>
  <si>
    <t>MRC12-107-2</t>
  </si>
  <si>
    <t>MINI RAIL WITH EXTRA CARRIAGE</t>
  </si>
  <si>
    <t>11800-063-1</t>
  </si>
  <si>
    <t>MOUNTING BRACKET WITH BORE</t>
  </si>
  <si>
    <t>POLYMER BRACKET WITH PIN</t>
  </si>
  <si>
    <t>1447K13</t>
  </si>
  <si>
    <t>5087 - European IEC Power Cord</t>
  </si>
  <si>
    <t>3873K21</t>
  </si>
  <si>
    <t>61005K522</t>
  </si>
  <si>
    <t>DPG-10-1</t>
  </si>
  <si>
    <t>PARALLEL GRIPPER, DIRECT CONNECT</t>
  </si>
  <si>
    <t>15027-NP</t>
  </si>
  <si>
    <t xml:space="preserve">RP-1                      </t>
  </si>
  <si>
    <t>1939K34</t>
  </si>
  <si>
    <t>MTV-4</t>
  </si>
  <si>
    <t>RPS-1</t>
  </si>
  <si>
    <t>35-642</t>
  </si>
  <si>
    <t>GA WIRTH</t>
  </si>
  <si>
    <t>52065K211</t>
  </si>
  <si>
    <t>19041352</t>
  </si>
  <si>
    <t>8578A66</t>
  </si>
  <si>
    <t>60935K13</t>
  </si>
  <si>
    <t>1791A44</t>
  </si>
  <si>
    <t xml:space="preserve">5779K241  </t>
  </si>
  <si>
    <t>19155K91</t>
  </si>
  <si>
    <t>7008K76</t>
  </si>
  <si>
    <t>7122K19</t>
  </si>
  <si>
    <t>DLT-10-B-B-2</t>
  </si>
  <si>
    <t>25.410.100</t>
  </si>
  <si>
    <t>25.410.60</t>
  </si>
  <si>
    <t>DPG-10-4</t>
  </si>
  <si>
    <t>HT-23-400</t>
  </si>
  <si>
    <t>Si3540</t>
  </si>
  <si>
    <t>1JA-05-B</t>
  </si>
  <si>
    <t>7138K14</t>
  </si>
  <si>
    <t>RPL-4</t>
  </si>
  <si>
    <t>60935K14</t>
  </si>
  <si>
    <t xml:space="preserve">84-7111.200 </t>
  </si>
  <si>
    <t>84-7111.500</t>
  </si>
  <si>
    <t>84-1201.7</t>
  </si>
  <si>
    <t>84-8512.5620</t>
  </si>
  <si>
    <t>84-8512.4620</t>
  </si>
  <si>
    <t>84-7111.400</t>
  </si>
  <si>
    <t>6528K21</t>
  </si>
  <si>
    <t>1976K91</t>
  </si>
  <si>
    <t>47065T92</t>
  </si>
  <si>
    <t>5779K31</t>
  </si>
  <si>
    <t>IN HOUSE</t>
  </si>
  <si>
    <t>SHOK-030</t>
  </si>
  <si>
    <t>DLT-0623</t>
  </si>
  <si>
    <t>5170 - HARD STOP</t>
  </si>
  <si>
    <t>DLM-07M-12-10</t>
  </si>
  <si>
    <t>280-402</t>
  </si>
  <si>
    <t>5180 - Jumper     Wago</t>
  </si>
  <si>
    <t>280-315</t>
  </si>
  <si>
    <t>280-837</t>
  </si>
  <si>
    <t>249-117</t>
  </si>
  <si>
    <t>06-30-12</t>
  </si>
  <si>
    <t>TRACK BRKTS FOR 07-30-038</t>
  </si>
  <si>
    <t>IGUS</t>
  </si>
  <si>
    <t>0450-10-12</t>
  </si>
  <si>
    <t>TRACK BRKTS FOR 047</t>
  </si>
  <si>
    <t>84765A94</t>
  </si>
  <si>
    <t>SPRING PLUNGER</t>
  </si>
  <si>
    <t>8685A11</t>
  </si>
  <si>
    <t>PLUNGER BASE</t>
  </si>
  <si>
    <t>91658A141 1/4-20</t>
  </si>
  <si>
    <t>BALL SWIVEL SET SCREW</t>
  </si>
  <si>
    <t>92845A54</t>
  </si>
  <si>
    <t>1/4-20 X 5/8 HEX PILOT SCREW</t>
  </si>
  <si>
    <t>PS5R-SD24</t>
  </si>
  <si>
    <t>001-10005T</t>
  </si>
  <si>
    <t>97395A471</t>
  </si>
  <si>
    <t>.093" DOWEL PIN</t>
  </si>
  <si>
    <t>90145A436</t>
  </si>
  <si>
    <t>.093" DIA X .375" LG DOWEL PIN</t>
  </si>
  <si>
    <t>90145A471</t>
  </si>
  <si>
    <t>.125" DIA X .50" LG DOWEL PIN</t>
  </si>
  <si>
    <t>Standoff 10-32 X 3/8" M/F</t>
  </si>
  <si>
    <t>206036-1</t>
  </si>
  <si>
    <t>16 POS SOC PANEL MT</t>
  </si>
  <si>
    <t>FR 350-7</t>
  </si>
  <si>
    <t>5214 - Front/Rear Panels for (DN-430) (2/pkg)</t>
  </si>
  <si>
    <t>FR 350-9</t>
  </si>
  <si>
    <t>5215 - Front and Rear panels (2/pkg)</t>
  </si>
  <si>
    <t>FR 350-12</t>
  </si>
  <si>
    <t>5216 - Front /ear Panels (TF-120) (2/pkg)</t>
  </si>
  <si>
    <t>SS 350-7</t>
  </si>
  <si>
    <t>5217 - Side Panels</t>
  </si>
  <si>
    <t>SS 350-9</t>
  </si>
  <si>
    <t>5218 - Side Panels (TF-120)</t>
  </si>
  <si>
    <t>TB 7-7</t>
  </si>
  <si>
    <t>5219 - Top/bottom panels</t>
  </si>
  <si>
    <t>TB 9-7</t>
  </si>
  <si>
    <t>5220 - Top/bottom panels (2/pkg)</t>
  </si>
  <si>
    <t>TB 9-9</t>
  </si>
  <si>
    <t>5221 - Top/bottom panels</t>
  </si>
  <si>
    <t>TB 12-9</t>
  </si>
  <si>
    <t>5222 - Top Bottom Panels (TF-120)</t>
  </si>
  <si>
    <t>SS 7-14</t>
  </si>
  <si>
    <t>5223 - Side Panels</t>
  </si>
  <si>
    <t>SS 525-9</t>
  </si>
  <si>
    <t>5224 - Side panels (2/pkg)</t>
  </si>
  <si>
    <t>TB 12-14</t>
  </si>
  <si>
    <t>5226 - Top/bottom panels</t>
  </si>
  <si>
    <t>TB 12-7</t>
  </si>
  <si>
    <t>5227 - Top/Bottom Panels (AP 320)</t>
  </si>
  <si>
    <t>SS 7-12</t>
  </si>
  <si>
    <t>5229 - LMB  Panel  425-B</t>
  </si>
  <si>
    <t>B3</t>
  </si>
  <si>
    <t>MO10</t>
  </si>
  <si>
    <t>PTC 16010</t>
  </si>
  <si>
    <t>PTC 22010</t>
  </si>
  <si>
    <t>PTC 16020</t>
  </si>
  <si>
    <t>PTC 22020</t>
  </si>
  <si>
    <t>TV-2S</t>
  </si>
  <si>
    <t>62005K111</t>
  </si>
  <si>
    <t>A10-LB3</t>
  </si>
  <si>
    <t>15029-1</t>
  </si>
  <si>
    <t>B20-3BP</t>
  </si>
  <si>
    <t>World Magnetics</t>
  </si>
  <si>
    <t>A 1220   SJ4</t>
  </si>
  <si>
    <t>5316 - S4J Hose connector</t>
  </si>
  <si>
    <t>MICROGROUP</t>
  </si>
  <si>
    <t>A 1470</t>
  </si>
  <si>
    <t>HOC</t>
  </si>
  <si>
    <t>MV-75B</t>
  </si>
  <si>
    <t xml:space="preserve">5319 - Mini Vacuum Generator  </t>
  </si>
  <si>
    <t>1/8 FB3</t>
  </si>
  <si>
    <t>5321 - 1/8 NPT Nut 1/8 Barb</t>
  </si>
  <si>
    <t>1/4 FB3</t>
  </si>
  <si>
    <t>5322 - 1/4 NPT Nut 1/8 Barb</t>
  </si>
  <si>
    <t>T-3</t>
  </si>
  <si>
    <t>1/8 B3</t>
  </si>
  <si>
    <t>5324 - 1/8" NPT to 1/8" Barb  (100 ON ORDER TO ARRIVE 06/25/08 B.O.)</t>
  </si>
  <si>
    <t>MC 22-02</t>
  </si>
  <si>
    <t>5325 - CPC Hose, 1/8 Barb</t>
  </si>
  <si>
    <t>MCD 16-02</t>
  </si>
  <si>
    <t>5326 - CPC Panel 1/8 Hose Barb</t>
  </si>
  <si>
    <t xml:space="preserve">206062    2860108408 </t>
  </si>
  <si>
    <t>5327 - Amp Hood, cable clamp assy, 4 pin circamp</t>
  </si>
  <si>
    <t>5328 - Fuse Holder</t>
  </si>
  <si>
    <t>5485K21</t>
  </si>
  <si>
    <t>5329 - 1/8 npt nipple</t>
  </si>
  <si>
    <t>50785K219</t>
  </si>
  <si>
    <t>5330 - 1/8" NPT F X F X M TEE</t>
  </si>
  <si>
    <t>1/8 B3 X 3</t>
  </si>
  <si>
    <t>5331 - ROTARY MANIFOLD    2-3 WK LT</t>
  </si>
  <si>
    <t>5332 - Contact Block</t>
  </si>
  <si>
    <t>MINARIK</t>
  </si>
  <si>
    <t>R07-200-RNKA</t>
  </si>
  <si>
    <t>18-025-003</t>
  </si>
  <si>
    <t>5334 - Mounting Clip</t>
  </si>
  <si>
    <t>5335 - Rotary Switch</t>
  </si>
  <si>
    <t>1231K</t>
  </si>
  <si>
    <t>THERMX</t>
  </si>
  <si>
    <t>10095K21</t>
  </si>
  <si>
    <t>10095K29</t>
  </si>
  <si>
    <t>JFC-2A</t>
  </si>
  <si>
    <t xml:space="preserve">5342 - Black rocker switch - </t>
  </si>
  <si>
    <t>R1973BBLKREDFF0</t>
  </si>
  <si>
    <t xml:space="preserve">5343 - Red Rocker Switch - </t>
  </si>
  <si>
    <t>NH</t>
  </si>
  <si>
    <t>2216E H7</t>
  </si>
  <si>
    <t>2216E LH</t>
  </si>
  <si>
    <t>TE10A 230V</t>
  </si>
  <si>
    <t>3216E</t>
  </si>
  <si>
    <t>69775K83</t>
  </si>
  <si>
    <t>117-063-110-0</t>
  </si>
  <si>
    <t>HT34-474</t>
  </si>
  <si>
    <t>NEMA 34 STEP MOTOR</t>
  </si>
  <si>
    <t>MMI-02</t>
  </si>
  <si>
    <t>HMI KEYPAD</t>
  </si>
  <si>
    <t>DLB10LB3.0</t>
  </si>
  <si>
    <t>SLIDE</t>
  </si>
  <si>
    <t>70355K36</t>
  </si>
  <si>
    <t>14/3 POWER CORD</t>
  </si>
  <si>
    <t>LT4H-DC24VS</t>
  </si>
  <si>
    <t>H5CX-AD</t>
  </si>
  <si>
    <t>H5CX-AD  AC24/DC12-24</t>
  </si>
  <si>
    <t xml:space="preserve">BD CNC </t>
  </si>
  <si>
    <t>120 POST MOUNT</t>
  </si>
  <si>
    <t>Vee-Guide Insert</t>
  </si>
  <si>
    <t>GUIDE COVER</t>
  </si>
  <si>
    <t>320 Guide Base</t>
  </si>
  <si>
    <t>320 Upper Enclosure Panel</t>
  </si>
  <si>
    <t>320-B FRONT PANEL</t>
  </si>
  <si>
    <t>320-B TOP PANEL</t>
  </si>
  <si>
    <t>320-B BOTTOM / REAR PANEL</t>
  </si>
  <si>
    <t>TF-120 Left Side Panel</t>
  </si>
  <si>
    <t>ALUM DIE BLOCK</t>
  </si>
  <si>
    <t>Glass Tipping Die</t>
  </si>
  <si>
    <t>430-B Rear Panel</t>
  </si>
  <si>
    <t>TF-120 TOP PANEL</t>
  </si>
  <si>
    <t xml:space="preserve">Top Plate Dual </t>
  </si>
  <si>
    <t>Upper Front Panel Dual</t>
  </si>
  <si>
    <t xml:space="preserve">Main Bracket Right </t>
  </si>
  <si>
    <t>Main Bracket Left</t>
  </si>
  <si>
    <t xml:space="preserve">Lower Bracket </t>
  </si>
  <si>
    <t xml:space="preserve">Front Bracket Right </t>
  </si>
  <si>
    <t>CENTER LINE MIC MOUNT</t>
  </si>
  <si>
    <t>Die Block Extension</t>
  </si>
  <si>
    <t xml:space="preserve">DEPTH MIC MOUNT </t>
  </si>
  <si>
    <t>Depth Stop</t>
  </si>
  <si>
    <t xml:space="preserve">Mic Back Plate </t>
  </si>
  <si>
    <t>Mic Plate, Front</t>
  </si>
  <si>
    <t>CYLINDER ROD BRACKET</t>
  </si>
  <si>
    <t xml:space="preserve">HARD STOP </t>
  </si>
  <si>
    <t xml:space="preserve">Cylinder Clevis </t>
  </si>
  <si>
    <t>GRIP PLATE</t>
  </si>
  <si>
    <t>SLIDE BASE</t>
  </si>
  <si>
    <t>MA-385 FRONT PANNEL</t>
  </si>
  <si>
    <t>510 Blank Die Block</t>
  </si>
  <si>
    <t>Vee Insert</t>
  </si>
  <si>
    <t xml:space="preserve">Left Side Plate </t>
  </si>
  <si>
    <t xml:space="preserve">Short Joiner </t>
  </si>
  <si>
    <t>220-B Base Plate</t>
  </si>
  <si>
    <t>Bottom Plate</t>
  </si>
  <si>
    <t>Upper Front Panel</t>
  </si>
  <si>
    <t>LEFT SIDE SHIELD</t>
  </si>
  <si>
    <t>Lower Cooling Bracket</t>
  </si>
  <si>
    <t>Cool Mount</t>
  </si>
  <si>
    <t>Cooling Block</t>
  </si>
  <si>
    <t>.500W X .375 D Nozzle Body</t>
  </si>
  <si>
    <t>.500" W Nozzle Adapter</t>
  </si>
  <si>
    <t>Custom Nozzle Adapter for 0.50" width</t>
  </si>
  <si>
    <t>Main Gusset</t>
  </si>
  <si>
    <t>Small Gusset</t>
  </si>
  <si>
    <t>Thruster base</t>
  </si>
  <si>
    <t>Heater Base with Align Pins</t>
  </si>
  <si>
    <t>BLANK DIE HEADS</t>
  </si>
  <si>
    <t>420 Upper Rear Shield</t>
  </si>
  <si>
    <t xml:space="preserve">MCNEAL </t>
  </si>
  <si>
    <t>620 MULTI PLUS VEE BLOCK</t>
  </si>
  <si>
    <t>MPS BASE</t>
  </si>
  <si>
    <t>DPG-10 plate</t>
  </si>
  <si>
    <t>DLT plate</t>
  </si>
  <si>
    <t>Inner base vee guide</t>
  </si>
  <si>
    <t>Outer base vee guide</t>
  </si>
  <si>
    <t>Upper outer vee guide</t>
  </si>
  <si>
    <t>Heater Strip</t>
  </si>
  <si>
    <t>End bracket</t>
  </si>
  <si>
    <t>Gripper plate</t>
  </si>
  <si>
    <t>Gripper bracket B</t>
  </si>
  <si>
    <t>Motor mount</t>
  </si>
  <si>
    <t>Front panel shrinker</t>
  </si>
  <si>
    <t>Outer Side panel</t>
  </si>
  <si>
    <t>Long joiner</t>
  </si>
  <si>
    <t>A-bracket</t>
  </si>
  <si>
    <t>Outer U-bracket</t>
  </si>
  <si>
    <t>Inner U-bracket</t>
  </si>
  <si>
    <t>Inner side panel</t>
  </si>
  <si>
    <t>Joiner plate R3A</t>
  </si>
  <si>
    <t>Mount small panel</t>
  </si>
  <si>
    <t>Mount</t>
  </si>
  <si>
    <t>Base clamp</t>
  </si>
  <si>
    <t>Hard stop</t>
  </si>
  <si>
    <t>Upper inner vee guide</t>
  </si>
  <si>
    <t>Vee guided spacer</t>
  </si>
  <si>
    <t>Micrometer mount</t>
  </si>
  <si>
    <t>front panel</t>
  </si>
  <si>
    <t>ADJUSTABLE GUIDE INSERT SHIELD GUIDE</t>
  </si>
  <si>
    <t>Cover Top</t>
  </si>
  <si>
    <t>Vee Guide</t>
  </si>
  <si>
    <t>DLM Plate</t>
  </si>
  <si>
    <t>DLM Top Plate</t>
  </si>
  <si>
    <t>left die housing panel</t>
  </si>
  <si>
    <t>right die housing</t>
  </si>
  <si>
    <t>rpl bracket</t>
  </si>
  <si>
    <t>LICARI MANUFACTURING</t>
  </si>
  <si>
    <t>AC 480 FRONT C ARM</t>
  </si>
  <si>
    <t>AC 480 REAR C ARM</t>
  </si>
  <si>
    <t>AC 80 LEFT CLAMP BASE</t>
  </si>
  <si>
    <t>AC 480 RIGHT CLAMP</t>
  </si>
  <si>
    <t>AC 480 CLAMP LID</t>
  </si>
  <si>
    <t>AC 480 SENSOR TARGET</t>
  </si>
  <si>
    <t>AC 480 TRACK BRACKET</t>
  </si>
  <si>
    <t>limit target</t>
  </si>
  <si>
    <t>CONNECTOR RING 16 PIN ( FOX HOLLOW 320 B )</t>
  </si>
  <si>
    <t>Vee Base</t>
  </si>
  <si>
    <t>Rail Base</t>
  </si>
  <si>
    <t>Heat Stake U-Bracket</t>
  </si>
  <si>
    <t>6169 - GUIDE INSERT ARM  VEE SHIELD</t>
  </si>
  <si>
    <t>6170 HEAT SHIELD</t>
  </si>
  <si>
    <t>410 Cylinder Bracket</t>
  </si>
  <si>
    <t>VEE NEST   VEE SHIELD</t>
  </si>
  <si>
    <t>Sensor Bracket</t>
  </si>
  <si>
    <t xml:space="preserve">Sensor Shield </t>
  </si>
  <si>
    <t>R2 stage Plate</t>
  </si>
  <si>
    <t>B3W bracket</t>
  </si>
  <si>
    <t>RPL Bracket</t>
  </si>
  <si>
    <t>vee arm extension</t>
  </si>
  <si>
    <t>Track Bracket</t>
  </si>
  <si>
    <t>Micrometer Mount</t>
  </si>
  <si>
    <t xml:space="preserve">Vee Arm </t>
  </si>
  <si>
    <t xml:space="preserve">Bottom Die plate </t>
  </si>
  <si>
    <t>Upper die Plate</t>
  </si>
  <si>
    <t>Side Plate B</t>
  </si>
  <si>
    <t>Die Housing</t>
  </si>
  <si>
    <t>Track Cover</t>
  </si>
  <si>
    <t>Slotted Bracket 830</t>
  </si>
  <si>
    <t>Side Plate A</t>
  </si>
  <si>
    <t>Mid Post Plate</t>
  </si>
  <si>
    <t>6196 - UPPER WELD HEAD</t>
  </si>
  <si>
    <t>6197 - LOWER WELD HEAD</t>
  </si>
  <si>
    <t>6199- HEAT SHIELD</t>
  </si>
  <si>
    <t>DIE HEAD BASE</t>
  </si>
  <si>
    <t>410-AV Upper Outer Vee</t>
  </si>
  <si>
    <t>410 Sub Panel Left</t>
  </si>
  <si>
    <t>410 Sub Panel Right</t>
  </si>
  <si>
    <t>Sub Panel Rear</t>
  </si>
  <si>
    <t>410 Sub Panel Top</t>
  </si>
  <si>
    <t>Sub Panel Front</t>
  </si>
  <si>
    <t>Vee Bracket</t>
  </si>
  <si>
    <t>PANNEL, FRONT TOP   410 LAMINATOR</t>
  </si>
  <si>
    <t>410 Sensor Bracket</t>
  </si>
  <si>
    <t>Crystex Composites LLC</t>
  </si>
  <si>
    <t>Right side panel</t>
  </si>
  <si>
    <t>Grip Vee Arm</t>
  </si>
  <si>
    <t>Clamp Base - (MA-280)</t>
  </si>
  <si>
    <t>MA-480 Front Panel</t>
  </si>
  <si>
    <t>extension support  410 LAMINATOR</t>
  </si>
  <si>
    <t>DLM Bracket</t>
  </si>
  <si>
    <t>R-2 Bracket</t>
  </si>
  <si>
    <t>830 Grip Jaw</t>
  </si>
  <si>
    <t>Micrometer Bracket  (220-B)</t>
  </si>
  <si>
    <t>Transition Block</t>
  </si>
  <si>
    <t>830  Housing Front Plate</t>
  </si>
  <si>
    <t>830 Post Plate</t>
  </si>
  <si>
    <t xml:space="preserve">6244 -HEATER MOUNT </t>
  </si>
  <si>
    <t>RAIL ARM</t>
  </si>
  <si>
    <t>LEFT SIDE SHEILD</t>
  </si>
  <si>
    <t>RIGHT SIDE SHEILD</t>
  </si>
  <si>
    <t>RPL Block</t>
  </si>
  <si>
    <t>6252A- TOOLING PLATE</t>
  </si>
  <si>
    <t>VEE BLOCK     520 THERMAL BONDER    (BLACK DELRIN)</t>
  </si>
  <si>
    <t>6255 - COOLING AIR TUBE</t>
  </si>
  <si>
    <t>PERIDOT</t>
  </si>
  <si>
    <t>heater clamp</t>
  </si>
  <si>
    <t>Post</t>
  </si>
  <si>
    <t>.500" 60 Deg Ttip</t>
  </si>
  <si>
    <t>6263 - Upper Panel Joiner</t>
  </si>
  <si>
    <t>Lower Panel Joiner</t>
  </si>
  <si>
    <t>Front panel  (510-A)</t>
  </si>
  <si>
    <t>Clamp bracket 12"    (AC-480)</t>
  </si>
  <si>
    <t>C-bracket, Left -  (AC-480)</t>
  </si>
  <si>
    <t>upper arm limit</t>
  </si>
  <si>
    <t>Thruster bracket -  (AC-480)</t>
  </si>
  <si>
    <t>Spacer -  (AC-480)</t>
  </si>
  <si>
    <t>U Bracket</t>
  </si>
  <si>
    <t>Micrometer fron plate -  (AC-480)</t>
  </si>
  <si>
    <t>Micrometer back plate -  (AC-480)</t>
  </si>
  <si>
    <t>Vee base - White Delrin (AC-480)</t>
  </si>
  <si>
    <t>Transition plate -  (AC-480)</t>
  </si>
  <si>
    <t>SHIELD COOLING TUBE</t>
  </si>
  <si>
    <t>Retainer</t>
  </si>
  <si>
    <t>Side Panel (510-A) right</t>
  </si>
  <si>
    <t>Top panel (510-A)</t>
  </si>
  <si>
    <t>Base panel (510-A)</t>
  </si>
  <si>
    <t>Side Panel (510-A) left</t>
  </si>
  <si>
    <t>Inner Vee Lever</t>
  </si>
  <si>
    <t>Outer Vee Lever</t>
  </si>
  <si>
    <t>outer vee guide spacer</t>
  </si>
  <si>
    <t>inner vee guide spacer</t>
  </si>
  <si>
    <t>vee guide bracket</t>
  </si>
  <si>
    <t>rpl 2 bracket</t>
  </si>
  <si>
    <t>thrust plate</t>
  </si>
  <si>
    <t xml:space="preserve">6306 - Remote Heater Sides </t>
  </si>
  <si>
    <t>520 VEE BRACKET</t>
  </si>
  <si>
    <t>45 bracket (210-A accessories)</t>
  </si>
  <si>
    <t>Grip Head Pin Fit</t>
  </si>
  <si>
    <t>Grip Head Pin Slip</t>
  </si>
  <si>
    <t>VEE INSERT</t>
  </si>
  <si>
    <t>91746A112</t>
  </si>
  <si>
    <t>CLAMP KNOB</t>
  </si>
  <si>
    <t>9 cm Die Base</t>
  </si>
  <si>
    <t>Top panel (185-A)</t>
  </si>
  <si>
    <t>Side Panel (185-A)</t>
  </si>
  <si>
    <t>Reduction Die Blank</t>
  </si>
  <si>
    <t>Vespel Insulator Sleeve</t>
  </si>
  <si>
    <t>512-A  Upper Panel Joiner</t>
  </si>
  <si>
    <t>512-A  Lower Panel Joiner</t>
  </si>
  <si>
    <t>Din Rail  3"</t>
  </si>
  <si>
    <t>Side Bracket</t>
  </si>
  <si>
    <t>Lower Base Clamp</t>
  </si>
  <si>
    <t>Cross Bar  (220-B)</t>
  </si>
  <si>
    <t>Tee Bracket</t>
  </si>
  <si>
    <t>Custom Nozzle Adapter</t>
  </si>
  <si>
    <t>6488 Right 211</t>
  </si>
  <si>
    <t>Right Half Blanks  Nozzel 211</t>
  </si>
  <si>
    <t>6489 Left 211</t>
  </si>
  <si>
    <t>Left Half Blanks  Nozzel 211</t>
  </si>
  <si>
    <t>311 Tri Port Nozzle Right</t>
  </si>
  <si>
    <t>311 Tri Port Nozzle left</t>
  </si>
  <si>
    <t>panel blank-left</t>
  </si>
  <si>
    <t>panel blank-right</t>
  </si>
  <si>
    <t>Side Panel 350 x 12</t>
  </si>
  <si>
    <t>Mount Bracket Y-Stage</t>
  </si>
  <si>
    <t>Trasition Plate</t>
  </si>
  <si>
    <t>Pinch clamp mt bracket</t>
  </si>
  <si>
    <t>420 hard stop</t>
  </si>
  <si>
    <t>Plate Compression Cyl</t>
  </si>
  <si>
    <t>420 Micrometer Mount</t>
  </si>
  <si>
    <t>Base Plate 220-B</t>
  </si>
  <si>
    <t>320 Lower Panel</t>
  </si>
  <si>
    <t>320 B Top Panel</t>
  </si>
  <si>
    <t>Plate Actuator_Cylinder mount</t>
  </si>
  <si>
    <t>Base Plate</t>
  </si>
  <si>
    <t>Offset Grip Head, Pin slip</t>
  </si>
  <si>
    <t>Offset Grip Head, Pin fit</t>
  </si>
  <si>
    <t>Front Panel (185-A)</t>
  </si>
  <si>
    <t>Rear / Bottom Panel (220-B)</t>
  </si>
  <si>
    <t>Front Panel 160-A</t>
  </si>
  <si>
    <t>Stabilizer Arm</t>
  </si>
  <si>
    <t>410 Right Side Panel</t>
  </si>
  <si>
    <t>410 Left Side Panel</t>
  </si>
  <si>
    <t>Front Panel  (320-B)</t>
  </si>
  <si>
    <t>Front Panel (420-B)</t>
  </si>
  <si>
    <t>410 Front Top PLATE</t>
  </si>
  <si>
    <t>410 Stabilizer Arm</t>
  </si>
  <si>
    <t>Stage Plate</t>
  </si>
  <si>
    <t>Nozzle Retainer</t>
  </si>
  <si>
    <t>Bracket Hoizontal Locking</t>
  </si>
  <si>
    <t>Bracket Clamp Cylinder</t>
  </si>
  <si>
    <t>Bracket Vertical</t>
  </si>
  <si>
    <t>510-A Front Panel  510-A</t>
  </si>
  <si>
    <t>Top Panel (210-A / 220-B)</t>
  </si>
  <si>
    <t>Front panel  (210-A)</t>
  </si>
  <si>
    <t>DUAL MOD PANEL</t>
  </si>
  <si>
    <t>Bottom / Rear Panel (185-A)</t>
  </si>
  <si>
    <t>Side Panel (210-A)</t>
  </si>
  <si>
    <t>Rear Bottom 210-A</t>
  </si>
  <si>
    <t>425 Biosense Front</t>
  </si>
  <si>
    <t>420 Biosense Top</t>
  </si>
  <si>
    <t>420 Biosense Side Panel</t>
  </si>
  <si>
    <t>Rear Bottom (420-B)</t>
  </si>
  <si>
    <t>220-B Die Heads</t>
  </si>
  <si>
    <t>220- B Die Base</t>
  </si>
  <si>
    <t>830-B Front Panel</t>
  </si>
  <si>
    <t>Side Panel (420-B) right</t>
  </si>
  <si>
    <t>Side Panel (420-B) left</t>
  </si>
  <si>
    <t xml:space="preserve">6623 - </t>
  </si>
  <si>
    <t xml:space="preserve">6624 - </t>
  </si>
  <si>
    <t>6625 - 411-A Front Panel</t>
  </si>
  <si>
    <t>423 Front Panel</t>
  </si>
  <si>
    <t>6635 - BLANK DIE HEADS</t>
  </si>
  <si>
    <t>423 Side Panel</t>
  </si>
  <si>
    <t>411 Track Bracket</t>
  </si>
  <si>
    <t>423-B Thermal Bonder Top Panel</t>
  </si>
  <si>
    <t>416 Seal Mount</t>
  </si>
  <si>
    <t>Micrometer Cover</t>
  </si>
  <si>
    <t xml:space="preserve">420-B Top Panel    </t>
  </si>
  <si>
    <t>6672 Right 312"large"</t>
  </si>
  <si>
    <t>6673 Left 312 "large</t>
  </si>
  <si>
    <t>6674 Right 312</t>
  </si>
  <si>
    <t>6674 - 312 Nozzle, Right</t>
  </si>
  <si>
    <t>6675 Left 312</t>
  </si>
  <si>
    <t>6675 - 312 Nozzle, left</t>
  </si>
  <si>
    <t>6680 Right 212</t>
  </si>
  <si>
    <t>6681 Left 212</t>
  </si>
  <si>
    <t>R2AX-205B-24-P-MS5E-23X</t>
  </si>
  <si>
    <t xml:space="preserve">Total </t>
  </si>
  <si>
    <t>QTY</t>
  </si>
  <si>
    <t>610 FL Blank Die Head Rear</t>
  </si>
  <si>
    <t>410 Track Bracket</t>
  </si>
  <si>
    <t>Screen Nozzle Perf Screnn X212</t>
  </si>
  <si>
    <t>410 G2 Stage Plate</t>
  </si>
  <si>
    <t>520 Shield Rail</t>
  </si>
  <si>
    <t>833 Grip Cover</t>
  </si>
  <si>
    <t>620 Tooling Plate</t>
  </si>
  <si>
    <t>285 Clamp Base</t>
  </si>
  <si>
    <t>BRIAN</t>
  </si>
  <si>
    <t>TE10A 110V</t>
  </si>
  <si>
    <t>7287K12</t>
  </si>
  <si>
    <t>ROLLER LEVER SWITCH</t>
  </si>
  <si>
    <t>ROBO</t>
  </si>
  <si>
    <t>DLT-35-N-B-12</t>
  </si>
  <si>
    <t>LINEAR THRUSTER</t>
  </si>
  <si>
    <t>OTAL-040</t>
  </si>
  <si>
    <t>TELESCOPIC AIR LINES</t>
  </si>
  <si>
    <t>44C-AAA-GAAA-1KC</t>
  </si>
  <si>
    <t>44C-AAA-GDFA-1KA</t>
  </si>
  <si>
    <t>ACTUATORS</t>
  </si>
  <si>
    <t>5173- 90 DEGREE CONDUIT CONNECTOR</t>
  </si>
  <si>
    <t>Adapter Blank</t>
  </si>
  <si>
    <t>5315 - Adjustable Pressure Switch (2 wk LT)</t>
  </si>
  <si>
    <t>3185K62</t>
  </si>
  <si>
    <t>3185K63</t>
  </si>
  <si>
    <t>1568A11</t>
  </si>
  <si>
    <t>PULL HANDLE</t>
  </si>
  <si>
    <t>5779K281</t>
  </si>
  <si>
    <t>Connector Arm</t>
  </si>
  <si>
    <t>Destaco</t>
  </si>
  <si>
    <t>2132E</t>
  </si>
  <si>
    <t>410 STAGE PLATE</t>
  </si>
  <si>
    <t>4-way valve w/ 24VDC coil &amp; 10-32 ports</t>
  </si>
  <si>
    <t>4-way valve w/ 120VAC coil &amp; 10-32 ports</t>
  </si>
  <si>
    <t>Timer 120vac ATL5187</t>
  </si>
  <si>
    <t>8 position terminal block, 5-40 scres, std type</t>
  </si>
  <si>
    <t xml:space="preserve">10-Position Terminal Strip  </t>
  </si>
  <si>
    <t>.35 - .63" Liquid Tite Fitting</t>
  </si>
  <si>
    <t xml:space="preserve">PG16 Liquid Tite Fitting  </t>
  </si>
  <si>
    <t>8 Position Bus jumper</t>
  </si>
  <si>
    <t>SSR 4-32vdc-90-220vac</t>
  </si>
  <si>
    <t>LAMP, NEON RED, 220V</t>
  </si>
  <si>
    <t>Red Push Button Projecting</t>
  </si>
  <si>
    <t>3-Way Multi-Purpose Kip 150 psi 120 vac</t>
  </si>
  <si>
    <t>N.O. Contact Block</t>
  </si>
  <si>
    <t>2 way Kip valve</t>
  </si>
  <si>
    <t>COMPACT DUAL MINI REGULATOR</t>
  </si>
  <si>
    <t>3-way Kip valve</t>
  </si>
  <si>
    <t>DigiKey</t>
  </si>
  <si>
    <t>EG1505-ND</t>
  </si>
  <si>
    <t>GARYS PL</t>
  </si>
  <si>
    <t>7557K41</t>
  </si>
  <si>
    <t>520 Upper Enclosure Panel</t>
  </si>
  <si>
    <t>Bottom Panel (420-B)</t>
  </si>
  <si>
    <t>CIRCUIT BREAKER 15 AMP, ABB</t>
  </si>
  <si>
    <t>GALCO</t>
  </si>
  <si>
    <t>84-7111.600</t>
  </si>
  <si>
    <t>SERIES 84 SWITCH UNIT, BLUE</t>
  </si>
  <si>
    <t>84-8511.6620</t>
  </si>
  <si>
    <t>CON,RECPT,IEC 320,20A 250V,SCR TER, Hubbell, H320BL</t>
  </si>
  <si>
    <t>04F694</t>
  </si>
  <si>
    <t>46M3027</t>
  </si>
  <si>
    <t>46F314</t>
  </si>
  <si>
    <t>DPDT RELAY 24 VDC, IDEC, RH2B-UDC24V</t>
  </si>
  <si>
    <t>RELAY SOCKET DPDT, IDEC, SH2B-05C</t>
  </si>
  <si>
    <t>810 Fan Barrier</t>
  </si>
  <si>
    <t>BLUE SWITCH LENS</t>
  </si>
  <si>
    <t>5948T881</t>
  </si>
  <si>
    <t>BUCHANAN</t>
  </si>
  <si>
    <t>S801U-K10</t>
  </si>
  <si>
    <t>10A CIRCUIT BREAKER, ABB</t>
  </si>
  <si>
    <t>6631 - CONNECTOR RING</t>
  </si>
  <si>
    <t>7945K81</t>
  </si>
  <si>
    <t>LOCK NUT 1/2" NPT</t>
  </si>
  <si>
    <t>GARYS PLASTIC</t>
  </si>
  <si>
    <t>Guide Track (410A)</t>
  </si>
  <si>
    <t>43-B Front Panel</t>
  </si>
  <si>
    <t>43-B Rear Panel</t>
  </si>
  <si>
    <t>ALLIED ELEC</t>
  </si>
  <si>
    <t>842-9998</t>
  </si>
  <si>
    <t>T-91-SC36 - FOOT SWITCH FOOT PEDAL  NO PLUG</t>
  </si>
  <si>
    <t>91075A760</t>
  </si>
  <si>
    <t>Allied</t>
  </si>
  <si>
    <t>Die Heater Housing (43B)</t>
  </si>
  <si>
    <t>6216 Ceramic insulator  (43B)</t>
  </si>
  <si>
    <t xml:space="preserve">Micrometer Bushing </t>
  </si>
  <si>
    <t>830B REAR TOP PANEL</t>
  </si>
  <si>
    <t>FUTURE</t>
  </si>
  <si>
    <t>206708-1</t>
  </si>
  <si>
    <t>206705-3</t>
  </si>
  <si>
    <t>U-DIE BRACKET</t>
  </si>
  <si>
    <t>U-COOLING BRACKET</t>
  </si>
  <si>
    <t>ECLIPSE</t>
  </si>
  <si>
    <t>SFCABLE</t>
  </si>
  <si>
    <t>P7B1-06</t>
  </si>
  <si>
    <t>7310K12 / (5308 709)</t>
  </si>
  <si>
    <t>TOWER STOPPER (520B)</t>
  </si>
  <si>
    <t>520B SHIELD</t>
  </si>
  <si>
    <t>TOBAR</t>
  </si>
  <si>
    <t>830B GEAR HOUSING</t>
  </si>
  <si>
    <t>motor coupler housing - 830B</t>
  </si>
  <si>
    <t>¼” Tube 1/b NPT 3x Manifold</t>
  </si>
  <si>
    <t>1/8 NPT MXF Elbow</t>
  </si>
  <si>
    <t>¼” Tee, Push Connect</t>
  </si>
  <si>
    <t>¼” Tube 10-32 straight Connector</t>
  </si>
  <si>
    <t>¼” Tube 10-32 90° Connector</t>
  </si>
  <si>
    <t>¼” Tube 1/8 NPT Straight Connector</t>
  </si>
  <si>
    <t>¼” Tube 1/8 NPT 90° Connector</t>
  </si>
  <si>
    <t>¼” Tube 1/ 4 NPT Straight Connector</t>
  </si>
  <si>
    <t>¼” Tube ¼ NPT 90° Connector</t>
  </si>
  <si>
    <t>¼” Tube ¼ NPTF Straight Connetor</t>
  </si>
  <si>
    <t>52065K127</t>
  </si>
  <si>
    <t>52065K219</t>
  </si>
  <si>
    <t>52065K129</t>
  </si>
  <si>
    <t>5111K82</t>
  </si>
  <si>
    <t>5111K223</t>
  </si>
  <si>
    <t>5111K667</t>
  </si>
  <si>
    <t>5203K54</t>
  </si>
  <si>
    <t>50785K41</t>
  </si>
  <si>
    <t>5111K527-GREY</t>
  </si>
  <si>
    <t xml:space="preserve">1/8 NPT ¼” Tube 2X </t>
  </si>
  <si>
    <t>830B</t>
  </si>
  <si>
    <t>UPPER WELD HEAD</t>
  </si>
  <si>
    <t>LOWER WELD HEAD</t>
  </si>
  <si>
    <t>206060-1 / A1300-ND</t>
  </si>
  <si>
    <t>1</t>
  </si>
  <si>
    <t>10</t>
  </si>
  <si>
    <t>100</t>
  </si>
  <si>
    <t>15</t>
  </si>
  <si>
    <t>2</t>
  </si>
  <si>
    <t>20</t>
  </si>
  <si>
    <t>22</t>
  </si>
  <si>
    <t>200</t>
  </si>
  <si>
    <t>24</t>
  </si>
  <si>
    <t>25</t>
  </si>
  <si>
    <t>3</t>
  </si>
  <si>
    <t>30</t>
  </si>
  <si>
    <t>4</t>
  </si>
  <si>
    <t>40</t>
  </si>
  <si>
    <t>5</t>
  </si>
  <si>
    <t>50</t>
  </si>
  <si>
    <t>6</t>
  </si>
  <si>
    <t>7</t>
  </si>
  <si>
    <t>206061-1 / A1301-ND</t>
  </si>
  <si>
    <t>HEILAND</t>
  </si>
  <si>
    <t>POSITIONER BASE</t>
  </si>
  <si>
    <t>23C7937</t>
  </si>
  <si>
    <t>02J7403</t>
  </si>
  <si>
    <t>830B BASE, TRACK HOUSING</t>
  </si>
  <si>
    <t>830B 1.5IN SIDE PLATE</t>
  </si>
  <si>
    <t>830B 1.5IN SIDE PLATE B</t>
  </si>
  <si>
    <t>206966-7</t>
  </si>
  <si>
    <t>8262T11</t>
  </si>
  <si>
    <t>23015T81</t>
  </si>
  <si>
    <t>91585A051</t>
  </si>
  <si>
    <t>3.0MM DIA. X 6.0 MM LENGTH PIN</t>
  </si>
  <si>
    <t>95630A241</t>
  </si>
  <si>
    <t>5 MM SHAFT COLLAR</t>
  </si>
  <si>
    <t>57485K22</t>
  </si>
  <si>
    <t>VEE GUIDE SUPPORT (520B)</t>
  </si>
  <si>
    <t>410A</t>
  </si>
  <si>
    <t>410A SIDE PANEL</t>
  </si>
  <si>
    <t>E16D12.0-U</t>
  </si>
  <si>
    <t>91075A640</t>
  </si>
  <si>
    <t>STANDOFF (810A)</t>
  </si>
  <si>
    <t>320B/420B</t>
  </si>
  <si>
    <t>WHITE LENS</t>
  </si>
  <si>
    <t xml:space="preserve"> 220-B FRONT PANEL   </t>
  </si>
  <si>
    <t>FRONT PANEL (510A / 610A)</t>
  </si>
  <si>
    <t>315-25/30/28</t>
  </si>
  <si>
    <t>.250” Plug Gage</t>
  </si>
  <si>
    <t>23055A002</t>
  </si>
  <si>
    <t xml:space="preserve">PTFE WASHER #10  </t>
  </si>
  <si>
    <t xml:space="preserve">Robohand RO Gripper  </t>
  </si>
  <si>
    <t>Bearing</t>
  </si>
  <si>
    <t>91B1779</t>
  </si>
  <si>
    <t xml:space="preserve">Hood </t>
  </si>
  <si>
    <t>THIN SPDT RELAY</t>
  </si>
  <si>
    <t>7026K21/S801U-K15</t>
  </si>
  <si>
    <t>70255K17/BC7-30-10-01</t>
  </si>
  <si>
    <t>PACIFIC BEARING</t>
  </si>
  <si>
    <t>RATHBUN</t>
  </si>
  <si>
    <t>510A FRONT PANEL</t>
  </si>
  <si>
    <t>25.120.60</t>
  </si>
  <si>
    <t>Grade A Gauge</t>
  </si>
  <si>
    <t>3869K35</t>
  </si>
  <si>
    <t>MALE TYPE K TC CONNCTOR</t>
  </si>
  <si>
    <t xml:space="preserve">3869K34 </t>
  </si>
  <si>
    <t>FEMALE TYPE K TC CONNECTOR</t>
  </si>
  <si>
    <t>2216T13</t>
  </si>
  <si>
    <t>MULTILINE TUBE CLAMP 10 POS.</t>
  </si>
  <si>
    <t xml:space="preserve">8812K32 </t>
  </si>
  <si>
    <t>REGULATOR AND GAUGE</t>
  </si>
  <si>
    <t>8346K14</t>
  </si>
  <si>
    <t>FLOW CONTROL</t>
  </si>
  <si>
    <t xml:space="preserve">62005K313   </t>
  </si>
  <si>
    <t>INLINE FLOW CONTROL</t>
  </si>
  <si>
    <t xml:space="preserve">19155K4     </t>
  </si>
  <si>
    <t>FAN GUARD WITH FILTER</t>
  </si>
  <si>
    <t>5644K81</t>
  </si>
  <si>
    <t xml:space="preserve"> 90 DEG. ELBOW</t>
  </si>
  <si>
    <t>69295K2</t>
  </si>
  <si>
    <t>2-PIN RECEPTACLE</t>
  </si>
  <si>
    <t xml:space="preserve">69295K25 </t>
  </si>
  <si>
    <t>2-PIN PLUG</t>
  </si>
  <si>
    <t xml:space="preserve">3185K96 </t>
  </si>
  <si>
    <t>LOCKNUT</t>
  </si>
  <si>
    <t xml:space="preserve">3185K15      </t>
  </si>
  <si>
    <t xml:space="preserve"> STRAIGHT CONDUIT CONNECTOR</t>
  </si>
  <si>
    <t>CABLE CLAMP</t>
  </si>
  <si>
    <t xml:space="preserve">Precision Motion </t>
  </si>
  <si>
    <t xml:space="preserve">Airpel .627 '' Bore 12'' Stoke </t>
  </si>
  <si>
    <t>1511K22</t>
  </si>
  <si>
    <t>6555  410 Rear Top Panel</t>
  </si>
  <si>
    <t xml:space="preserve">SC MECH </t>
  </si>
  <si>
    <t xml:space="preserve">Micrometer </t>
  </si>
  <si>
    <t>FRONT DIE HEADS</t>
  </si>
  <si>
    <t>TENSION CYLINDER BRACKET</t>
  </si>
  <si>
    <t>410 VEE BEARING</t>
  </si>
  <si>
    <t xml:space="preserve"> 830 Right Die Housing Panel</t>
  </si>
  <si>
    <t xml:space="preserve"> 830 Track Plate</t>
  </si>
  <si>
    <t xml:space="preserve"> 830 RPL Bracket</t>
  </si>
  <si>
    <t>6201  220 2 in Die Head-Blank</t>
  </si>
  <si>
    <t xml:space="preserve">6525  - </t>
  </si>
  <si>
    <t>6598  416 Front Panel</t>
  </si>
  <si>
    <t>HEATER SHIELD TUBE</t>
  </si>
  <si>
    <t>LEFT END PLATE</t>
  </si>
  <si>
    <t>RIGHT END PLATE</t>
  </si>
  <si>
    <t xml:space="preserve">DPG BRACKET LEFT        </t>
  </si>
  <si>
    <t xml:space="preserve">DPG BRACKET RIGHT A   </t>
  </si>
  <si>
    <t xml:space="preserve">DPG BRACKET RIGHT B   </t>
  </si>
  <si>
    <t>SHIELD END</t>
  </si>
  <si>
    <t xml:space="preserve">standard Nozzle </t>
  </si>
  <si>
    <t xml:space="preserve">TOP PANEL            </t>
  </si>
  <si>
    <t>BOTTOM PANEL</t>
  </si>
  <si>
    <t>FRONT PANEL</t>
  </si>
  <si>
    <t>REAR PANEL</t>
  </si>
  <si>
    <t xml:space="preserve"> END PANEL</t>
  </si>
  <si>
    <t>RIGHT REAR COVER</t>
  </si>
  <si>
    <t>RIGHT FRONT COVER</t>
  </si>
  <si>
    <t>DLT BASE</t>
  </si>
  <si>
    <t>BEARING BASE</t>
  </si>
  <si>
    <t>PINCH COVER</t>
  </si>
  <si>
    <t xml:space="preserve">POLYCARB PANEL  </t>
  </si>
  <si>
    <t>GUIDE BASE</t>
  </si>
  <si>
    <t xml:space="preserve">6001 -Stand Offs </t>
  </si>
  <si>
    <t>Post Connection</t>
  </si>
  <si>
    <t xml:space="preserve">Safety Ring </t>
  </si>
  <si>
    <t xml:space="preserve">Base Ring </t>
  </si>
  <si>
    <t xml:space="preserve">Top/bottom panel    </t>
  </si>
  <si>
    <t>BLANK GUIDE ARM    SHIELD ACCESSORY</t>
  </si>
  <si>
    <t xml:space="preserve">Base Plate </t>
  </si>
  <si>
    <t>Mic Slide Plate</t>
  </si>
  <si>
    <t>Top Left Rail</t>
  </si>
  <si>
    <t>Lower Rail</t>
  </si>
  <si>
    <t xml:space="preserve"> BASE PLATE</t>
  </si>
  <si>
    <t xml:space="preserve"> ADAPTER BASE </t>
  </si>
  <si>
    <t xml:space="preserve"> TOP PLATE</t>
  </si>
  <si>
    <t xml:space="preserve"> BACK PLATE</t>
  </si>
  <si>
    <t xml:space="preserve"> Clamp Arm Fixed</t>
  </si>
  <si>
    <t xml:space="preserve"> Clamp Arm Adjustable</t>
  </si>
  <si>
    <t xml:space="preserve"> BOTTOM-REAR PANEL</t>
  </si>
  <si>
    <t>6585   Left Side Panel</t>
  </si>
  <si>
    <t>6586   Right Side Panel</t>
  </si>
  <si>
    <t xml:space="preserve"> Front Panel</t>
  </si>
  <si>
    <t>Vee BlockVee Guide</t>
  </si>
  <si>
    <t>MPS Bracket</t>
  </si>
  <si>
    <t>UPPER OUTER VEE GUIDE</t>
  </si>
  <si>
    <t xml:space="preserve"> Rear panel mount</t>
  </si>
  <si>
    <t>Right Side Plate</t>
  </si>
  <si>
    <t>Upper Front Shield</t>
  </si>
  <si>
    <t>SPACER MOUNT/SANDER SPINDEL</t>
  </si>
  <si>
    <t xml:space="preserve"> CYLINDER MOUNT</t>
  </si>
  <si>
    <t xml:space="preserve"> RAIL BASE</t>
  </si>
  <si>
    <t xml:space="preserve"> Touch Screen Front Panel</t>
  </si>
  <si>
    <t>Insulator Rod for the -A (brown post)</t>
  </si>
  <si>
    <t xml:space="preserve"> Vee Rail</t>
  </si>
  <si>
    <t>-A Gen I Center Polycarb Panel</t>
  </si>
  <si>
    <t>-A Gen I Upper-Lower Polycarb Panel</t>
  </si>
  <si>
    <t xml:space="preserve"> GII Vee Rail</t>
  </si>
  <si>
    <t>RPL PANEL</t>
  </si>
  <si>
    <t>FRONT SHIELD</t>
  </si>
  <si>
    <t>LAMINATOR</t>
  </si>
  <si>
    <t xml:space="preserve"> U-PANEL</t>
  </si>
  <si>
    <t>BASE PANEL</t>
  </si>
  <si>
    <t>MAIN LID</t>
  </si>
  <si>
    <t>HEATER BASE</t>
  </si>
  <si>
    <t>MAIN SIDE PANEL</t>
  </si>
  <si>
    <t>MAIN SIDE CONTROL</t>
  </si>
  <si>
    <t xml:space="preserve"> MAIN REAR PANEL</t>
  </si>
  <si>
    <t>Short Vee Bracket Right</t>
  </si>
  <si>
    <t>Long Vee Bracket Right</t>
  </si>
  <si>
    <t>Upper Shield Mount</t>
  </si>
  <si>
    <t>TRACK COVER</t>
  </si>
  <si>
    <t xml:space="preserve"> VEE ARM</t>
  </si>
  <si>
    <t>16 PIN CONNECTER  (MODIFY 5212)</t>
  </si>
  <si>
    <t>LEFT COVER</t>
  </si>
  <si>
    <t>SCALE BRACKET</t>
  </si>
  <si>
    <t xml:space="preserve">LAMINATOR-SMALL VEE   </t>
  </si>
  <si>
    <t>SMALL TRACK BRACKET</t>
  </si>
  <si>
    <t>SHORT VEE BRACKET</t>
  </si>
  <si>
    <t>DOOR BLOCK</t>
  </si>
  <si>
    <t xml:space="preserve"> U-BRACKET</t>
  </si>
  <si>
    <t>ROLLER BLOCK</t>
  </si>
  <si>
    <t>CLAMP BLOCK</t>
  </si>
  <si>
    <t>U-BLOCK</t>
  </si>
  <si>
    <t>RPL MOUNT</t>
  </si>
  <si>
    <t>COVER STRIP</t>
  </si>
  <si>
    <t xml:space="preserve"> COVER MOUNT</t>
  </si>
  <si>
    <t>HOME TARGET</t>
  </si>
  <si>
    <t>BEARING CINNECTION</t>
  </si>
  <si>
    <t>SPACER</t>
  </si>
  <si>
    <t>MAIN SIDE</t>
  </si>
  <si>
    <t xml:space="preserve"> LEFT COVER</t>
  </si>
  <si>
    <t>RIGHT COVER</t>
  </si>
  <si>
    <t>CASTER BRACKET RIGHT</t>
  </si>
  <si>
    <t>HEATER COVER</t>
  </si>
  <si>
    <t>CASTER BRACKET LEFT</t>
  </si>
  <si>
    <t>SHAFT MOUNT</t>
  </si>
  <si>
    <t>VEE RAIL</t>
  </si>
  <si>
    <t xml:space="preserve"> </t>
  </si>
  <si>
    <t>MA-280 Side Panel</t>
  </si>
  <si>
    <t>7138K21</t>
  </si>
  <si>
    <t>RT ANGLE PLUG CONNECTOR</t>
  </si>
  <si>
    <t>STAC6  SI Motion Control Drive</t>
  </si>
  <si>
    <t>5111K487</t>
  </si>
  <si>
    <t>1/4" TUBE ELBOW</t>
  </si>
  <si>
    <t>6257K19</t>
  </si>
  <si>
    <t>SI-100</t>
  </si>
  <si>
    <t>SI - 100</t>
  </si>
  <si>
    <t xml:space="preserve">SERIES 117 ENERGY TUBE (IN FEET) </t>
  </si>
  <si>
    <t>THMX</t>
  </si>
  <si>
    <t xml:space="preserve">Right angle push lock fitting (2 wk LT) </t>
  </si>
  <si>
    <t>1/8 Hose Barb</t>
  </si>
  <si>
    <t xml:space="preserve">Mini Flow Control </t>
  </si>
  <si>
    <t xml:space="preserve">Dual Coupling Insert 1/16" </t>
  </si>
  <si>
    <t xml:space="preserve">CPC Dual Barb </t>
  </si>
  <si>
    <t xml:space="preserve">1/8 Hb Nv Body </t>
  </si>
  <si>
    <t>Micrometer Head  363 L</t>
  </si>
  <si>
    <t>Micrometer stage</t>
  </si>
  <si>
    <t>3.0" cross roller slide</t>
  </si>
  <si>
    <t>1" MULTI TUBE CONNECTOR</t>
  </si>
  <si>
    <t>Si3540 Step Motor Driver</t>
  </si>
  <si>
    <t>double tee nut</t>
  </si>
  <si>
    <t>SHOCK ABSORBER  MC 10MH</t>
  </si>
  <si>
    <t>POWER SUPPLY</t>
  </si>
  <si>
    <t>1200w, 130v Heaters</t>
  </si>
  <si>
    <t>air control valve 1/8" Tube to 10-32 Unf Flow</t>
  </si>
  <si>
    <t>84-8511.2620</t>
  </si>
  <si>
    <t>SWITCHING UNIT, RED</t>
  </si>
  <si>
    <t>SWITCHING UNIT, GREEN</t>
  </si>
  <si>
    <t>End Section ORANGE</t>
  </si>
  <si>
    <t>4 Terminal Ground Block</t>
  </si>
  <si>
    <t>3-way Kip valve 220V</t>
  </si>
  <si>
    <t>2-way kip valve, 175 PSI, 220 volt</t>
  </si>
  <si>
    <t>2CPF-BLK</t>
  </si>
  <si>
    <t>1/8 NPT to 10-32 Bushing</t>
  </si>
  <si>
    <t>Female Quick connect 1/4 Hose Barb</t>
  </si>
  <si>
    <t>Male Quick Connect 1/8 NPT</t>
  </si>
  <si>
    <t>1/8 Barb T Fitting</t>
  </si>
  <si>
    <t>Toggle switch</t>
  </si>
  <si>
    <t>4CQF-BLK</t>
  </si>
  <si>
    <t>Norgren Regulator</t>
  </si>
  <si>
    <t>1/8" Flow Control</t>
  </si>
  <si>
    <t xml:space="preserve">SMALL MICROMETER STAGE </t>
  </si>
  <si>
    <t>15.120.30VAC/KPA</t>
  </si>
  <si>
    <t xml:space="preserve">Airpel cylinder 3.0" Stroke  </t>
  </si>
  <si>
    <t>69775K11</t>
  </si>
  <si>
    <t>Flexible wire duct 1/2" X 3/4"</t>
  </si>
  <si>
    <t>19155K94</t>
  </si>
  <si>
    <t>Steel Fan Guard 3.15"</t>
  </si>
  <si>
    <t>24 VDC Cooling Fan 3.15"</t>
  </si>
  <si>
    <t>TC Extenstion Type K</t>
  </si>
  <si>
    <t>1514K9</t>
  </si>
  <si>
    <t xml:space="preserve">Lamp indicator 10mm 125V </t>
  </si>
  <si>
    <t>D105J12S205QA</t>
  </si>
  <si>
    <t>SWITCH, MOMENTARY,ON-OFF-ON</t>
  </si>
  <si>
    <t xml:space="preserve">RECEPTICAL, 4-PIN, AMP, </t>
  </si>
  <si>
    <t>TE10A POWER CONTROL 110V</t>
  </si>
  <si>
    <t>TE10A POWER CONTROL 230V</t>
  </si>
  <si>
    <t xml:space="preserve">EUROTHERM TEMP CONTROLLER </t>
  </si>
  <si>
    <t>2216E CC H7 TEMPERATURE CONTROLLER</t>
  </si>
  <si>
    <t>EUROTHERM TEMP CONTROLLER</t>
  </si>
  <si>
    <t>RSSDN-25A</t>
  </si>
  <si>
    <t>Relay socket 4pdt</t>
  </si>
  <si>
    <t>Loc Line Nozzles 1/8"   (pkg 4)</t>
  </si>
  <si>
    <t>GREEN LED INDICATOR EAO</t>
  </si>
  <si>
    <t>280-833</t>
  </si>
  <si>
    <t>Spring Block    GREY</t>
  </si>
  <si>
    <t xml:space="preserve">END STOP </t>
  </si>
  <si>
    <t>Remote Heater Bottom</t>
  </si>
  <si>
    <t>Remote Heater Top</t>
  </si>
  <si>
    <t>H8CP/6534K29</t>
  </si>
  <si>
    <t>Industrial Coupling</t>
  </si>
  <si>
    <t>BAY/MCM</t>
  </si>
  <si>
    <t>DPDT Relay 24 VDC</t>
  </si>
  <si>
    <t>CONNECTOR JACKET</t>
  </si>
  <si>
    <t>STRAIGHT CONDUIT CONNECTOR</t>
  </si>
  <si>
    <t>711 NOZZLE SIDE</t>
  </si>
  <si>
    <t>Newark</t>
  </si>
  <si>
    <t>Radio Shack</t>
  </si>
  <si>
    <t xml:space="preserve">28F708 </t>
  </si>
  <si>
    <t>Buchanan</t>
  </si>
  <si>
    <t>MINI SLIDE 10MM STROKE</t>
  </si>
  <si>
    <t>Danaher Actuator Sensor  (IDC)</t>
  </si>
  <si>
    <t>S4J Panel connector</t>
  </si>
  <si>
    <t>TC Panel K</t>
  </si>
  <si>
    <t>CONNECTOR CABLE</t>
  </si>
  <si>
    <t>Liquid Tite Fitting PG-9</t>
  </si>
  <si>
    <t>MCM/ALLIED</t>
  </si>
  <si>
    <t>MICROMETER STAGE  450-X</t>
  </si>
  <si>
    <t>Solid State Relay Din/ Slim DC/DC</t>
  </si>
  <si>
    <t>Flow Meter 50 SCFH  (2-3 wk lead time)</t>
  </si>
  <si>
    <t>Thermocouple .062 OD</t>
  </si>
  <si>
    <t>Relay Socket DPDT</t>
  </si>
  <si>
    <t>4PDT Relay 24VDC</t>
  </si>
  <si>
    <t>RY4S-UDC24V</t>
  </si>
  <si>
    <t xml:space="preserve">LEFT SIDE PANEL </t>
  </si>
  <si>
    <t>RIGHT SIDE PANEL</t>
  </si>
  <si>
    <t>1/8 NPT Bulkhead</t>
  </si>
  <si>
    <t>90 DEG LIQ TITE FITTING</t>
  </si>
  <si>
    <t>1/8 TUBE 10-32</t>
  </si>
  <si>
    <t>6162K21</t>
  </si>
  <si>
    <t xml:space="preserve">Air Regulator 1/4 pipe  size 14 max SCFM, 2 to 120 PSI </t>
  </si>
  <si>
    <t xml:space="preserve">Adjustable L </t>
  </si>
  <si>
    <t>1/4 NPT to 10-32 Bushing</t>
  </si>
  <si>
    <t>10EEA1</t>
  </si>
  <si>
    <t xml:space="preserve">Power Entry - IEC Connector </t>
  </si>
  <si>
    <t>ALLIED</t>
  </si>
  <si>
    <t>TIMER 24 VDC  ATL5111</t>
  </si>
  <si>
    <t>9 position plug</t>
  </si>
  <si>
    <t>9 pin connector socket</t>
  </si>
  <si>
    <t>SSR DIN MNT 25A DC/AC</t>
  </si>
  <si>
    <t>11 Pin Relay/TIMER Socket</t>
  </si>
  <si>
    <t>16mm E-stop button</t>
  </si>
  <si>
    <t>6ft 18 AWG Universal Power Cord ( IEC320 C13 to NEMA 5-15P)</t>
  </si>
  <si>
    <t>Plug gauge .125 diameter</t>
  </si>
  <si>
    <t>Crown Royal Box .4D X 4W X 2H</t>
  </si>
  <si>
    <t>PART #</t>
  </si>
  <si>
    <t>SAFETY STOCK</t>
  </si>
  <si>
    <t>VENDOR PART #</t>
  </si>
  <si>
    <t>DESCRIPTION</t>
  </si>
  <si>
    <t>VENDOR</t>
  </si>
  <si>
    <t>COST PER</t>
  </si>
  <si>
    <t>TOTAL COST</t>
  </si>
  <si>
    <t>Loc Line 1/8 NPT Bulk Head</t>
  </si>
  <si>
    <t>DELAY OFF TIMER</t>
  </si>
  <si>
    <t>Mini Flow Regulators</t>
  </si>
  <si>
    <t>Plug gauge .375 diameter</t>
  </si>
  <si>
    <t>Pressure Snubber</t>
  </si>
  <si>
    <t>NoShock 100 psi Gauge</t>
  </si>
  <si>
    <t>TIMER 24 VDC  ATL5181</t>
  </si>
  <si>
    <t>QUICK RELEASE SHAFT COLLAR</t>
  </si>
  <si>
    <t>3/8" X 1/2" SHAFT COUPLING</t>
  </si>
  <si>
    <t>10-32 BULK HEAD FITTING NICKEL</t>
  </si>
  <si>
    <t>Polyhelene Leveling Feet</t>
  </si>
  <si>
    <t>Danaher actuator sensor</t>
  </si>
  <si>
    <t>Pneumatic Toggle Switch</t>
  </si>
  <si>
    <t>mini I/O switch</t>
  </si>
  <si>
    <t>1/8 TUBE TO 10/32 TUBE CONNECT</t>
  </si>
  <si>
    <t>Panel Yellow EAO 24 VDC</t>
  </si>
  <si>
    <t>MINI IN LINE REGULATOR</t>
  </si>
  <si>
    <t>MICROMETER HEAD .50"</t>
  </si>
  <si>
    <t>1/16 BARB 10-32</t>
  </si>
  <si>
    <t>MINI FAN GUARD</t>
  </si>
  <si>
    <t>8844K11</t>
  </si>
  <si>
    <t>Sales Price</t>
  </si>
  <si>
    <t>AMP Free Hanging 4 PIN PLUG</t>
  </si>
  <si>
    <t>AMP PANEL 4 PIN RECEPTACLE</t>
  </si>
  <si>
    <t>TIMER SOCKETS</t>
  </si>
  <si>
    <t>BLOCK THRUSTER</t>
  </si>
  <si>
    <t>Gauge 100psi</t>
  </si>
  <si>
    <t>Gauge 60psi</t>
  </si>
  <si>
    <t>Gauge Bracket</t>
  </si>
  <si>
    <t>ROBOHAND</t>
  </si>
  <si>
    <t>Step Motor</t>
  </si>
  <si>
    <t>Label "Caution Hot"</t>
  </si>
  <si>
    <t xml:space="preserve">PARALLEL GRIPPER </t>
  </si>
  <si>
    <t>5463K2</t>
  </si>
  <si>
    <t>1JA-07-B</t>
  </si>
  <si>
    <t>25-459-1-SS-PMC</t>
  </si>
  <si>
    <t>73635K66</t>
  </si>
  <si>
    <t xml:space="preserve">(NPN) METALLIC-OBJECT PROXIMITY SWITCH W/MALE PLUG 3-WIRE DC 2.5M </t>
  </si>
  <si>
    <t>RED LENSE, EAO</t>
  </si>
  <si>
    <t>GREEN LENSE, EAO</t>
  </si>
  <si>
    <t>SWITCHING HOUSING, EAO</t>
  </si>
  <si>
    <t>Switch Unit, Yellow</t>
  </si>
  <si>
    <t>Yellow Lens</t>
  </si>
  <si>
    <t xml:space="preserve">Adjustable Shock Absorber </t>
  </si>
  <si>
    <t>FAN, 120VAC</t>
  </si>
  <si>
    <t>END CAP 1"X2"</t>
  </si>
  <si>
    <t>assembled harness BD# 5007 &amp; 5010</t>
  </si>
  <si>
    <t>Cable Harness</t>
  </si>
  <si>
    <t>35K4715/RH2B-UDC24V</t>
  </si>
  <si>
    <t>13M2863/SH2B-05C</t>
  </si>
  <si>
    <t>64815K52</t>
  </si>
  <si>
    <t>810A PANEL</t>
  </si>
  <si>
    <t>RP17</t>
  </si>
  <si>
    <t>3185K44</t>
  </si>
  <si>
    <t>FLANGED CONNECTOR</t>
  </si>
  <si>
    <t>8649T6</t>
  </si>
  <si>
    <t>PTFE LINED 1" PILLOW BLOCK</t>
  </si>
  <si>
    <t>3742K24</t>
  </si>
  <si>
    <t>ADJUSTABLE OIL DAMPER</t>
  </si>
  <si>
    <t>7026K21</t>
  </si>
  <si>
    <t>10A CIRCUIT BREAKER</t>
  </si>
  <si>
    <t>9473T173-GRAY</t>
  </si>
  <si>
    <t xml:space="preserve"> 4.2MM 2 CIRCUIT BLOCK</t>
  </si>
  <si>
    <t>9473T191-ORNG</t>
  </si>
  <si>
    <t>END SECTION</t>
  </si>
  <si>
    <t xml:space="preserve">Nylon Fitting Tee for 1/8" Tube OD </t>
  </si>
  <si>
    <t>9473T144-GRAY</t>
  </si>
  <si>
    <t>END STOP</t>
  </si>
  <si>
    <t xml:space="preserve">Flexible Wire Duct 1/2" X 1/2" </t>
  </si>
  <si>
    <t>6897K12</t>
  </si>
  <si>
    <t>90 DEG 12MM SENSOR CONNECTOR</t>
  </si>
  <si>
    <t>5483T93</t>
  </si>
  <si>
    <t>1/4 NPT BULKHEAD</t>
  </si>
  <si>
    <t>BD CNC</t>
  </si>
  <si>
    <t>No Shock 100 PSI 2.5" guage</t>
  </si>
  <si>
    <t>2-way kip valve,120V 175 psi</t>
  </si>
  <si>
    <t>NoShock 30 Hg Vacuum Gauge 1.5"</t>
  </si>
  <si>
    <t>6-position Rotary Manifold</t>
  </si>
  <si>
    <t>Bonder Thermocouple  LT-17.5GG-18K-GO.5-STR</t>
  </si>
  <si>
    <t>Main EMO Contactor 20 amp</t>
  </si>
  <si>
    <t>H320BL</t>
  </si>
  <si>
    <t>04F694 - CON,RECPT</t>
  </si>
  <si>
    <t>92320A524</t>
  </si>
  <si>
    <t>8-8 Spacer (TF-120)</t>
  </si>
  <si>
    <t>01J2174</t>
  </si>
  <si>
    <t>84-5040.0020   E-STOP 2 N/C</t>
  </si>
  <si>
    <t>BLUE SWITCH UNIT</t>
  </si>
  <si>
    <t>WHITE SWITCHING UNIT 84-8511.9620</t>
  </si>
  <si>
    <t>WHITE SWITCH LENS 84-7111.700</t>
  </si>
  <si>
    <t>60935K17</t>
  </si>
  <si>
    <t>2993T83</t>
  </si>
  <si>
    <t>43B FRONT PANEL</t>
  </si>
  <si>
    <t>43B REAR PANEL</t>
  </si>
  <si>
    <t>43B SIDE PANELS</t>
  </si>
  <si>
    <t>43B BOTTOM PANEL</t>
  </si>
  <si>
    <t>43B TOP PANEL</t>
  </si>
  <si>
    <t>Right 311</t>
  </si>
  <si>
    <t>1924K12</t>
  </si>
  <si>
    <t>3X MINI MANIFOLD REGULATOR</t>
  </si>
  <si>
    <t>KIT</t>
  </si>
  <si>
    <t>FG</t>
  </si>
  <si>
    <t>QB</t>
  </si>
  <si>
    <t>ADJ</t>
  </si>
  <si>
    <t>3618K399</t>
  </si>
  <si>
    <t>5111K548</t>
  </si>
  <si>
    <t>1/4”tube wye shaped Tee</t>
  </si>
  <si>
    <t>6534K46</t>
  </si>
  <si>
    <t>9151K87</t>
  </si>
  <si>
    <t>5:1 GEARHEAD</t>
  </si>
  <si>
    <t>Cartridge heater 240V, 1.5" L, 100W</t>
  </si>
  <si>
    <t>69295K111</t>
  </si>
  <si>
    <t>24-18 PIN</t>
  </si>
  <si>
    <t>69295k115</t>
  </si>
  <si>
    <t>24-18 SOCKET</t>
  </si>
  <si>
    <t>5644K11-RED</t>
  </si>
  <si>
    <t>1/8" I.D. 1 3/4" COIL TUBING</t>
  </si>
  <si>
    <t>7557K45</t>
  </si>
  <si>
    <t>DPST CONTACT BLOCK</t>
  </si>
  <si>
    <t>CDW</t>
  </si>
  <si>
    <t>10:1 GEAR HEAD</t>
  </si>
  <si>
    <t>64815K53</t>
  </si>
  <si>
    <t>11800-063-4</t>
  </si>
  <si>
    <t>9151K52</t>
  </si>
  <si>
    <t>TEE, F x F x M, 1/4 NPT</t>
  </si>
  <si>
    <t>1/4 NPT NIPPLE</t>
  </si>
  <si>
    <t>5203K55</t>
  </si>
  <si>
    <t>4X 1/4" TUBE, 1/4 NPT</t>
  </si>
  <si>
    <t>9151K36</t>
  </si>
  <si>
    <t>1/4 X 1/8 REDUCER</t>
  </si>
  <si>
    <t>7277K51</t>
  </si>
  <si>
    <t xml:space="preserve">312 Small </t>
  </si>
  <si>
    <t>Left Half Blanks  Thin 211</t>
  </si>
  <si>
    <t>Right Half Blanks  Thin 211</t>
  </si>
  <si>
    <t xml:space="preserve">212 Nozzel Right </t>
  </si>
  <si>
    <t>212 Nozzel left</t>
  </si>
  <si>
    <t>GRIP LEFT</t>
  </si>
  <si>
    <t>GRIP RIGHT</t>
  </si>
  <si>
    <t>52065K217</t>
  </si>
  <si>
    <t>33M8455</t>
  </si>
  <si>
    <t>FN3026HL-20-71  Line filter, DIN mtg, 480V/3P/20A</t>
  </si>
  <si>
    <t xml:space="preserve">(43B)Die Heater Alumium Base Plate </t>
  </si>
  <si>
    <t>1.5"L Cartridge heater 120V, 100W</t>
  </si>
  <si>
    <t xml:space="preserve">91115A280 </t>
  </si>
  <si>
    <t>Standoffs 10-32 x 3/8 Female-Female</t>
  </si>
  <si>
    <t>R3X-50T-42-CR-ASE-34X</t>
  </si>
  <si>
    <t>DBL-10-L-B-4.0</t>
  </si>
  <si>
    <t>AIR CYLINDER, ROBOHAND</t>
  </si>
  <si>
    <t>35A-AAA-DDAA-1BA /141114-24</t>
  </si>
  <si>
    <t>35A-AAA-DDAA-1BA /141160-24</t>
  </si>
  <si>
    <t>CT PRODUCTS</t>
  </si>
  <si>
    <t>obsolete</t>
  </si>
  <si>
    <t>1769-OB16</t>
  </si>
  <si>
    <t>1769-L32E</t>
  </si>
  <si>
    <t>1769-PA2</t>
  </si>
  <si>
    <t>1769-ECR</t>
  </si>
  <si>
    <t>S202U-K20</t>
  </si>
  <si>
    <t xml:space="preserve">206153-1 - CIR CONNECTOR, RCPT, SIZE 11, 4POS, FREE HANGING </t>
  </si>
  <si>
    <t>7820K44</t>
  </si>
  <si>
    <t>FLAG CONNECTOR</t>
  </si>
  <si>
    <t>Legacy see 6685 for 410A see 26137 for 510A 6548  410 Front Panel</t>
  </si>
  <si>
    <t>93620A665-1/4-20</t>
  </si>
  <si>
    <t>1/2" LENGTH 1/4-20 STANDOFF</t>
  </si>
  <si>
    <t>Industrial-Shape Hose Coupling, Plug, Zinc-Plated, 1/4" NPTF Male, 1/4</t>
  </si>
  <si>
    <t>03-06-2023-P</t>
  </si>
  <si>
    <t>03-06-1023-P</t>
  </si>
  <si>
    <t>2 PIN MOLEX PLUG</t>
  </si>
  <si>
    <t>2 PIN MOLEX RECEPTICAL</t>
  </si>
  <si>
    <t>DOOR HINGE</t>
  </si>
  <si>
    <t xml:space="preserve"> 1BH-7</t>
  </si>
  <si>
    <t>P 8 X 45MM PROXIMITY   SENSOR</t>
  </si>
  <si>
    <t>92144A200</t>
  </si>
  <si>
    <t xml:space="preserve"> #10 SERVICE ACCESS THUMB SCREW HEAD</t>
  </si>
  <si>
    <t>Eurotherm Temperature Controller LH</t>
  </si>
  <si>
    <t>POWER CORD VOLEX VL-0136-14-200K</t>
  </si>
  <si>
    <t>AC-226 CLAMP BASE</t>
  </si>
  <si>
    <t xml:space="preserve">Qty </t>
  </si>
  <si>
    <t>QTR Usage</t>
  </si>
  <si>
    <t xml:space="preserve">one used in last 3 years ** review with Liz - Scrap? Save 3 for one more year no sales - scrap all regenerate P/N? </t>
  </si>
  <si>
    <t xml:space="preserve">  </t>
  </si>
  <si>
    <t>$125.00 for blank and $175.00 for Custom</t>
  </si>
  <si>
    <t>Right Side Shield</t>
  </si>
  <si>
    <t>VEE Bracket 410-CE</t>
  </si>
  <si>
    <t>5203K17</t>
  </si>
  <si>
    <t>Sylvania,Heater Element  1200W 130v series II style A(2 week lead time)</t>
  </si>
  <si>
    <t>16501(016501)</t>
  </si>
  <si>
    <t>not been purchased for since 2010.</t>
  </si>
  <si>
    <t>off of last bill not purchased yet this year</t>
  </si>
  <si>
    <t xml:space="preserve">packs of 36 are 7.34 </t>
  </si>
  <si>
    <t>no purchasing done this year</t>
  </si>
  <si>
    <t>last purchase price 4/2013</t>
  </si>
  <si>
    <t>no purchasing this year</t>
  </si>
  <si>
    <t>not purchased since 5/2012</t>
  </si>
  <si>
    <t>on blanket order price is $19</t>
  </si>
  <si>
    <t>Last purchased 10/2011</t>
  </si>
  <si>
    <t>no record in qb</t>
  </si>
  <si>
    <t>last purchased 5/2012</t>
  </si>
  <si>
    <t>not purchased in 2014</t>
  </si>
  <si>
    <t>IGUS/RATHBUn</t>
  </si>
  <si>
    <t>Last Purchased 3/2013</t>
  </si>
  <si>
    <t>Last Purchased 2/2013</t>
  </si>
  <si>
    <t>Same as 5256, Last Purchased 8/2011</t>
  </si>
  <si>
    <t>2 part #'s in QB - 3204 last purchased 4/2013 &amp; 5105 last purchased 1/2014 which to use?</t>
  </si>
  <si>
    <t>Last purchase 12/2013</t>
  </si>
  <si>
    <t>no purchasing info in qb</t>
  </si>
  <si>
    <t>Last purchase date 2/2012</t>
  </si>
  <si>
    <t>Last purchase date 9/2013</t>
  </si>
  <si>
    <t>Last purchase date 2/2013</t>
  </si>
  <si>
    <t>Last purchase date 1/2013</t>
  </si>
  <si>
    <t>Last purchase date 7/2011</t>
  </si>
  <si>
    <t>Last purchase date 10/2009</t>
  </si>
  <si>
    <t>Last Purchase 12/2008</t>
  </si>
  <si>
    <t>Last Purchase date 8/2011</t>
  </si>
  <si>
    <t>Last Purchased 12/2009</t>
  </si>
  <si>
    <t>Last purchase date 7/2012</t>
  </si>
  <si>
    <t>no info in qb</t>
  </si>
  <si>
    <t>Last Purchase date 8/2012</t>
  </si>
  <si>
    <t>Last Purchase date 8/2013</t>
  </si>
  <si>
    <t>Last purchase date 8/2013</t>
  </si>
  <si>
    <t>NEWARK/DigiKey</t>
  </si>
  <si>
    <t>Last Purchase date 10/2011</t>
  </si>
  <si>
    <t>Last Purchased date 4/2011</t>
  </si>
  <si>
    <t>Last purchased 3/2012</t>
  </si>
  <si>
    <t>Last Purchased 9/2013</t>
  </si>
  <si>
    <t>Last Purchased 5/2012</t>
  </si>
  <si>
    <t>Last Purchased 6/2008</t>
  </si>
  <si>
    <t>Last Purchased 4/2012</t>
  </si>
  <si>
    <t>Last Purchased 7/2012</t>
  </si>
  <si>
    <t>Last Purchased 9/2006</t>
  </si>
  <si>
    <t>Last Purchased 4/2008</t>
  </si>
  <si>
    <t>Last Purchased 5/2008</t>
  </si>
  <si>
    <t>Last purchased 5/2007</t>
  </si>
  <si>
    <t>Last Purchased 11/2008</t>
  </si>
  <si>
    <t>Last Purchased 11/2013</t>
  </si>
  <si>
    <t>Last Purchase date 2/2011</t>
  </si>
  <si>
    <t>Last Purchase date 12/2012</t>
  </si>
  <si>
    <t>Last purchase date 5/2012</t>
  </si>
  <si>
    <t>Last Purchase Date 10/2012</t>
  </si>
  <si>
    <t>Last purchased 8/2013</t>
  </si>
  <si>
    <t>Last Purchased 1/2012, Scrap some of them?</t>
  </si>
  <si>
    <t>Last Purchase date 10/2013</t>
  </si>
  <si>
    <t>Last Purchased 3/2012</t>
  </si>
  <si>
    <t>Not purchased yet this year</t>
  </si>
  <si>
    <t>Last Purchased 11/2012</t>
  </si>
  <si>
    <t>Not purchased since 1/2011</t>
  </si>
  <si>
    <t>Not purchased since 6/2011</t>
  </si>
  <si>
    <t>Not purchaased since 5/2010</t>
  </si>
  <si>
    <t>not purchased since 10/2012</t>
  </si>
  <si>
    <t>not purchased since 5/2010</t>
  </si>
  <si>
    <t>no purchased since 10/2011</t>
  </si>
  <si>
    <t>not purchased since 2/2012</t>
  </si>
  <si>
    <t>MCMASTER</t>
  </si>
  <si>
    <t>95495K319</t>
  </si>
  <si>
    <t>Bumpon Feet  13/16"SQ  36/pk</t>
  </si>
  <si>
    <t>no purchasing ever?  - SCRAP? 4/7</t>
  </si>
  <si>
    <t>Part #</t>
  </si>
  <si>
    <t xml:space="preserve">These Parts have had no movent since inventory in December </t>
  </si>
  <si>
    <t>Completed 4/18/2014 by DF</t>
  </si>
  <si>
    <t>scrapped</t>
  </si>
  <si>
    <t>be</t>
  </si>
  <si>
    <t>To</t>
  </si>
  <si>
    <t>no purchasing since 4/2013</t>
  </si>
  <si>
    <t>Scrapped 5/7/2014</t>
  </si>
  <si>
    <t>DLB-10-B-B-2</t>
  </si>
  <si>
    <t>GUARD SWITCH</t>
  </si>
  <si>
    <t>440G-MT47044</t>
  </si>
  <si>
    <t>Compact I/O Analog Input Module, 4 pts.</t>
  </si>
  <si>
    <t xml:space="preserve">BUCKLES </t>
  </si>
  <si>
    <t>CompactLogix I/O Stepper Control Module, single axis w/ encoder</t>
  </si>
  <si>
    <t>CompactLogix Power Supply 120/240 VAC Input 2 Amp @ 5 VDC Output</t>
  </si>
  <si>
    <t>CompactLogix EtherNet Processor 750 Kbyte Memory</t>
  </si>
  <si>
    <t>Compact I/O 24VDC Input Module, source or sink, 16 pts.</t>
  </si>
  <si>
    <t>Compact I/O 24VDC Output Module, sourcing, 16 pts.</t>
  </si>
  <si>
    <t>Panelview Plus Compact, 10" color touch, 640x480 res</t>
  </si>
  <si>
    <t>Compact I/O expansion module end cap terminator, right end</t>
  </si>
  <si>
    <t>THERMOCOUPLE INPUT MODULE</t>
  </si>
  <si>
    <t>DEVICENET SCANNER</t>
  </si>
  <si>
    <t>S200U Circuit breaker, UL489, 8x trip, DIN mtg, 240V, 2P, 15A</t>
  </si>
  <si>
    <t>Contactor, IEC 9A, AC1 16A, 600V/3P, 1 N/C aux, 24VDC/2.8W surge suppressed</t>
  </si>
  <si>
    <t>Type SI safety relay, 2 NO, 24VDC power</t>
  </si>
  <si>
    <t>ACTUATOR</t>
  </si>
  <si>
    <t>1769-iF4</t>
  </si>
  <si>
    <t>2711PC-T10C4D1</t>
  </si>
  <si>
    <t>1769-iT6</t>
  </si>
  <si>
    <t>1769-SDN</t>
  </si>
  <si>
    <t>B7SC-01-2.8</t>
  </si>
  <si>
    <t>440R-S12R2</t>
  </si>
  <si>
    <t>440G-A27143</t>
  </si>
  <si>
    <t>1769-iQ16</t>
  </si>
  <si>
    <t>.</t>
  </si>
  <si>
    <t>.62 a foot</t>
  </si>
  <si>
    <t>4.51 per ft</t>
  </si>
  <si>
    <t>4.95 per ft</t>
  </si>
  <si>
    <t>STAC 6  SI</t>
  </si>
  <si>
    <t>Slide</t>
  </si>
  <si>
    <t>78165-40</t>
  </si>
  <si>
    <t>Miniature venturi vacuum pump, 0.5 cfm, 28.0</t>
  </si>
  <si>
    <t>COLE PARMER</t>
  </si>
  <si>
    <t>igus/RATHBURN</t>
  </si>
  <si>
    <t>IGUS/RATHBUN</t>
  </si>
  <si>
    <t>1769-L24ER-QBFC1B</t>
  </si>
  <si>
    <t>SINET HUB 8</t>
  </si>
  <si>
    <t>APPLIED MOTION</t>
  </si>
  <si>
    <t>70H8557</t>
  </si>
  <si>
    <t>DLB-10-L-B-3.0</t>
  </si>
  <si>
    <t>DLB -10-B-C-2</t>
  </si>
  <si>
    <t>3216/CC/VL</t>
  </si>
  <si>
    <t>VL TEMPERATURE CONTROLLER</t>
  </si>
  <si>
    <t xml:space="preserve">5324 - 1/8" NPT to 1/8" Barb </t>
  </si>
  <si>
    <t>91C5371</t>
  </si>
  <si>
    <t>MDCDD-5MFP-2M</t>
  </si>
  <si>
    <t>RPS-2</t>
  </si>
  <si>
    <t>Flat Body DC Metallic-Object Proximity Switch 3 mm Sensing Distance, Plastic, NPN, Normally Open -  7364K21  (5016)</t>
  </si>
  <si>
    <t xml:space="preserve"> 7364K21</t>
  </si>
  <si>
    <t>TKS10 BN08 SK3.320 LMI MRS21XX KTO3 BE2</t>
  </si>
  <si>
    <t>BUCHANNAN</t>
  </si>
  <si>
    <t>8183K5</t>
  </si>
  <si>
    <t>9473T191, ORANGE</t>
  </si>
  <si>
    <t>9473T144, GRAY</t>
  </si>
  <si>
    <t>5911K56</t>
  </si>
  <si>
    <t>Precision Anodized Aluminum Shaft, 1" Diameter, 36" Length</t>
  </si>
  <si>
    <t>5911K66</t>
  </si>
  <si>
    <t>Precision Anodized Aluminum Shaft, 1" Diameter, 48" Length</t>
  </si>
  <si>
    <t>HP</t>
  </si>
  <si>
    <t>HT23-600</t>
  </si>
  <si>
    <t>Crystex Composites</t>
  </si>
  <si>
    <t>CABLES TO GO</t>
  </si>
  <si>
    <t>8028T3</t>
  </si>
  <si>
    <t>LT4HDC24V</t>
  </si>
  <si>
    <t>91075A605</t>
  </si>
  <si>
    <t>6-32 X 1/4" M/F STANDOFF</t>
  </si>
  <si>
    <t>5779K143</t>
  </si>
  <si>
    <t>1/8 tube 1/8 NPT 90 deg</t>
  </si>
  <si>
    <t>PS920A48</t>
  </si>
  <si>
    <t>DB25</t>
  </si>
  <si>
    <t>FLOTRONICS</t>
  </si>
  <si>
    <t xml:space="preserve">P191 </t>
  </si>
  <si>
    <t>MICROSCOPESTORE.COM</t>
  </si>
  <si>
    <t>AM4116ZT</t>
  </si>
  <si>
    <t>CAMERA, VGA 15 PIN D-SUB</t>
  </si>
  <si>
    <t>C9E54A8, 18.5" MONITOR</t>
  </si>
  <si>
    <t>AC-DC CONVERTER, DIN RAIL, 1 O/P, 90W, 3.75A, 24V</t>
  </si>
  <si>
    <t>ST5-Si-NN</t>
  </si>
  <si>
    <t>ST10-Si-NN</t>
  </si>
  <si>
    <t>Hub 444</t>
  </si>
  <si>
    <t>Wall Mount Bracket</t>
  </si>
  <si>
    <t>LS4208-SR20007ZZR</t>
  </si>
  <si>
    <t>Symbol LS4208 - barcode scanner</t>
  </si>
  <si>
    <t>11-66553-06R</t>
  </si>
  <si>
    <t>X000NXOAZ1</t>
  </si>
  <si>
    <t>6ft, SVGA VGA Monitor Cable, male to male</t>
  </si>
  <si>
    <t>THRUSTER</t>
  </si>
  <si>
    <t>25.410.15</t>
  </si>
  <si>
    <t>0-15 PSI GAUGE</t>
  </si>
  <si>
    <t>ETHERNET SWITCH, 8 RJ45 ,10-30VDC. DIN mtg,</t>
  </si>
  <si>
    <t>USB BULK HEAD ADAPTER</t>
  </si>
  <si>
    <t>Metallic-Object Proximity Switch with Male Plug, 3-Wire DC, Normally Open, 12mm Diameter, Projecting, PNP, 4mm Range,</t>
  </si>
  <si>
    <t>73635K69</t>
  </si>
  <si>
    <t>206138-8</t>
  </si>
  <si>
    <t>Clamp, Cable; CPC Connectors; 23, M41; 0.703 in. (Max.); 1-3/8 - 18 UNEF-2B</t>
  </si>
  <si>
    <t>2JA-10-B</t>
  </si>
  <si>
    <t>2BH-8S</t>
  </si>
  <si>
    <t>AMP  206070-8  CABLE CLAMP, SIZE 17, THERMOPLASTIC</t>
  </si>
  <si>
    <t>206070-8</t>
  </si>
  <si>
    <t>141114-24</t>
  </si>
  <si>
    <t>35A-AAA-DDAA-1BA</t>
  </si>
  <si>
    <t>3 way valve</t>
  </si>
  <si>
    <t>6257K29</t>
  </si>
  <si>
    <t>9541K2</t>
  </si>
  <si>
    <t>1200-03</t>
  </si>
  <si>
    <t>2100-04</t>
  </si>
  <si>
    <t>66591-1</t>
  </si>
  <si>
    <t>W017</t>
  </si>
  <si>
    <t>5339T23</t>
  </si>
  <si>
    <t>5111K225</t>
  </si>
  <si>
    <t>69915K55</t>
  </si>
  <si>
    <t>5561K102</t>
  </si>
  <si>
    <t>5570K44</t>
  </si>
  <si>
    <t>2002-410</t>
  </si>
  <si>
    <t>2002-1401</t>
  </si>
  <si>
    <t>56735T43</t>
  </si>
  <si>
    <t>mcm</t>
  </si>
  <si>
    <t xml:space="preserve">4-Way Valve (220 volt) </t>
  </si>
  <si>
    <t>95495K319 (36/pk @ $7.34))</t>
  </si>
  <si>
    <t>RMA-7-SSV w/cert</t>
  </si>
  <si>
    <t>This isn't set up in QuickBooks as a 5000 number</t>
  </si>
  <si>
    <t>Floor stock</t>
  </si>
  <si>
    <t>Replacement blades</t>
  </si>
  <si>
    <t>MACHINED PARTS</t>
  </si>
  <si>
    <t>same as 5434</t>
  </si>
  <si>
    <t>same as 5492 (don't use)</t>
  </si>
  <si>
    <t>cable</t>
  </si>
  <si>
    <t>don't use, same as 5480</t>
  </si>
  <si>
    <t>$7.24/pkg of 10 $.73 each)</t>
  </si>
  <si>
    <t>Location</t>
  </si>
  <si>
    <t>Shipping Area</t>
  </si>
  <si>
    <t>Comments</t>
  </si>
  <si>
    <t>discontinued - returning 6</t>
  </si>
  <si>
    <t>1.5"L Cartridge heater 240V, 100W</t>
  </si>
  <si>
    <t>2 way Kip valve 24v</t>
  </si>
  <si>
    <t>3-way Kip valve 24v</t>
  </si>
  <si>
    <t>1/16 BARB 10-32 (SOLD IN PACKS OF 10)</t>
  </si>
  <si>
    <t>Loc Line 1/8 NPT Bulk Head (pkg 4)</t>
  </si>
  <si>
    <t>AC-70 PANEL HUB</t>
  </si>
  <si>
    <t>AC-70 ARM</t>
  </si>
  <si>
    <t>AC-70 STUB SHAFT</t>
  </si>
  <si>
    <t>AC-70 LONG SHAFT</t>
  </si>
  <si>
    <t>AC-70 STAGE TOP</t>
  </si>
  <si>
    <t>AC-70 STAGE HOUSING</t>
  </si>
  <si>
    <t>AC-70 CAMERA MOUNT</t>
  </si>
  <si>
    <t>TF-120</t>
  </si>
  <si>
    <t>24-18 PIN (100/pkg)</t>
  </si>
  <si>
    <t>PTFE WASHER #10   (pkg of 10)</t>
  </si>
  <si>
    <t>2-PIN PLUG (pkg of 10)</t>
  </si>
  <si>
    <t>2-PIN RECEPTACLE (pkg of 10)</t>
  </si>
  <si>
    <t>CABLE CLAMP  (pkg of 25)</t>
  </si>
  <si>
    <t>43-B</t>
  </si>
  <si>
    <t>160-A</t>
  </si>
  <si>
    <t>160-A,185-A</t>
  </si>
  <si>
    <t>185-A</t>
  </si>
  <si>
    <t>160-A,185-A,210-A</t>
  </si>
  <si>
    <t>210-A,220-B</t>
  </si>
  <si>
    <t>210-A</t>
  </si>
  <si>
    <t>160-A,185-A,220-B</t>
  </si>
  <si>
    <t>220-B</t>
  </si>
  <si>
    <t>43-B,TF-120</t>
  </si>
  <si>
    <t>320-B</t>
  </si>
  <si>
    <t>410-A</t>
  </si>
  <si>
    <t>420-B</t>
  </si>
  <si>
    <t>320-B,420-B</t>
  </si>
  <si>
    <t>510-A</t>
  </si>
  <si>
    <t>410-A,510-A</t>
  </si>
  <si>
    <t>510A</t>
  </si>
  <si>
    <t>320-B,520-B</t>
  </si>
  <si>
    <t>520-B</t>
  </si>
  <si>
    <t>320-B,420-B,520-B</t>
  </si>
  <si>
    <t>TF-120,610-TF</t>
  </si>
  <si>
    <t>610-TF</t>
  </si>
  <si>
    <t>510-A,610-TF</t>
  </si>
  <si>
    <t>410-A,610-TF,620-B</t>
  </si>
  <si>
    <t>520-B,620-B</t>
  </si>
  <si>
    <t>320-B,420-B,520-B,610-TF,620-B</t>
  </si>
  <si>
    <t>320-B,420-B,520-B,620-B</t>
  </si>
  <si>
    <t>420-B,620-B</t>
  </si>
  <si>
    <t>620-B</t>
  </si>
  <si>
    <t>830-B</t>
  </si>
  <si>
    <t>320-B,830-B</t>
  </si>
  <si>
    <t>410-A,620-B,830-B</t>
  </si>
  <si>
    <t>410-A,830-B</t>
  </si>
  <si>
    <t>410-A,510-A,610-TF,830-B</t>
  </si>
  <si>
    <t>610-TF,830-B</t>
  </si>
  <si>
    <t>810-A</t>
  </si>
  <si>
    <t>TF-120,610-TF,810-A</t>
  </si>
  <si>
    <t>MA-280</t>
  </si>
  <si>
    <t>B-9</t>
  </si>
  <si>
    <t>LP/0PRG/VL/ENETIP/CTC5</t>
  </si>
  <si>
    <t>qty</t>
  </si>
  <si>
    <t>B-1</t>
  </si>
  <si>
    <t>Duplicate part #</t>
  </si>
  <si>
    <t>F-6</t>
  </si>
  <si>
    <t>Scrap per Brian &amp; Danielle</t>
  </si>
  <si>
    <t>sold by foot</t>
  </si>
  <si>
    <t>Special order purchased for 810A, never used</t>
  </si>
  <si>
    <t>special order never used, see RR</t>
  </si>
  <si>
    <t>SAME AS 5434</t>
  </si>
  <si>
    <t xml:space="preserve">MAX </t>
  </si>
  <si>
    <t>TOTAL $ amount for parts  on hand (a calculated field do not key into this field " k2 x G2 ")</t>
  </si>
  <si>
    <t xml:space="preserve">TKS10 BN08 SK3.32 </t>
  </si>
  <si>
    <t>floor stock</t>
  </si>
  <si>
    <t>Duplicate - use 5426</t>
  </si>
  <si>
    <t>5600 / FS</t>
  </si>
  <si>
    <t>FS</t>
  </si>
  <si>
    <t xml:space="preserve">Inventory Work Book </t>
  </si>
  <si>
    <t>In overstock Area</t>
  </si>
  <si>
    <t>Manual Die Necker 43B-9077</t>
  </si>
  <si>
    <t>DOCUMENT#</t>
  </si>
  <si>
    <t>061617-43B-9077 X 2</t>
  </si>
  <si>
    <t xml:space="preserve">2 ea. </t>
  </si>
  <si>
    <t>REVISION</t>
  </si>
  <si>
    <t>A</t>
  </si>
  <si>
    <t xml:space="preserve">Customer:  Medtronic </t>
  </si>
  <si>
    <t>REV DATE</t>
  </si>
  <si>
    <t>Lead: Hoa</t>
  </si>
  <si>
    <t xml:space="preserve">Kitted </t>
  </si>
  <si>
    <t xml:space="preserve">Drawing Dies:  </t>
  </si>
  <si>
    <t>DOC.#</t>
  </si>
  <si>
    <t>SUPPLIER PART#</t>
  </si>
  <si>
    <t xml:space="preserve">Qty Short </t>
  </si>
  <si>
    <t>MFG</t>
  </si>
  <si>
    <t>SUPPLIER</t>
  </si>
  <si>
    <t>UNIT COST</t>
  </si>
  <si>
    <t>TOTAL</t>
  </si>
  <si>
    <t>6207 (1300-01)</t>
  </si>
  <si>
    <t>BASE PLATE DIE NECKER</t>
  </si>
  <si>
    <t>MACHINED</t>
  </si>
  <si>
    <t>6206 (1300-03)</t>
  </si>
  <si>
    <t>HEATER HOUSING DIE NECKER</t>
  </si>
  <si>
    <t xml:space="preserve">Amp Free Hangining </t>
  </si>
  <si>
    <t>1/2" NYLON BRAID</t>
  </si>
  <si>
    <t>HDB ELECTRONICS</t>
  </si>
  <si>
    <t>4-PIN CONNECTOR HANGING</t>
  </si>
  <si>
    <t>AMP</t>
  </si>
  <si>
    <t>4-PIN CONNECTOR PANEL</t>
  </si>
  <si>
    <t>cable harness</t>
  </si>
  <si>
    <t>8-POSITION TERMINAL STRIP</t>
  </si>
  <si>
    <t>CINCH</t>
  </si>
  <si>
    <t>BUMPON</t>
  </si>
  <si>
    <t>CABLE TIE</t>
  </si>
  <si>
    <t>CONNECTOR HOOD</t>
  </si>
  <si>
    <t>CONNECTOR PIN FEMALE</t>
  </si>
  <si>
    <t>CONNECTOR PIN MALE</t>
  </si>
  <si>
    <t xml:space="preserve">Cartridge Heater 1.5" </t>
  </si>
  <si>
    <t>MCMASTER-CARR</t>
  </si>
  <si>
    <t>9240K13</t>
  </si>
  <si>
    <t>1/4" QUICK CONN, INSUL, 18-22</t>
  </si>
  <si>
    <t>7587K54 BLACK</t>
  </si>
  <si>
    <t>18 ga WIRE BLACK</t>
  </si>
  <si>
    <t>7587K54 RED</t>
  </si>
  <si>
    <t>18 ga WIRE RED</t>
  </si>
  <si>
    <t>7587K54 WHITE</t>
  </si>
  <si>
    <t>18 ga WIRE WHITE</t>
  </si>
  <si>
    <t>7085K75</t>
  </si>
  <si>
    <t>2 AMP FUSE 3AG</t>
  </si>
  <si>
    <t>LITTLE FUSE</t>
  </si>
  <si>
    <t>9240K12</t>
  </si>
  <si>
    <t>3/16" QUICK CONN, INSUL, 18-22</t>
  </si>
  <si>
    <t>96278A005</t>
  </si>
  <si>
    <t>4-40 LOCK-NUT</t>
  </si>
  <si>
    <t>92311A103</t>
  </si>
  <si>
    <t>4-40 X 1/8 SET SCREW</t>
  </si>
  <si>
    <t>92949A108</t>
  </si>
  <si>
    <t>4-40 X 3/8 BUTT HD HEX</t>
  </si>
  <si>
    <t>91099A210</t>
  </si>
  <si>
    <t>6-32 FLAT UNDERCUT SCREW</t>
  </si>
  <si>
    <t>96278A007</t>
  </si>
  <si>
    <t>6-32 LOCK-NUT</t>
  </si>
  <si>
    <t>92949A148</t>
  </si>
  <si>
    <t>6-32 X 1/2 BUTT HD HEX</t>
  </si>
  <si>
    <t>69145K67</t>
  </si>
  <si>
    <t>FORK TERMINAL, #6, 18-22ga</t>
  </si>
  <si>
    <t>7113K856</t>
  </si>
  <si>
    <t>RING TERMINAL</t>
  </si>
  <si>
    <t>3873K21 TYPE K</t>
  </si>
  <si>
    <t>THERMOCOUPLE EXTENSION</t>
  </si>
  <si>
    <t>MCMASTER CARR</t>
  </si>
  <si>
    <t>92949A263</t>
  </si>
  <si>
    <t>10-32 x 3/8 BUTT HD HEX</t>
  </si>
  <si>
    <t>92949A269</t>
  </si>
  <si>
    <t>10-32 X 3/4 BUTT HD HEX</t>
  </si>
  <si>
    <t>93190A550</t>
  </si>
  <si>
    <t>1/4-20 X 2.0" S.S. BOLT</t>
  </si>
  <si>
    <t>96278A511</t>
  </si>
  <si>
    <t>1/4-20 LOC-NUT</t>
  </si>
  <si>
    <t>96278A411</t>
  </si>
  <si>
    <t>10-32 LOC-NUT</t>
  </si>
  <si>
    <t>92949A270</t>
  </si>
  <si>
    <t>10-32 X 7/8 BUTT HD HEX</t>
  </si>
  <si>
    <t>69145K73</t>
  </si>
  <si>
    <t>FORK TERMINAL, #6, 14-16ga</t>
  </si>
  <si>
    <t>7263K2</t>
  </si>
  <si>
    <t>18ga WIRE, GREEN/YELLOW</t>
  </si>
  <si>
    <t>9TcTw</t>
  </si>
  <si>
    <t>.125 O.D. K Thermocouple</t>
  </si>
  <si>
    <t>6216 (1300-02)</t>
  </si>
  <si>
    <t>CERAMIC BASE</t>
  </si>
  <si>
    <t>SPAULDING</t>
  </si>
  <si>
    <t xml:space="preserve">WORK ORDER </t>
  </si>
  <si>
    <t>PROJECT DESCRIPTION</t>
  </si>
  <si>
    <t>STANDARD STATION</t>
  </si>
  <si>
    <t>DOCUMENT# 2185</t>
  </si>
  <si>
    <t>BEAHMDESIGNS</t>
  </si>
  <si>
    <t>MODEL #</t>
  </si>
  <si>
    <t>REVISION F</t>
  </si>
  <si>
    <t>REV DATE 6/26/08 cora</t>
  </si>
  <si>
    <t>185A-220V</t>
  </si>
  <si>
    <t>PART#</t>
  </si>
  <si>
    <t>QTY PER MACHINE</t>
  </si>
  <si>
    <t>BD PO #</t>
  </si>
  <si>
    <t xml:space="preserve">Due date </t>
  </si>
  <si>
    <t>MFG PART #</t>
  </si>
  <si>
    <t>141114 220 VAC</t>
  </si>
  <si>
    <t>SOLENOID VALVE</t>
  </si>
  <si>
    <t>KIP</t>
  </si>
  <si>
    <t>BAYAT</t>
  </si>
  <si>
    <t>T-91-SC36</t>
  </si>
  <si>
    <t>FOOT SWITCH</t>
  </si>
  <si>
    <t>LINEMASTER</t>
  </si>
  <si>
    <t>HEATER</t>
  </si>
  <si>
    <t>CONVECTRONICS</t>
  </si>
  <si>
    <t>TEMPERATURE CONTROLLER</t>
  </si>
  <si>
    <t>EUROTHERM</t>
  </si>
  <si>
    <t>NICK HUMENY</t>
  </si>
  <si>
    <t>TE10A/240 Volt</t>
  </si>
  <si>
    <t>POWER CONTROL</t>
  </si>
  <si>
    <t>HEATER MOUNT</t>
  </si>
  <si>
    <t>HEATER SHIELD</t>
  </si>
  <si>
    <t xml:space="preserve">HEATER SIDE </t>
  </si>
  <si>
    <t>SHEET METAL</t>
  </si>
  <si>
    <t>185-A TOP PANEL</t>
  </si>
  <si>
    <t>185-A SIDE PANEL</t>
  </si>
  <si>
    <t>DIN RAIL</t>
  </si>
  <si>
    <t>185-A FRONT PANEL</t>
  </si>
  <si>
    <t>185-A REAR-BOTTOM PANEL</t>
  </si>
  <si>
    <t>DO NOT KIT - THESE ARE HOA'S FLOOR STOCK</t>
  </si>
  <si>
    <t>FLOW METER</t>
  </si>
  <si>
    <t>DWYER</t>
  </si>
  <si>
    <t>LIQUID TITE FITTING</t>
  </si>
  <si>
    <t>POWER ENTRY MODULE</t>
  </si>
  <si>
    <t>ACEFOOA080EK000</t>
  </si>
  <si>
    <t>.062" O.D. THERMOCOUPLE</t>
  </si>
  <si>
    <t>WATLOW</t>
  </si>
  <si>
    <t xml:space="preserve">1/8 HOSE BARB-10-32 </t>
  </si>
  <si>
    <t>MEMCO</t>
  </si>
  <si>
    <t>PTC16010</t>
  </si>
  <si>
    <t>DUAL COUPLING BODY 1/8"</t>
  </si>
  <si>
    <t>DUAL COUPLING INSERT 1/8"</t>
  </si>
  <si>
    <t>COLDER PRODUCTS</t>
  </si>
  <si>
    <t>7310K12</t>
  </si>
  <si>
    <t>PG-9 LIQUID TITE FITTING</t>
  </si>
  <si>
    <t>TOGGLE SWITCH</t>
  </si>
  <si>
    <t>A10L-B3</t>
  </si>
  <si>
    <t>ADJUSTABLE "L"</t>
  </si>
  <si>
    <t>15006-1</t>
  </si>
  <si>
    <t>BUSHING</t>
  </si>
  <si>
    <t>CLIPPARD</t>
  </si>
  <si>
    <t>15029-1 NP</t>
  </si>
  <si>
    <t>1/8 NPT BULKHEAD</t>
  </si>
  <si>
    <t>9011-902</t>
  </si>
  <si>
    <t>PRESSURE SWITCH</t>
  </si>
  <si>
    <t>WORLD MAGNETICS</t>
  </si>
  <si>
    <t>WORLD MAG</t>
  </si>
  <si>
    <t>MALE COUPLING</t>
  </si>
  <si>
    <t>PARKER</t>
  </si>
  <si>
    <t>1/8 FPT TO 1/8 BARB</t>
  </si>
  <si>
    <t>TEE FITTING</t>
  </si>
  <si>
    <t>1/8 NPT TO 1/8 HOSE BARB</t>
  </si>
  <si>
    <t>FUSE HOLDER</t>
  </si>
  <si>
    <t>1231-K</t>
  </si>
  <si>
    <t>TC PANEL JACK</t>
  </si>
  <si>
    <t>MARLIN MFG</t>
  </si>
  <si>
    <t>1/8" NOZZLE</t>
  </si>
  <si>
    <t>LOC-LINE</t>
  </si>
  <si>
    <t>RC1083BBLKBLKFF0</t>
  </si>
  <si>
    <t>P301508</t>
  </si>
  <si>
    <t>BLACK ROCKER SWITCH</t>
  </si>
  <si>
    <t>E-SWITCH</t>
  </si>
  <si>
    <t>FORCE ELECTRONIC</t>
  </si>
  <si>
    <t>M400024</t>
  </si>
  <si>
    <t>RED ROCKER SWITCH</t>
  </si>
  <si>
    <t>Qty</t>
  </si>
  <si>
    <t>185A</t>
  </si>
  <si>
    <t xml:space="preserve">QTY PER </t>
  </si>
  <si>
    <t>SHORT</t>
  </si>
  <si>
    <t xml:space="preserve">PO </t>
  </si>
  <si>
    <t xml:space="preserve">Unit Cost </t>
  </si>
  <si>
    <t xml:space="preserve">Total cost </t>
  </si>
  <si>
    <t>TE10A</t>
  </si>
  <si>
    <t xml:space="preserve">3216E </t>
  </si>
  <si>
    <t>Beahm Designs</t>
  </si>
  <si>
    <t>LICARI</t>
  </si>
  <si>
    <t>141114 120VAC</t>
  </si>
  <si>
    <t>DIGI-KEY</t>
  </si>
  <si>
    <t>TARGET ELECTRONIC</t>
  </si>
  <si>
    <t>H8CP</t>
  </si>
  <si>
    <t>INDUSTRIAL COUPLING</t>
  </si>
  <si>
    <t>Total</t>
  </si>
  <si>
    <t>BALLOON DEVELOPMENT SYSTEM</t>
  </si>
  <si>
    <t>DOCUMENT# 2210</t>
  </si>
  <si>
    <t>REVISION E</t>
  </si>
  <si>
    <t>REV DATE 6/10/08</t>
  </si>
  <si>
    <t>Foot Switch no plug</t>
  </si>
  <si>
    <t>Linemaster</t>
  </si>
  <si>
    <t>15006-3</t>
  </si>
  <si>
    <t>1/4 NPT BUSHING</t>
  </si>
  <si>
    <t>A1220</t>
  </si>
  <si>
    <t>LUER FITTING 1/8 HOSE</t>
  </si>
  <si>
    <t>S4J</t>
  </si>
  <si>
    <t>ENG EXPRESS</t>
  </si>
  <si>
    <t>A1470</t>
  </si>
  <si>
    <t>LUER FITTING PANEL</t>
  </si>
  <si>
    <t>1/4 NPT FEM 1/8 HOSE BARB</t>
  </si>
  <si>
    <t>RO7-200-RNKA</t>
  </si>
  <si>
    <t>REGULATOR</t>
  </si>
  <si>
    <t>NORGREN</t>
  </si>
  <si>
    <t>MOUNTING CLIP</t>
  </si>
  <si>
    <t>inches</t>
  </si>
  <si>
    <t>210-A TOP PANEL</t>
  </si>
  <si>
    <t>210-A FRONT PANEL</t>
  </si>
  <si>
    <t>210-A SIDE PANEL</t>
  </si>
  <si>
    <t>210-A REAR-BOTTOM PANEL</t>
  </si>
  <si>
    <t>210A-220V (9090)</t>
  </si>
  <si>
    <t>Short</t>
  </si>
  <si>
    <t xml:space="preserve">PO  # </t>
  </si>
  <si>
    <t>Due</t>
  </si>
  <si>
    <t>141160-220VAC</t>
  </si>
  <si>
    <t>3-WAY VALVE</t>
  </si>
  <si>
    <t>7085K78</t>
  </si>
  <si>
    <t>10 AMP FUSE 3AG</t>
  </si>
  <si>
    <t>TE10A/240 volt</t>
  </si>
  <si>
    <t>2216E CC H7</t>
  </si>
  <si>
    <t>DO NOT KIT - HOA'S FLOOR STOCK</t>
  </si>
  <si>
    <t>LIQUID TIGHT FITTING</t>
  </si>
  <si>
    <t>15.120.30 HG</t>
  </si>
  <si>
    <t>VACUUM GUAGE</t>
  </si>
  <si>
    <t>NOSHOK</t>
  </si>
  <si>
    <t>100 PSI GUAGE</t>
  </si>
  <si>
    <t>PG-9 STRAIN RELIEF</t>
  </si>
  <si>
    <t>NIPPLE</t>
  </si>
  <si>
    <t>VACUUM GENERATOR</t>
  </si>
  <si>
    <t>1/8 NPT FEM-1/8 HOSE BARB</t>
  </si>
  <si>
    <t>1/8 NPT 1/8 HOSE BARB X3</t>
  </si>
  <si>
    <t>CONTACT BLOCK</t>
  </si>
  <si>
    <t>EAO</t>
  </si>
  <si>
    <t>Minarik Automation</t>
  </si>
  <si>
    <t>ROTARY SWITCH</t>
  </si>
  <si>
    <t>10095K55</t>
  </si>
  <si>
    <t>1/4" HOSE SEGMENTS</t>
  </si>
  <si>
    <t>7113K828</t>
  </si>
  <si>
    <t>RING TERMINAL, #6, 18-22 ga</t>
  </si>
  <si>
    <t>7113k831</t>
  </si>
  <si>
    <t>RING TERMINAL, #10, 18-22ga</t>
  </si>
  <si>
    <t>7227K22</t>
  </si>
  <si>
    <t>18-22 BUTT CONNECTOR</t>
  </si>
  <si>
    <t>7227K23</t>
  </si>
  <si>
    <t>14-16 BUTT CONNECTOR</t>
  </si>
  <si>
    <t>DIN RAIL CLAMPS</t>
  </si>
  <si>
    <r>
      <t xml:space="preserve">DEVICE MASTER RECORD </t>
    </r>
    <r>
      <rPr>
        <b/>
        <sz val="10"/>
        <rFont val="Arial"/>
        <family val="2"/>
      </rPr>
      <t>BEAHM DESIGNS INC.</t>
    </r>
  </si>
  <si>
    <t>DATE</t>
  </si>
  <si>
    <t>(WORK ORDER#)</t>
  </si>
  <si>
    <t>DCO#</t>
  </si>
  <si>
    <t>TEMPLATE/DMR</t>
  </si>
  <si>
    <t>Plug gage pins</t>
  </si>
  <si>
    <t>Nylon washer</t>
  </si>
  <si>
    <t>Shaft collar</t>
  </si>
  <si>
    <t>Positioning base (29678)</t>
  </si>
  <si>
    <t>Stage positioner</t>
  </si>
  <si>
    <t>AC-70</t>
  </si>
  <si>
    <t>B</t>
  </si>
  <si>
    <t>WORK ORDER</t>
  </si>
  <si>
    <t>022015 AC70 X10</t>
  </si>
  <si>
    <t>ACCESSORY MOUNT ARM (BONDERS)</t>
  </si>
  <si>
    <t>(COMPLETION/SHIP DATE)</t>
  </si>
  <si>
    <t>SCHEMATIC (EE)</t>
  </si>
  <si>
    <t>N/A</t>
  </si>
  <si>
    <t>MANUAL</t>
  </si>
  <si>
    <t>SOFTWARE</t>
  </si>
  <si>
    <t>MPI / Q.C.</t>
  </si>
  <si>
    <t>PRODUCT SPECIFICATION</t>
  </si>
  <si>
    <t>12XXX)</t>
  </si>
  <si>
    <t>MANUFACTURING DRAWINGS</t>
  </si>
  <si>
    <t>MAIN ASSY</t>
  </si>
  <si>
    <t>CUSTOMER SPECIFIC TOOLING</t>
  </si>
  <si>
    <t>TOOLING BLANK</t>
  </si>
  <si>
    <t>BONDER SIDE PANEL</t>
  </si>
  <si>
    <t>PANEL HUB</t>
  </si>
  <si>
    <t>ARM</t>
  </si>
  <si>
    <t>STUB SHAFT</t>
  </si>
  <si>
    <t>LONG SHAFT</t>
  </si>
  <si>
    <t>STAGE TOP</t>
  </si>
  <si>
    <t>STAGE HOUSING</t>
  </si>
  <si>
    <t>CAMERA MOUNT</t>
  </si>
  <si>
    <t>DINO-LITE</t>
  </si>
  <si>
    <t>BIG-C 888-668-2442</t>
  </si>
  <si>
    <t>P191</t>
  </si>
  <si>
    <t>C9E54A8</t>
  </si>
  <si>
    <t>18.5" MONITOR</t>
  </si>
  <si>
    <t>HP.COM</t>
  </si>
  <si>
    <t>DD623CS</t>
  </si>
  <si>
    <t>LINE GENERATOR</t>
  </si>
  <si>
    <t>COLORADO VIDEO</t>
  </si>
  <si>
    <t xml:space="preserve">Work Order </t>
  </si>
  <si>
    <t>REMOTE ENCLOSURE SHIELD ACCESSORY</t>
  </si>
  <si>
    <t>AC-100</t>
  </si>
  <si>
    <t xml:space="preserve">QTY </t>
  </si>
  <si>
    <t xml:space="preserve">Tot QTY </t>
  </si>
  <si>
    <t xml:space="preserve">Short </t>
  </si>
  <si>
    <t xml:space="preserve">DUE </t>
  </si>
  <si>
    <t>MAIN SHIELD MODULE</t>
  </si>
  <si>
    <t>TOOLING FACE PLATE</t>
  </si>
  <si>
    <t>GUIDE INSERT ARM</t>
  </si>
  <si>
    <t>GUIDE INSERT</t>
  </si>
  <si>
    <t xml:space="preserve">MUST SHIP WITH 3 SCREWS TO ATTACH TO MACHINE </t>
  </si>
  <si>
    <t>PROJECT DESC.</t>
  </si>
  <si>
    <t>THERMAL BONDER VEE GUIDE ACCESSORY</t>
  </si>
  <si>
    <t>F</t>
  </si>
  <si>
    <t>AC-226</t>
  </si>
  <si>
    <t>Revision History</t>
  </si>
  <si>
    <t>90145A551</t>
  </si>
  <si>
    <t>.250" X 2.5" DOWEL PIN</t>
  </si>
  <si>
    <t>PTFE WASHER #10</t>
  </si>
  <si>
    <t>UPPER CLAMP</t>
  </si>
  <si>
    <t>POSITIONER STAGE</t>
  </si>
  <si>
    <t>BEAHM</t>
  </si>
  <si>
    <t>CLAMP BASE</t>
  </si>
  <si>
    <t>MICROMETER BRACKET</t>
  </si>
  <si>
    <t>SIDE UPPER BASE CLAMP</t>
  </si>
  <si>
    <t>LOWER BASE CLAMP</t>
  </si>
  <si>
    <t>CROSSBAR</t>
  </si>
  <si>
    <t>TEE BRACKET</t>
  </si>
  <si>
    <t>duplicate</t>
  </si>
  <si>
    <t>PROCESS AUTOMATION ACCESSORY</t>
  </si>
  <si>
    <t>AC-280</t>
  </si>
  <si>
    <t>REVISION DATE</t>
  </si>
  <si>
    <t>PART/DOCUMENT #</t>
  </si>
  <si>
    <t>DCO</t>
  </si>
  <si>
    <t xml:space="preserve">XXXX AC280 </t>
  </si>
  <si>
    <t>4-WAY VALVE 24 VDC</t>
  </si>
  <si>
    <t>MAC</t>
  </si>
  <si>
    <t>52K3288</t>
  </si>
  <si>
    <t>BUMPON FEET</t>
  </si>
  <si>
    <t>141114-24 VDC</t>
  </si>
  <si>
    <t>2-WAY VALVE</t>
  </si>
  <si>
    <t>DUAL MANIFOLD MINI REGULATOR</t>
  </si>
  <si>
    <t>FA-24PS</t>
  </si>
  <si>
    <t>OPEN FRAME POWER SUPPLY</t>
  </si>
  <si>
    <t>AUTOMATION DIRECT</t>
  </si>
  <si>
    <t>71535K51</t>
  </si>
  <si>
    <t>IEC Power Cord PAC-C 3120-008-BL</t>
  </si>
  <si>
    <t>15027 NP</t>
  </si>
  <si>
    <t>10-32 BULK HEAD</t>
  </si>
  <si>
    <t>GREEN LED INDICATOR, 24 VDC</t>
  </si>
  <si>
    <t>1/8" TUBE TO 10-32 TUBE CONNECT</t>
  </si>
  <si>
    <t>7098K14</t>
  </si>
  <si>
    <t>SLIM DPDT RELAY</t>
  </si>
  <si>
    <t>7098K18</t>
  </si>
  <si>
    <t>SLIM DPDT SOCKET</t>
  </si>
  <si>
    <t>84-7111.200</t>
  </si>
  <si>
    <t>RED SWITCH LENSE</t>
  </si>
  <si>
    <t xml:space="preserve">MINARIK       </t>
  </si>
  <si>
    <t>GREEN SWITCH LENSE</t>
  </si>
  <si>
    <t>SERIES 84 SWITCH HOUSING</t>
  </si>
  <si>
    <t>84-8512.2620</t>
  </si>
  <si>
    <t>SERIES 84 SWITCH UNIT, RED</t>
  </si>
  <si>
    <t>SERIES 84 SWITCH UNIT, GREEN</t>
  </si>
  <si>
    <t>END CAP</t>
  </si>
  <si>
    <t>80/20</t>
  </si>
  <si>
    <t>G.A.WIRTH</t>
  </si>
  <si>
    <t>DOUBLE ECON TEE NUT</t>
  </si>
  <si>
    <t>SHOCK ABSORBER</t>
  </si>
  <si>
    <t>JUMPER</t>
  </si>
  <si>
    <t>4-TERMINAL GROUND</t>
  </si>
  <si>
    <t>SPRING BLOCK</t>
  </si>
  <si>
    <t>FOOT SWITCH W/ CORD, NO PLUG</t>
  </si>
  <si>
    <t>3109-53-20</t>
  </si>
  <si>
    <t>LEGRIS</t>
  </si>
  <si>
    <t>1/2" X 1/2" FLEX WIRE DUCT</t>
  </si>
  <si>
    <t>BNDN1000</t>
  </si>
  <si>
    <t>IDEC</t>
  </si>
  <si>
    <t>801-4 BLUE</t>
  </si>
  <si>
    <t>1/4" ID HOSE</t>
  </si>
  <si>
    <t>LT4H-DC24-VS</t>
  </si>
  <si>
    <t>TIMER 24 VDC</t>
  </si>
  <si>
    <t>AROMAT</t>
  </si>
  <si>
    <t>ECONOMY TEE SLOT COVER</t>
  </si>
  <si>
    <t>RLS116-45-BB-AC</t>
  </si>
  <si>
    <t>ROTARY ACTUATOR</t>
  </si>
  <si>
    <t>PHD INC.</t>
  </si>
  <si>
    <t>BUCHANANN AUTOMATION</t>
  </si>
  <si>
    <t>BASE PLATE</t>
  </si>
  <si>
    <t>REMOTE INNER SIDE PANEL</t>
  </si>
  <si>
    <t>PIVOT BLOCK</t>
  </si>
  <si>
    <t>PIVOT PLATE</t>
  </si>
  <si>
    <t>REMOTE SIDE</t>
  </si>
  <si>
    <t>.125 TUBE CLAMP</t>
  </si>
  <si>
    <t>VEE GUIDE</t>
  </si>
  <si>
    <t>VEE GUIDE BRACKET</t>
  </si>
  <si>
    <t>SHIELD</t>
  </si>
  <si>
    <t>PANEL CONNECTOR</t>
  </si>
  <si>
    <t>HARD STOP</t>
  </si>
  <si>
    <t>FRONT PANEL MAIN</t>
  </si>
  <si>
    <t>ASM PRECISION</t>
  </si>
  <si>
    <t>REAR PANEL MAIN</t>
  </si>
  <si>
    <t>SIDE PANEL MAIN</t>
  </si>
  <si>
    <t>REMOTE FRONT</t>
  </si>
  <si>
    <t>REMOTE REAR</t>
  </si>
  <si>
    <t>TOP PANEL MAIN</t>
  </si>
  <si>
    <t>AIR SUPPPLY HOSE ASSEMBLY</t>
  </si>
  <si>
    <t>FLOOR STOCK</t>
  </si>
  <si>
    <t>1L-013-04</t>
  </si>
  <si>
    <t>1/16" X 1/8" GREY TUBING</t>
  </si>
  <si>
    <t>FREELIN WADE</t>
  </si>
  <si>
    <t>3 FT</t>
  </si>
  <si>
    <t>1/2" BRAID</t>
  </si>
  <si>
    <t>80/20 EXTRUSIONS</t>
  </si>
  <si>
    <t>EXT</t>
  </si>
  <si>
    <t>2.50" LENGTH</t>
  </si>
  <si>
    <t>TOOLING RAIL</t>
  </si>
  <si>
    <t>SYSTEM SCHEMATIC</t>
  </si>
  <si>
    <t>MFG PROCESS INSTRUCTIONS</t>
  </si>
  <si>
    <t>June</t>
  </si>
  <si>
    <t>July</t>
  </si>
  <si>
    <t>Inventory Daily Amount and Inventory Turns</t>
  </si>
  <si>
    <t>August</t>
  </si>
  <si>
    <t xml:space="preserve"> Average</t>
  </si>
  <si>
    <t>Sales</t>
  </si>
  <si>
    <t>Turns</t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</si>
</sst>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m/d;@"/>
    <numFmt numFmtId="165" formatCode="&quot;$&quot;#,##0.00"/>
    <numFmt numFmtId="166" formatCode="m/d/yy;@"/>
    <numFmt numFmtId="167" formatCode="&quot;$&quot;#,##0.00;[Red]&quot;$&quot;#,##0.00"/>
    <numFmt numFmtId="168" formatCode="0.0000"/>
  </numFmts>
  <fonts count="60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strike/>
      <sz val="11"/>
      <name val="Arial"/>
      <family val="2"/>
    </font>
    <font>
      <sz val="11"/>
      <name val="Calibri"/>
      <family val="2"/>
      <scheme val="minor"/>
    </font>
    <font>
      <strike/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i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Calibri"/>
      <family val="2"/>
      <scheme val="minor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trike/>
      <sz val="11"/>
      <color rgb="FFC00000"/>
      <name val="Arial"/>
      <family val="2"/>
    </font>
    <font>
      <strike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C00000"/>
      <name val="Arial"/>
      <family val="2"/>
    </font>
    <font>
      <sz val="12"/>
      <name val="Calibri"/>
      <family val="2"/>
      <scheme val="minor"/>
    </font>
    <font>
      <b/>
      <sz val="8"/>
      <color rgb="FFFF0000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b/>
      <strike/>
      <sz val="11"/>
      <color rgb="FFFF0000"/>
      <name val="Arial"/>
      <family val="2"/>
    </font>
    <font>
      <b/>
      <sz val="11"/>
      <name val="Verdana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9"/>
      <color indexed="10"/>
      <name val="Arial"/>
      <family val="2"/>
    </font>
    <font>
      <sz val="9"/>
      <color indexed="8"/>
      <name val="Arial"/>
      <family val="2"/>
    </font>
    <font>
      <strike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sz val="18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  <font>
      <sz val="8"/>
      <color rgb="FFFF0000"/>
      <name val="Arial"/>
      <family val="2"/>
    </font>
    <font>
      <b/>
      <sz val="12"/>
      <color rgb="FFFF0000"/>
      <name val="Arial"/>
      <family val="2"/>
    </font>
    <font>
      <b/>
      <u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">
    <xf borderId="0" fillId="0" fontId="0" numFmtId="0"/>
    <xf borderId="0" fillId="0" fontId="12" numFmtId="0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NumberFormat="0" applyProtection="0" borderId="0" fillId="0" fontId="18" numFmtId="0">
      <alignment vertical="top"/>
      <protection locked="0"/>
    </xf>
    <xf borderId="0" fillId="0" fontId="12" numFmtId="0"/>
    <xf applyAlignment="0" applyBorder="0" applyFill="0" applyFont="0" applyProtection="0" borderId="0" fillId="0" fontId="12" numFmtId="44"/>
    <xf applyAlignment="0" applyBorder="0" applyFill="0" applyNumberFormat="0" applyProtection="0" borderId="0" fillId="0" fontId="6" numFmtId="0">
      <alignment vertical="top"/>
      <protection locked="0"/>
    </xf>
    <xf borderId="0" fillId="0" fontId="16" numFmtId="0"/>
    <xf borderId="0" fillId="0" fontId="12" numFmtId="0"/>
    <xf applyAlignment="0" applyBorder="0" applyFill="0" applyNumberFormat="0" applyProtection="0" borderId="0" fillId="0" fontId="17" numFmtId="0"/>
    <xf borderId="0" fillId="0" fontId="12" numFmtId="0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Font="0" applyProtection="0" borderId="0" fillId="0" fontId="12" numFmtId="44"/>
    <xf borderId="0" fillId="0" fontId="12" numFmtId="0"/>
    <xf applyAlignment="0" applyBorder="0" applyFill="0" applyFont="0" applyProtection="0" borderId="0" fillId="0" fontId="12" numFmtId="44"/>
    <xf borderId="0" fillId="0" fontId="12" numFmtId="0"/>
    <xf borderId="0" fillId="0" fontId="16" numFmtId="0"/>
    <xf applyAlignment="0" applyBorder="0" applyFill="0" applyFont="0" applyProtection="0" borderId="0" fillId="0" fontId="12" numFmtId="44"/>
    <xf applyAlignment="0" applyBorder="0" applyFill="0" applyFont="0" applyProtection="0" borderId="0" fillId="0" fontId="12" numFmtId="44"/>
    <xf borderId="0" fillId="0" fontId="12" numFmtId="0"/>
    <xf borderId="0" fillId="0" fontId="16" numFmtId="0"/>
    <xf applyAlignment="0" applyBorder="0" applyFill="0" applyNumberFormat="0" applyProtection="0" borderId="0" fillId="0" fontId="18" numFmtId="0">
      <alignment vertical="top"/>
      <protection locked="0"/>
    </xf>
    <xf borderId="0" fillId="0" fontId="16" numFmtId="0"/>
    <xf borderId="0" fillId="0" fontId="20" numFmtId="0"/>
    <xf applyAlignment="0" applyBorder="0" applyFill="0" applyFont="0" applyProtection="0" borderId="0" fillId="0" fontId="20" numFmtId="44"/>
    <xf applyAlignment="0" applyBorder="0" applyFill="0" applyFont="0" applyProtection="0" borderId="0" fillId="0" fontId="16" numFmtId="44"/>
  </cellStyleXfs>
  <cellXfs count="574">
    <xf borderId="0" fillId="0" fontId="0" numFmtId="0" xfId="0"/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borderId="1" fillId="0" fontId="7" numFmtId="0" xfId="0">
      <alignment horizontal="center"/>
    </xf>
    <xf applyAlignment="1" applyBorder="1" applyFill="1" applyFont="1" applyProtection="1" borderId="1" fillId="3" fontId="1" numFmtId="0" xfId="0">
      <alignment horizontal="center" vertical="center" wrapText="1"/>
    </xf>
    <xf applyAlignment="1" applyBorder="1" applyFill="1" applyFont="1" applyProtection="1" borderId="1" fillId="0" fontId="11" numFmtId="0" xfId="0">
      <alignment horizontal="center" vertical="center"/>
    </xf>
    <xf applyAlignment="1" applyBorder="1" applyFill="1" applyFont="1" applyProtection="1" borderId="1" fillId="0" fontId="2" numFmtId="0" xfId="0">
      <alignment horizontal="left" vertical="center"/>
    </xf>
    <xf applyAlignment="1" applyBorder="1" applyFill="1" applyFont="1" applyProtection="1" borderId="1" fillId="0" fontId="11" numFmtId="0" xfId="0">
      <alignment horizontal="left" vertical="center"/>
    </xf>
    <xf borderId="0" fillId="0" fontId="0" numFmtId="0" xfId="0"/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applyProtection="1" borderId="1" fillId="3" fontId="1" numFmtId="0" xfId="0">
      <alignment horizontal="center" vertical="center" wrapText="1"/>
      <protection hidden="1"/>
    </xf>
    <xf applyAlignment="1" applyBorder="1" applyFill="1" applyFont="1" applyProtection="1" borderId="1" fillId="0" fontId="2" numFmtId="0" xfId="0">
      <alignment horizontal="center" vertical="center"/>
      <protection hidden="1"/>
    </xf>
    <xf applyAlignment="1" applyBorder="1" applyFill="1" applyFont="1" applyProtection="1" borderId="1" fillId="0" fontId="13" numFmtId="0" xfId="0">
      <alignment horizontal="center" vertical="center"/>
    </xf>
    <xf applyAlignment="1" applyBorder="1" applyFill="1" applyFont="1" applyNumberFormat="1" applyProtection="1" borderId="1" fillId="0" fontId="2" numFmtId="2" xfId="0">
      <alignment horizontal="center" vertical="center"/>
    </xf>
    <xf applyAlignment="1" applyBorder="1" applyFill="1" applyFont="1" applyNumberFormat="1" applyProtection="1" borderId="1" fillId="0" fontId="11" numFmtId="2" xfId="0">
      <alignment horizontal="center" vertical="center"/>
    </xf>
    <xf applyAlignment="1" applyBorder="1" applyFill="1" applyFont="1" applyProtection="1" borderId="4" fillId="0" fontId="2" numFmtId="0" xfId="0">
      <alignment horizontal="center" vertical="center"/>
      <protection hidden="1"/>
    </xf>
    <xf applyAlignment="1" applyBorder="1" applyFill="1" applyFont="1" applyProtection="1" borderId="4" fillId="0" fontId="2" numFmtId="0" xfId="0">
      <alignment horizontal="center" vertical="center"/>
    </xf>
    <xf applyAlignment="1" applyBorder="1" applyFill="1" applyFont="1" applyProtection="1" borderId="0" fillId="3" fontId="1" numFmtId="0" xfId="0">
      <alignment horizontal="center" vertical="center" wrapText="1"/>
      <protection hidden="1"/>
    </xf>
    <xf applyAlignment="1" applyBorder="1" applyFill="1" applyFont="1" applyProtection="1" borderId="0" fillId="0" fontId="2" numFmtId="0" xfId="0">
      <alignment horizontal="center" vertical="center"/>
    </xf>
    <xf applyAlignment="1" applyBorder="1" applyFill="1" applyFont="1" applyProtection="1" borderId="5" fillId="0" fontId="2" numFmtId="0" xfId="0">
      <alignment horizontal="center" vertical="center"/>
    </xf>
    <xf applyAlignment="1" applyBorder="1" applyFill="1" applyFont="1" applyProtection="1" borderId="2" fillId="0" fontId="2" numFmtId="0" xfId="0">
      <alignment horizontal="center" vertical="center"/>
      <protection hidden="1"/>
    </xf>
    <xf applyAlignment="1" applyBorder="1" applyFill="1" applyFont="1" applyProtection="1" borderId="2" fillId="0" fontId="2" numFmtId="0" xfId="0">
      <alignment horizontal="center" vertical="center"/>
    </xf>
    <xf applyAlignment="1" applyBorder="1" applyFill="1" applyFont="1" applyProtection="1" borderId="1" fillId="0" fontId="13" numFmtId="0" xfId="0">
      <alignment horizontal="center" vertical="center"/>
      <protection hidden="1"/>
    </xf>
    <xf applyAlignment="1" applyBorder="1" applyFill="1" applyFont="1" applyProtection="1" borderId="1" fillId="0" fontId="11" numFmtId="0" xfId="0">
      <alignment horizontal="center" vertical="center"/>
      <protection hidden="1"/>
    </xf>
    <xf applyAlignment="1" borderId="0" fillId="0" fontId="0" numFmtId="0" xfId="0">
      <alignment horizontal="left"/>
    </xf>
    <xf applyAlignment="1" borderId="0" fillId="0" fontId="0" numFmtId="0" xfId="0">
      <alignment horizontal="center"/>
    </xf>
    <xf applyAlignment="1" applyBorder="1" applyFill="1" applyFont="1" applyProtection="1" borderId="1" fillId="0" fontId="2" numFmtId="0" xfId="0">
      <alignment horizontal="left" vertical="center"/>
      <protection locked="0"/>
    </xf>
    <xf applyAlignment="1" applyBorder="1" applyFill="1" applyFont="1" applyProtection="1" borderId="1" fillId="0" fontId="2" numFmtId="0" xfId="0">
      <alignment horizontal="center" vertical="center"/>
      <protection locked="0"/>
    </xf>
    <xf applyAlignment="1" applyBorder="1" applyFill="1" applyFont="1" applyNumberFormat="1" applyProtection="1" borderId="1" fillId="0" fontId="2" numFmtId="164" xfId="0">
      <alignment horizontal="center" vertical="center"/>
      <protection locked="0"/>
    </xf>
    <xf applyAlignment="1" applyBorder="1" applyFill="1" applyFont="1" applyProtection="1" borderId="1" fillId="0" fontId="11" numFmtId="0" xfId="0">
      <alignment horizontal="left" vertical="center"/>
      <protection locked="0"/>
    </xf>
    <xf applyAlignment="1" applyBorder="1" applyFill="1" applyFont="1" applyNumberFormat="1" applyProtection="1" borderId="1" fillId="0" fontId="2" numFmtId="2" xfId="0">
      <alignment horizontal="center" vertical="center"/>
      <protection locked="0"/>
    </xf>
    <xf applyAlignment="1" applyBorder="1" applyFill="1" applyFont="1" applyProtection="1" borderId="1" fillId="0" fontId="11" numFmtId="0" xfId="0">
      <alignment horizontal="center" vertical="center"/>
      <protection locked="0"/>
    </xf>
    <xf applyAlignment="1" applyBorder="1" applyFill="1" applyFont="1" applyProtection="1" borderId="0" fillId="0" fontId="2" numFmtId="0" xfId="0">
      <alignment horizontal="left" vertical="center"/>
      <protection locked="0"/>
    </xf>
    <xf applyAlignment="1" applyBorder="1" applyFill="1" applyFont="1" applyProtection="1" borderId="0" fillId="0" fontId="2" numFmtId="0" xfId="0">
      <alignment horizontal="center" vertical="center"/>
      <protection locked="0"/>
    </xf>
    <xf applyAlignment="1" applyBorder="1" applyFont="1" applyProtection="1" borderId="1" fillId="0" fontId="14" numFmtId="0" xfId="0">
      <alignment horizontal="center"/>
      <protection locked="0"/>
    </xf>
    <xf applyAlignment="1" applyBorder="1" applyFill="1" applyFont="1" applyNumberFormat="1" applyProtection="1" borderId="1" fillId="0" fontId="2" numFmtId="0" xfId="0">
      <alignment horizontal="center" vertical="center"/>
      <protection locked="0"/>
    </xf>
    <xf applyAlignment="1" applyBorder="1" applyFill="1" applyFont="1" applyNumberFormat="1" applyProtection="1" borderId="1" fillId="0" fontId="2" numFmtId="44" xfId="0">
      <alignment horizontal="center" vertical="center"/>
      <protection locked="0"/>
    </xf>
    <xf applyAlignment="1" applyBorder="1" applyFill="1" applyFont="1" applyNumberFormat="1" applyProtection="1" borderId="1" fillId="0" fontId="11" numFmtId="2" xfId="0">
      <alignment horizontal="center" vertical="center"/>
      <protection locked="0"/>
    </xf>
    <xf applyAlignment="1" applyBorder="1" applyFill="1" applyFont="1" applyProtection="1" borderId="3" fillId="0" fontId="2" numFmtId="0" xfId="0">
      <alignment horizontal="center" vertical="center"/>
      <protection locked="0"/>
    </xf>
    <xf applyAlignment="1" applyBorder="1" applyFill="1" applyFont="1" applyProtection="1" borderId="4" fillId="0" fontId="2" numFmtId="0" xfId="0">
      <alignment horizontal="center" vertical="center"/>
      <protection locked="0"/>
    </xf>
    <xf applyAlignment="1" applyBorder="1" applyFill="1" applyFont="1" applyNumberFormat="1" applyProtection="1" borderId="4" fillId="0" fontId="2" numFmtId="2" xfId="0">
      <alignment horizontal="center" vertical="center"/>
      <protection locked="0"/>
    </xf>
    <xf applyAlignment="1" applyBorder="1" applyFill="1" applyFont="1" applyProtection="1" borderId="2" fillId="0" fontId="2" numFmtId="0" xfId="0">
      <alignment horizontal="center" vertical="center"/>
      <protection locked="0"/>
    </xf>
    <xf applyAlignment="1" applyBorder="1" applyFill="1" applyFont="1" applyNumberFormat="1" applyProtection="1" borderId="2" fillId="0" fontId="2" numFmtId="164" xfId="0">
      <alignment horizontal="center" vertical="center"/>
      <protection locked="0"/>
    </xf>
    <xf applyAlignment="1" applyBorder="1" applyFill="1" applyFont="1" applyProtection="1" borderId="2" fillId="0" fontId="11" numFmtId="0" xfId="0">
      <alignment horizontal="left" vertical="center"/>
      <protection locked="0"/>
    </xf>
    <xf applyAlignment="1" applyBorder="1" applyFill="1" applyFont="1" applyNumberFormat="1" applyProtection="1" borderId="2" fillId="0" fontId="2" numFmtId="2" xfId="0">
      <alignment horizontal="center" vertical="center"/>
      <protection locked="0"/>
    </xf>
    <xf applyAlignment="1" applyBorder="1" applyFill="1" applyFont="1" applyProtection="1" borderId="2" fillId="0" fontId="2" numFmtId="0" xfId="0">
      <alignment horizontal="left" vertical="center"/>
      <protection locked="0"/>
    </xf>
    <xf applyAlignment="1" applyBorder="1" applyFill="1" applyFont="1" applyProtection="1" borderId="1" fillId="0" fontId="13" numFmtId="0" xfId="0">
      <alignment horizontal="center" vertical="center"/>
      <protection locked="0"/>
    </xf>
    <xf applyAlignment="1" applyBorder="1" applyFill="1" applyFont="1" applyProtection="1" borderId="1" fillId="0" fontId="13" numFmtId="0" xfId="0">
      <alignment horizontal="left" vertical="center"/>
      <protection locked="0"/>
    </xf>
    <xf applyBorder="1" applyFill="1" applyNumberFormat="1" borderId="1" fillId="4" fontId="0" numFmtId="2" xfId="0"/>
    <xf applyAlignment="1" applyNumberFormat="1" borderId="0" fillId="0" fontId="0" numFmtId="14" xfId="0">
      <alignment horizontal="center"/>
    </xf>
    <xf applyAlignment="1" applyNumberFormat="1" borderId="0" fillId="0" fontId="0" numFmtId="17" xfId="0">
      <alignment horizontal="center"/>
    </xf>
    <xf applyAlignment="1" applyNumberFormat="1" borderId="0" fillId="0" fontId="0" numFmtId="16" xfId="0">
      <alignment horizontal="center"/>
    </xf>
    <xf applyAlignment="1" applyNumberFormat="1" borderId="0" fillId="0" fontId="0" numFmtId="0" xfId="0">
      <alignment horizontal="center"/>
    </xf>
    <xf applyAlignment="1" applyBorder="1" applyFill="1" applyFont="1" applyProtection="1" borderId="7" fillId="0" fontId="2" numFmtId="0" xfId="0">
      <alignment horizontal="center" vertical="center"/>
      <protection hidden="1"/>
    </xf>
    <xf applyAlignment="1" applyBorder="1" applyFill="1" applyFont="1" applyProtection="1" borderId="7" fillId="0" fontId="2" numFmtId="0" xfId="0">
      <alignment horizontal="center" vertical="center"/>
      <protection locked="0"/>
    </xf>
    <xf applyAlignment="1" applyBorder="1" applyFill="1" applyFont="1" applyProtection="1" borderId="7" fillId="0" fontId="2" numFmtId="0" xfId="0">
      <alignment horizontal="center" vertical="center"/>
    </xf>
    <xf applyAlignment="1" applyBorder="1" applyFill="1" applyFont="1" applyNumberFormat="1" applyProtection="1" borderId="1" fillId="3" fontId="10" numFmtId="2" xfId="0">
      <alignment horizontal="center" vertical="center" wrapText="1"/>
    </xf>
    <xf applyAlignment="1" applyBorder="1" applyFill="1" applyFont="1" applyNumberFormat="1" applyProtection="1" borderId="4" fillId="0" fontId="11" numFmtId="2" xfId="0">
      <alignment horizontal="center" vertical="center"/>
      <protection locked="0"/>
    </xf>
    <xf applyAlignment="1" applyBorder="1" applyFill="1" applyFont="1" applyNumberFormat="1" applyProtection="1" borderId="1" fillId="0" fontId="15" numFmtId="2" xfId="0">
      <alignment horizontal="center" vertical="center"/>
      <protection locked="0"/>
    </xf>
    <xf applyAlignment="1" applyBorder="1" applyFill="1" applyFont="1" applyProtection="1" borderId="6" fillId="0" fontId="2" numFmtId="0" xfId="0">
      <alignment horizontal="center" vertical="center"/>
      <protection locked="0"/>
    </xf>
    <xf applyAlignment="1" applyBorder="1" applyFill="1" applyFont="1" applyNumberFormat="1" applyProtection="1" borderId="5" fillId="0" fontId="2" numFmtId="2" xfId="0">
      <alignment horizontal="center" vertical="center"/>
      <protection locked="0"/>
    </xf>
    <xf applyAlignment="1" applyBorder="1" applyFill="1" applyFont="1" applyNumberFormat="1" applyProtection="1" borderId="2" fillId="0" fontId="11" numFmtId="2" xfId="0">
      <alignment horizontal="center" vertical="center"/>
      <protection locked="0"/>
    </xf>
    <xf applyAlignment="1" applyBorder="1" applyFill="1" applyFont="1" applyProtection="1" borderId="5" fillId="0" fontId="2" numFmtId="0" xfId="0">
      <alignment horizontal="center" vertical="center"/>
      <protection locked="0"/>
    </xf>
    <xf applyAlignment="1" applyBorder="1" applyFill="1" applyFont="1" applyProtection="1" borderId="5" fillId="0" fontId="2" numFmtId="0" xfId="0">
      <alignment horizontal="left" vertical="center"/>
      <protection locked="0"/>
    </xf>
    <xf applyAlignment="1" applyBorder="1" applyFill="1" applyFont="1" applyNumberFormat="1" applyProtection="1" borderId="1" fillId="3" fontId="1" numFmtId="2" xfId="0">
      <alignment horizontal="center" vertical="center" wrapText="1"/>
    </xf>
    <xf applyAlignment="1" applyBorder="1" applyFill="1" applyFont="1" applyProtection="1" borderId="1" fillId="0" fontId="19" numFmtId="0" xfId="0">
      <alignment horizontal="center" vertical="center"/>
      <protection locked="0"/>
    </xf>
    <xf applyAlignment="1" applyBorder="1" applyFont="1" borderId="1" fillId="0" fontId="5" numFmtId="0" xfId="0">
      <alignment horizontal="left"/>
    </xf>
    <xf applyAlignment="1" applyBorder="1" applyFill="1" applyFont="1" applyProtection="1" borderId="6" fillId="0" fontId="2" numFmtId="0" xfId="0">
      <alignment horizontal="left" vertical="center"/>
    </xf>
    <xf applyAlignment="1" applyBorder="1" applyFill="1" applyFont="1" applyNumberFormat="1" applyProtection="1" borderId="5" fillId="0" fontId="2" numFmtId="2" xfId="0">
      <alignment horizontal="center" vertical="center"/>
    </xf>
    <xf applyAlignment="1" applyBorder="1" applyFill="1" applyFont="1" applyNumberFormat="1" applyProtection="1" borderId="1" fillId="0" fontId="2" numFmtId="0" xfId="0">
      <alignment horizontal="center" vertical="center"/>
    </xf>
    <xf applyAlignment="1" applyBorder="1" applyFill="1" applyFont="1" applyNumberFormat="1" applyProtection="1" borderId="1" fillId="0" fontId="21" numFmtId="2" xfId="0">
      <alignment horizontal="center" vertical="center"/>
      <protection locked="0"/>
    </xf>
    <xf applyAlignment="1" applyBorder="1" applyFill="1" applyFont="1" applyProtection="1" borderId="8" fillId="0" fontId="2" numFmtId="0" xfId="0">
      <alignment horizontal="center" vertical="center"/>
      <protection hidden="1"/>
    </xf>
    <xf applyAlignment="1" applyBorder="1" applyFill="1" applyFont="1" applyProtection="1" borderId="8" fillId="0" fontId="2" numFmtId="0" xfId="0">
      <alignment horizontal="center" vertical="center"/>
      <protection locked="0"/>
    </xf>
    <xf applyAlignment="1" applyBorder="1" applyFill="1" applyFont="1" applyProtection="1" borderId="8" fillId="0" fontId="2" numFmtId="0" xfId="0">
      <alignment horizontal="center" vertical="center"/>
    </xf>
    <xf applyAlignment="1" applyBorder="1" applyFill="1" applyFont="1" applyProtection="1" borderId="1" fillId="0" fontId="22" numFmtId="0" xfId="0">
      <alignment horizontal="left" vertical="center"/>
      <protection locked="0"/>
    </xf>
    <xf applyAlignment="1" applyBorder="1" applyFill="1" applyFont="1" applyProtection="1" borderId="1" fillId="0" fontId="2" numFmtId="0" xfId="0">
      <alignment horizontal="center" vertical="center"/>
    </xf>
    <xf applyAlignment="1" applyBorder="1" applyFill="1" applyFont="1" applyProtection="1" borderId="1" fillId="0" fontId="2" numFmtId="0" xfId="0">
      <alignment horizontal="left" vertical="center"/>
    </xf>
    <xf applyAlignment="1" applyBorder="1" applyFill="1" applyFont="1" applyNumberFormat="1" applyProtection="1" borderId="5" fillId="0" fontId="2" numFmtId="2" xfId="0">
      <alignment horizontal="right" vertical="center"/>
    </xf>
    <xf applyAlignment="1" applyBorder="1" applyFill="1" applyFont="1" applyNumberFormat="1" applyProtection="1" borderId="1" fillId="0" fontId="2" numFmtId="2" xfId="0">
      <alignment horizontal="right" vertical="center"/>
      <protection locked="0"/>
    </xf>
    <xf applyAlignment="1" applyBorder="1" applyFill="1" applyFont="1" applyNumberFormat="1" applyProtection="1" borderId="1" fillId="0" fontId="2" numFmtId="2" xfId="0">
      <alignment horizontal="right" vertical="center"/>
    </xf>
    <xf applyAlignment="1" applyBorder="1" applyFill="1" applyFont="1" applyNumberFormat="1" applyProtection="1" borderId="2" fillId="0" fontId="2" numFmtId="2" xfId="0">
      <alignment horizontal="right" vertical="center"/>
      <protection locked="0"/>
    </xf>
    <xf applyAlignment="1" applyBorder="1" applyFill="1" applyFont="1" applyNumberFormat="1" applyProtection="1" borderId="4" fillId="0" fontId="2" numFmtId="2" xfId="0">
      <alignment horizontal="right" vertical="center"/>
      <protection locked="0"/>
    </xf>
    <xf applyAlignment="1" applyBorder="1" applyFill="1" applyFont="1" applyNumberFormat="1" applyProtection="1" borderId="1" fillId="0" fontId="13" numFmtId="2" xfId="0">
      <alignment horizontal="right" vertical="center"/>
      <protection locked="0"/>
    </xf>
    <xf applyAlignment="1" applyBorder="1" applyFill="1" applyFont="1" applyNumberFormat="1" applyProtection="1" borderId="8" fillId="0" fontId="2" numFmtId="2" xfId="0">
      <alignment horizontal="right" vertical="center"/>
      <protection locked="0"/>
    </xf>
    <xf applyAlignment="1" applyBorder="1" applyFill="1" applyFont="1" applyProtection="1" borderId="1" fillId="0" fontId="12" numFmtId="0" xfId="0">
      <alignment horizontal="center" vertical="center"/>
      <protection locked="0"/>
    </xf>
    <xf applyAlignment="1" applyBorder="1" applyFill="1" applyFont="1" applyProtection="1" borderId="0" fillId="0" fontId="12" numFmtId="0" xfId="0">
      <alignment horizontal="center" vertical="center"/>
      <protection locked="0"/>
    </xf>
    <xf applyAlignment="1" applyBorder="1" applyFill="1" applyFont="1" applyProtection="1" borderId="1" fillId="0" fontId="24" numFmtId="0" xfId="0">
      <alignment horizontal="left" vertical="center"/>
      <protection locked="0"/>
    </xf>
    <xf applyBorder="1" applyFont="1" borderId="1" fillId="0" fontId="24" numFmtId="0" xfId="0"/>
    <xf applyAlignment="1" applyFill="1" applyFont="1" borderId="0" fillId="0" fontId="24" numFmtId="0" xfId="0">
      <alignment vertical="center"/>
    </xf>
    <xf applyAlignment="1" applyBorder="1" applyFont="1" borderId="1" fillId="0" fontId="23" numFmtId="0" xfId="0">
      <alignment horizontal="left"/>
    </xf>
    <xf applyAlignment="1" applyBorder="1" applyFont="1" borderId="3" fillId="0" fontId="5" numFmtId="0" xfId="0">
      <alignment horizontal="left"/>
    </xf>
    <xf applyAlignment="1" applyBorder="1" applyFill="1" applyFont="1" applyNumberFormat="1" applyProtection="1" borderId="1" fillId="6" fontId="2" numFmtId="2" xfId="0">
      <alignment horizontal="right" vertical="center"/>
      <protection locked="0"/>
    </xf>
    <xf applyAlignment="1" applyBorder="1" applyFill="1" applyFont="1" applyNumberFormat="1" applyProtection="1" borderId="1" fillId="7" fontId="2" numFmtId="2" xfId="0">
      <alignment horizontal="right" vertical="center"/>
      <protection locked="0"/>
    </xf>
    <xf applyAlignment="1" applyBorder="1" applyFill="1" applyFont="1" applyProtection="1" borderId="1" fillId="5" fontId="2" numFmtId="0" xfId="0">
      <alignment horizontal="center" vertical="center"/>
    </xf>
    <xf applyAlignment="1" applyBorder="1" applyFill="1" applyFont="1" applyNumberFormat="1" applyProtection="1" borderId="1" fillId="2" fontId="2" numFmtId="0" xfId="0">
      <alignment horizontal="center" vertical="center"/>
    </xf>
    <xf applyAlignment="1" applyBorder="1" applyFill="1" applyFont="1" applyProtection="1" borderId="1" fillId="2" fontId="2" numFmtId="0" xfId="0">
      <alignment horizontal="center" vertical="center"/>
      <protection locked="0"/>
    </xf>
    <xf applyAlignment="1" applyBorder="1" applyFill="1" applyFont="1" applyNumberFormat="1" applyProtection="1" borderId="1" fillId="9" fontId="2" numFmtId="2" xfId="0">
      <alignment horizontal="center" vertical="center"/>
      <protection locked="0"/>
    </xf>
    <xf applyAlignment="1" applyBorder="1" applyFill="1" applyFont="1" applyNumberFormat="1" applyProtection="1" borderId="5" fillId="9" fontId="2" numFmtId="165" xfId="0">
      <alignment horizontal="center" vertical="center"/>
    </xf>
    <xf applyAlignment="1" applyBorder="1" applyFill="1" applyFont="1" applyProtection="1" borderId="5" fillId="0" fontId="2" numFmtId="0" xfId="0">
      <alignment horizontal="left" vertical="center"/>
    </xf>
    <xf applyAlignment="1" applyBorder="1" applyFill="1" applyFont="1" applyProtection="1" borderId="1" fillId="5" fontId="25" numFmtId="0" xfId="0">
      <alignment horizontal="center" vertical="center" wrapText="1"/>
    </xf>
    <xf applyAlignment="1" applyBorder="1" applyFill="1" applyFont="1" applyProtection="1" borderId="1" fillId="8" fontId="2" numFmtId="0" xfId="0">
      <alignment horizontal="center" vertical="center"/>
      <protection hidden="1"/>
    </xf>
    <xf applyAlignment="1" applyBorder="1" applyFill="1" applyFont="1" applyProtection="1" borderId="4" fillId="8" fontId="2" numFmtId="0" xfId="0">
      <alignment horizontal="center" vertical="center"/>
      <protection hidden="1"/>
    </xf>
    <xf applyAlignment="1" applyBorder="1" applyFill="1" applyFont="1" applyNumberFormat="1" applyProtection="1" borderId="8" fillId="0" fontId="2" numFmtId="2" xfId="0">
      <alignment horizontal="center" vertical="center"/>
      <protection locked="0"/>
    </xf>
    <xf applyAlignment="1" applyBorder="1" applyFill="1" applyFont="1" applyProtection="1" borderId="7" fillId="8" fontId="2" numFmtId="0" xfId="0">
      <alignment horizontal="center" vertical="center"/>
      <protection hidden="1"/>
    </xf>
    <xf applyAlignment="1" applyBorder="1" applyFont="1" applyProtection="1" borderId="1" fillId="0" fontId="26" numFmtId="0" xfId="0">
      <alignment horizontal="center"/>
      <protection locked="0"/>
    </xf>
    <xf applyAlignment="1" applyBorder="1" applyFill="1" applyFont="1" applyProtection="1" borderId="1" fillId="0" fontId="1" numFmtId="0" xfId="0">
      <alignment horizontal="center" vertical="center"/>
      <protection locked="0"/>
    </xf>
    <xf applyAlignment="1" applyBorder="1" applyFill="1" applyFont="1" applyProtection="1" borderId="1" fillId="10" fontId="2" numFmtId="0" xfId="0">
      <alignment horizontal="center" vertical="center"/>
      <protection hidden="1"/>
    </xf>
    <xf applyAlignment="1" applyBorder="1" applyFill="1" applyFont="1" applyNumberFormat="1" applyProtection="1" borderId="1" fillId="7" fontId="2" numFmtId="2" xfId="0">
      <alignment horizontal="center" vertical="center"/>
      <protection locked="0"/>
    </xf>
    <xf applyAlignment="1" applyBorder="1" applyFill="1" applyFont="1" applyNumberFormat="1" applyProtection="1" borderId="1" fillId="6" fontId="2" numFmtId="2" xfId="0">
      <alignment horizontal="center" vertical="center"/>
      <protection locked="0"/>
    </xf>
    <xf applyAlignment="1" applyBorder="1" applyFill="1" applyFont="1" applyNumberFormat="1" applyProtection="1" borderId="1" fillId="0" fontId="13" numFmtId="2" xfId="0">
      <alignment horizontal="center" vertical="center"/>
      <protection locked="0"/>
    </xf>
    <xf applyAlignment="1" applyBorder="1" applyFill="1" applyFont="1" applyProtection="1" borderId="1" fillId="3" fontId="27" numFmtId="0" xfId="0">
      <alignment horizontal="center" vertical="center" wrapText="1"/>
    </xf>
    <xf applyAlignment="1" applyBorder="1" applyFill="1" applyFont="1" applyProtection="1" borderId="1" fillId="0" fontId="28" numFmtId="0" xfId="0">
      <alignment horizontal="center" vertical="center"/>
    </xf>
    <xf applyAlignment="1" applyBorder="1" applyFill="1" applyFont="1" applyProtection="1" borderId="7" fillId="0" fontId="28" numFmtId="0" xfId="0">
      <alignment horizontal="center" vertical="center"/>
    </xf>
    <xf applyAlignment="1" applyBorder="1" applyFill="1" applyFont="1" applyProtection="1" borderId="4" fillId="0" fontId="28" numFmtId="0" xfId="0">
      <alignment horizontal="center" vertical="center"/>
    </xf>
    <xf applyAlignment="1" applyBorder="1" applyFill="1" applyFont="1" applyProtection="1" borderId="1" fillId="5" fontId="28" numFmtId="0" xfId="0">
      <alignment horizontal="center" vertical="center"/>
    </xf>
    <xf applyAlignment="1" applyBorder="1" applyFill="1" applyFont="1" applyProtection="1" borderId="1" fillId="0" fontId="29" numFmtId="0" xfId="0">
      <alignment horizontal="center" vertical="center"/>
    </xf>
    <xf applyAlignment="1" applyBorder="1" applyFill="1" applyFont="1" applyProtection="1" borderId="8" fillId="0" fontId="28" numFmtId="0" xfId="0">
      <alignment horizontal="center" vertical="center"/>
    </xf>
    <xf applyAlignment="1" applyBorder="1" applyFill="1" applyFont="1" applyProtection="1" borderId="1" fillId="0" fontId="28" numFmtId="0" xfId="0">
      <alignment horizontal="center" vertical="center"/>
      <protection locked="0"/>
    </xf>
    <xf applyAlignment="1" applyBorder="1" applyFill="1" applyFont="1" applyNumberFormat="1" applyProtection="1" borderId="1" fillId="8" fontId="2" numFmtId="2" xfId="0">
      <alignment horizontal="center" vertical="center"/>
      <protection locked="0"/>
    </xf>
    <xf applyAlignment="1" applyBorder="1" applyFill="1" applyFont="1" applyProtection="1" borderId="1" fillId="8" fontId="15" numFmtId="0" xfId="0">
      <alignment horizontal="center" vertical="center"/>
      <protection hidden="1"/>
    </xf>
    <xf applyAlignment="1" applyBorder="1" applyFill="1" applyFont="1" applyNumberFormat="1" applyProtection="1" borderId="1" fillId="2" fontId="15" numFmtId="0" xfId="0">
      <alignment horizontal="center" vertical="center"/>
    </xf>
    <xf applyAlignment="1" applyBorder="1" applyFill="1" applyFont="1" applyProtection="1" borderId="1" fillId="0" fontId="15" numFmtId="0" xfId="0">
      <alignment horizontal="center" vertical="center"/>
    </xf>
    <xf applyAlignment="1" applyBorder="1" applyFill="1" applyFont="1" applyProtection="1" borderId="1" fillId="0" fontId="15" numFmtId="0" xfId="0">
      <alignment horizontal="center" vertical="center"/>
      <protection locked="0"/>
    </xf>
    <xf applyAlignment="1" applyBorder="1" applyFill="1" applyFont="1" applyNumberFormat="1" applyProtection="1" borderId="5" fillId="9" fontId="15" numFmtId="165" xfId="0">
      <alignment horizontal="center" vertical="center"/>
    </xf>
    <xf applyAlignment="1" applyBorder="1" applyFill="1" applyFont="1" applyNumberFormat="1" applyProtection="1" borderId="1" fillId="0" fontId="15" numFmtId="2" xfId="0">
      <alignment horizontal="right" vertical="center"/>
      <protection locked="0"/>
    </xf>
    <xf applyAlignment="1" applyBorder="1" applyFill="1" applyFont="1" applyProtection="1" borderId="1" fillId="0" fontId="15" numFmtId="0" xfId="0">
      <alignment horizontal="left" vertical="center"/>
      <protection locked="0"/>
    </xf>
    <xf applyAlignment="1" applyBorder="1" applyFill="1" applyFont="1" applyNumberFormat="1" applyProtection="1" borderId="5" fillId="9" fontId="2" numFmtId="2" xfId="0">
      <alignment horizontal="center" vertical="center"/>
      <protection locked="0"/>
    </xf>
    <xf applyAlignment="1" applyBorder="1" applyFill="1" applyFont="1" applyProtection="1" borderId="1" fillId="8" fontId="2" numFmtId="0" xfId="0">
      <alignment horizontal="center" vertical="center" wrapText="1"/>
      <protection hidden="1"/>
    </xf>
    <xf applyAlignment="1" applyBorder="1" applyFont="1" borderId="1" fillId="0" fontId="30" numFmtId="0" xfId="0">
      <alignment horizontal="left"/>
    </xf>
    <xf applyAlignment="1" applyBorder="1" applyFill="1" applyFont="1" applyProtection="1" borderId="1" fillId="11" fontId="2" numFmtId="0" xfId="0">
      <alignment horizontal="center" vertical="center"/>
      <protection hidden="1"/>
    </xf>
    <xf applyAlignment="1" applyBorder="1" applyFill="1" applyFont="1" applyProtection="1" borderId="1" fillId="8" fontId="11" numFmtId="0" xfId="0">
      <alignment horizontal="center" vertical="center"/>
      <protection hidden="1"/>
    </xf>
    <xf applyAlignment="1" applyBorder="1" applyFill="1" applyFont="1" applyNumberFormat="1" applyProtection="1" borderId="1" fillId="2" fontId="11" numFmtId="0" xfId="0">
      <alignment horizontal="center" vertical="center"/>
    </xf>
    <xf applyAlignment="1" applyBorder="1" applyFont="1" borderId="1" fillId="0" fontId="31" numFmtId="0" xfId="0">
      <alignment horizontal="left"/>
    </xf>
    <xf applyAlignment="1" applyBorder="1" applyFill="1" applyFont="1" applyNumberFormat="1" applyProtection="1" borderId="1" fillId="0" fontId="11" numFmtId="2" xfId="0">
      <alignment horizontal="right" vertical="center"/>
      <protection locked="0"/>
    </xf>
    <xf applyAlignment="1" applyBorder="1" applyFill="1" applyFont="1" applyNumberFormat="1" applyProtection="1" borderId="4" fillId="2" fontId="2" numFmtId="0" xfId="0">
      <alignment horizontal="center" vertical="center"/>
    </xf>
    <xf applyAlignment="1" applyBorder="1" applyFill="1" applyFont="1" applyProtection="1" borderId="1" fillId="8" fontId="2" numFmtId="0" xfId="0">
      <alignment horizontal="center" vertical="center"/>
      <protection locked="0"/>
    </xf>
    <xf applyAlignment="1" applyBorder="1" applyFill="1" applyFont="1" applyProtection="1" borderId="3" fillId="0" fontId="15" numFmtId="0" xfId="0">
      <alignment horizontal="center" vertical="center"/>
      <protection locked="0"/>
    </xf>
    <xf applyAlignment="1" applyBorder="1" applyFill="1" applyFont="1" applyProtection="1" borderId="1" fillId="0" fontId="15" numFmtId="0" xfId="0">
      <alignment horizontal="center" vertical="center"/>
      <protection hidden="1"/>
    </xf>
    <xf applyAlignment="1" applyBorder="1" applyFill="1" applyFont="1" applyProtection="1" borderId="1" fillId="11" fontId="15" numFmtId="0" xfId="0">
      <alignment horizontal="center" vertical="center"/>
      <protection hidden="1"/>
    </xf>
    <xf applyAlignment="1" applyBorder="1" borderId="10" fillId="0" fontId="0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Border="1" applyFill="1" applyFont="1" applyProtection="1" borderId="1" fillId="0" fontId="32" numFmtId="0" xfId="0">
      <alignment horizontal="center" vertical="center"/>
    </xf>
    <xf applyAlignment="1" applyBorder="1" applyFill="1" applyFont="1" applyProtection="1" borderId="1" fillId="12" fontId="2" numFmtId="0" xfId="0">
      <alignment horizontal="center" vertical="center"/>
      <protection hidden="1"/>
    </xf>
    <xf applyAlignment="1" applyBorder="1" applyFill="1" applyFont="1" applyNumberFormat="1" applyProtection="1" borderId="1" fillId="0" fontId="2" numFmtId="4" xfId="0">
      <alignment horizontal="center" vertical="center"/>
      <protection locked="0"/>
    </xf>
    <xf applyAlignment="1" applyBorder="1" applyFont="1" borderId="1" fillId="0" fontId="33" numFmtId="0" xfId="0">
      <alignment horizontal="left"/>
    </xf>
    <xf applyAlignment="1" applyBorder="1" applyFill="1" applyFont="1" applyProtection="1" borderId="1" fillId="12" fontId="15" numFmtId="0" xfId="0">
      <alignment horizontal="center" vertical="center"/>
      <protection hidden="1"/>
    </xf>
    <xf applyAlignment="1" applyBorder="1" applyFill="1" applyFont="1" applyNumberFormat="1" applyProtection="1" borderId="1" fillId="0" fontId="34" numFmtId="2" xfId="0">
      <alignment horizontal="center" vertical="center"/>
      <protection locked="0"/>
    </xf>
    <xf applyAlignment="1" applyBorder="1" borderId="10" fillId="0" fontId="0" numFmtId="0" xfId="0">
      <alignment horizontal="center" vertical="center"/>
    </xf>
    <xf applyAlignment="1" applyBorder="1" applyFill="1" applyFont="1" applyNumberFormat="1" applyProtection="1" borderId="1" fillId="9" fontId="35" numFmtId="2" xfId="0">
      <alignment horizontal="center" vertical="center" wrapText="1"/>
    </xf>
    <xf applyAlignment="1" applyBorder="1" applyFill="1" applyFont="1" applyProtection="1" borderId="1" fillId="0" fontId="36" numFmtId="0" xfId="0">
      <alignment horizontal="center" vertical="center"/>
      <protection locked="0"/>
    </xf>
    <xf applyAlignment="1" applyBorder="1" applyFill="1" applyFont="1" applyProtection="1" borderId="1" fillId="13" fontId="2" numFmtId="0" xfId="0">
      <alignment horizontal="center" vertical="center"/>
      <protection hidden="1"/>
    </xf>
    <xf applyAlignment="1" applyBorder="1" applyFill="1" applyFont="1" applyProtection="1" borderId="1" fillId="3" fontId="2" numFmtId="0" xfId="0">
      <alignment horizontal="center" vertical="center"/>
      <protection hidden="1"/>
    </xf>
    <xf applyAlignment="1" applyBorder="1" applyFill="1" applyFont="1" applyNumberFormat="1" applyProtection="1" borderId="8" fillId="2" fontId="2" numFmtId="0" xfId="0">
      <alignment horizontal="center" vertical="center"/>
    </xf>
    <xf applyAlignment="1" applyBorder="1" applyFill="1" applyFont="1" applyNumberFormat="1" applyProtection="1" borderId="11" fillId="0" fontId="2" numFmtId="2" xfId="0">
      <alignment horizontal="right" vertical="center"/>
      <protection locked="0"/>
    </xf>
    <xf applyAlignment="1" applyBorder="1" applyFill="1" applyFont="1" applyNumberFormat="1" applyProtection="1" borderId="12" fillId="0" fontId="2" numFmtId="2" xfId="0">
      <alignment horizontal="center" vertical="center"/>
      <protection locked="0"/>
    </xf>
    <xf applyAlignment="1" applyBorder="1" applyFill="1" applyFont="1" applyProtection="1" borderId="13" fillId="0" fontId="2" numFmtId="0" xfId="0">
      <alignment horizontal="center" vertical="center"/>
      <protection locked="0"/>
    </xf>
    <xf applyAlignment="1" applyBorder="1" applyFill="1" applyFont="1" applyNumberFormat="1" applyProtection="1" borderId="1" fillId="2" fontId="2" numFmtId="3" xfId="0">
      <alignment horizontal="center" vertical="center"/>
    </xf>
    <xf applyAlignment="1" applyBorder="1" applyFill="1" applyFont="1" applyProtection="1" borderId="1" fillId="0" fontId="2" numFmtId="0" xfId="0">
      <alignment horizontal="center" vertical="center" wrapText="1"/>
    </xf>
    <xf applyAlignment="1" applyBorder="1" applyFill="1" applyFont="1" applyProtection="1" borderId="1" fillId="0" fontId="28" numFmtId="0" xfId="0">
      <alignment horizontal="center" vertical="center" wrapText="1"/>
    </xf>
    <xf applyAlignment="1" applyBorder="1" applyFill="1" applyFont="1" applyProtection="1" borderId="1" fillId="0" fontId="1" numFmtId="0" xfId="0">
      <alignment horizontal="center" vertical="center" wrapText="1"/>
    </xf>
    <xf applyAlignment="1" applyBorder="1" applyFill="1" applyFont="1" applyNumberFormat="1" applyProtection="1" borderId="5" fillId="0" fontId="1" numFmtId="2" xfId="0">
      <alignment horizontal="center" vertical="center" wrapText="1"/>
    </xf>
    <xf applyAlignment="1" applyBorder="1" applyFill="1" applyFont="1" applyProtection="1" borderId="1" fillId="2" fontId="2" numFmtId="0" xfId="0">
      <alignment horizontal="center" vertical="center"/>
      <protection hidden="1"/>
    </xf>
    <xf applyAlignment="1" applyBorder="1" applyFill="1" applyFont="1" applyProtection="1" borderId="1" fillId="8" fontId="2" numFmtId="0" xfId="0">
      <alignment horizontal="center" vertical="center"/>
    </xf>
    <xf applyAlignment="1" applyBorder="1" applyFill="1" applyFont="1" applyNumberFormat="1" applyProtection="1" borderId="1" fillId="0" fontId="2" numFmtId="2" xfId="0">
      <alignment horizontal="center" vertical="center" wrapText="1"/>
    </xf>
    <xf applyAlignment="1" applyBorder="1" applyFill="1" applyFont="1" applyProtection="1" borderId="1" fillId="0" fontId="37" numFmtId="0" xfId="0">
      <alignment horizontal="center" vertical="center"/>
    </xf>
    <xf applyAlignment="1" applyBorder="1" applyFill="1" applyFont="1" applyNumberFormat="1" applyProtection="1" borderId="1" fillId="0" fontId="15" numFmtId="0" xfId="0">
      <alignment horizontal="center" vertical="center"/>
    </xf>
    <xf applyAlignment="1" applyBorder="1" applyFill="1" applyFont="1" applyProtection="1" borderId="5" fillId="2" fontId="2" numFmtId="0" xfId="0">
      <alignment horizontal="center" vertical="center"/>
      <protection locked="0"/>
    </xf>
    <xf applyAlignment="1" applyBorder="1" borderId="0" fillId="0" fontId="0" numFmtId="0" xfId="0">
      <alignment horizontal="center"/>
    </xf>
    <xf applyAlignment="1" applyBorder="1" applyFont="1" borderId="15" fillId="0" fontId="38" numFmtId="0" xfId="0">
      <alignment horizontal="right"/>
    </xf>
    <xf applyAlignment="1" applyBorder="1" applyFont="1" borderId="0" fillId="0" fontId="38" numFmtId="0" xfId="0">
      <alignment horizontal="left"/>
    </xf>
    <xf applyFont="1" borderId="0" fillId="0" fontId="38" numFmtId="0" xfId="0"/>
    <xf applyAlignment="1" applyBorder="1" applyFont="1" borderId="16" fillId="0" fontId="38" numFmtId="0" xfId="0"/>
    <xf applyAlignment="1" applyBorder="1" applyFont="1" borderId="0" fillId="0" fontId="38" numFmtId="0" xfId="0"/>
    <xf applyAlignment="1" applyBorder="1" applyFont="1" borderId="0" fillId="0" fontId="38" numFmtId="0" xfId="0">
      <alignment horizontal="right"/>
    </xf>
    <xf applyAlignment="1" applyBorder="1" applyFont="1" borderId="12" fillId="0" fontId="38" numFmtId="0" xfId="0">
      <alignment horizontal="right"/>
    </xf>
    <xf applyAlignment="1" applyBorder="1" applyFont="1" applyNumberFormat="1" borderId="12" fillId="0" fontId="38" numFmtId="166" xfId="0">
      <alignment horizontal="left"/>
    </xf>
    <xf applyBorder="1" applyFont="1" borderId="12" fillId="0" fontId="38" numFmtId="0" xfId="0"/>
    <xf applyAlignment="1" applyFont="1" borderId="0" fillId="0" fontId="38" numFmtId="0" xfId="0"/>
    <xf applyBorder="1" applyFont="1" borderId="1" fillId="0" fontId="25" numFmtId="0" xfId="0"/>
    <xf applyBorder="1" applyFont="1" borderId="1" fillId="0" fontId="39" numFmtId="0" xfId="0"/>
    <xf applyAlignment="1" applyBorder="1" applyFill="1" applyFont="1" borderId="1" fillId="0" fontId="24" numFmtId="0" xfId="0">
      <alignment horizontal="center"/>
    </xf>
    <xf applyAlignment="1" applyBorder="1" applyFont="1" borderId="1" fillId="0" fontId="24" numFmtId="0" xfId="0">
      <alignment horizontal="left" wrapText="1"/>
    </xf>
    <xf applyBorder="1" applyFont="1" borderId="1" fillId="0" fontId="40" numFmtId="0" xfId="0"/>
    <xf applyAlignment="1" applyBorder="1" applyFont="1" borderId="1" fillId="0" fontId="24" numFmtId="0" xfId="0">
      <alignment wrapText="1"/>
    </xf>
    <xf applyAlignment="1" applyBorder="1" applyFont="1" borderId="0" fillId="0" fontId="24" numFmtId="0" xfId="0">
      <alignment vertical="top" wrapText="1"/>
    </xf>
    <xf applyAlignment="1" applyBorder="1" applyFill="1" applyFont="1" applyNumberFormat="1" borderId="0" fillId="0" fontId="24" numFmtId="165" xfId="0">
      <alignment horizontal="left"/>
    </xf>
    <xf applyAlignment="1" applyBorder="1" applyFill="1" applyFont="1" applyNumberFormat="1" borderId="0" fillId="0" fontId="24" numFmtId="165" xfId="0">
      <alignment horizontal="right"/>
    </xf>
    <xf applyAlignment="1" applyBorder="1" applyFill="1" applyFont="1" applyNumberFormat="1" borderId="0" fillId="0" fontId="24" numFmtId="167" xfId="0">
      <alignment horizontal="left"/>
    </xf>
    <xf applyAlignment="1" applyBorder="1" applyFill="1" applyFont="1" borderId="1" fillId="0" fontId="25" numFmtId="0" xfId="0">
      <alignment horizontal="center"/>
    </xf>
    <xf applyBorder="1" applyFont="1" borderId="0" fillId="0" fontId="25" numFmtId="0" xfId="0"/>
    <xf applyAlignment="1" applyBorder="1" applyFont="1" borderId="1" fillId="0" fontId="24" numFmtId="0" xfId="0">
      <alignment horizontal="left" vertical="top" wrapText="1"/>
    </xf>
    <xf applyAlignment="1" applyBorder="1" applyFont="1" borderId="1" fillId="0" fontId="24" numFmtId="0" xfId="0">
      <alignment vertical="top" wrapText="1"/>
    </xf>
    <xf applyAlignment="1" applyFont="1" borderId="0" fillId="0" fontId="24" numFmtId="0" xfId="0">
      <alignment horizontal="left"/>
    </xf>
    <xf applyAlignment="1" applyFont="1" applyNumberFormat="1" borderId="0" fillId="0" fontId="24" numFmtId="165" xfId="0">
      <alignment horizontal="right"/>
    </xf>
    <xf applyAlignment="1" applyBorder="1" applyFont="1" borderId="1" fillId="0" fontId="24" numFmtId="0" xfId="0">
      <alignment horizontal="left"/>
    </xf>
    <xf applyAlignment="1" applyBorder="1" applyFill="1" applyFont="1" borderId="1" fillId="0" fontId="24" numFmtId="0" xfId="0">
      <alignment vertical="top" wrapText="1"/>
    </xf>
    <xf applyAlignment="1" applyBorder="1" applyFill="1" applyFont="1" borderId="0" fillId="0" fontId="24" numFmtId="0" xfId="0">
      <alignment vertical="top" wrapText="1"/>
    </xf>
    <xf applyAlignment="1" applyBorder="1" applyFont="1" borderId="0" fillId="0" fontId="24" numFmtId="0" xfId="0">
      <alignment wrapText="1"/>
    </xf>
    <xf applyBorder="1" applyFill="1" applyFont="1" borderId="1" fillId="14" fontId="24" numFmtId="0" xfId="0"/>
    <xf applyAlignment="1" applyBorder="1" applyFill="1" applyFont="1" borderId="1" fillId="0" fontId="40" numFmtId="0" xfId="0">
      <alignment horizontal="center"/>
    </xf>
    <xf applyAlignment="1" applyBorder="1" applyFont="1" borderId="1" fillId="0" fontId="40" numFmtId="0" xfId="0">
      <alignment horizontal="left" wrapText="1"/>
    </xf>
    <xf applyAlignment="1" applyBorder="1" applyFont="1" borderId="1" fillId="0" fontId="40" numFmtId="0" xfId="0">
      <alignment wrapText="1"/>
    </xf>
    <xf applyAlignment="1" applyBorder="1" applyFont="1" borderId="0" fillId="0" fontId="40" numFmtId="0" xfId="0">
      <alignment wrapText="1"/>
    </xf>
    <xf applyAlignment="1" applyBorder="1" applyFill="1" applyFont="1" borderId="0" fillId="0" fontId="24" numFmtId="0" xfId="0">
      <alignment wrapText="1"/>
    </xf>
    <xf applyFont="1" borderId="0" fillId="0" fontId="12" numFmtId="0" xfId="0"/>
    <xf applyAlignment="1" applyBorder="1" applyFill="1" applyFont="1" borderId="1" fillId="0" fontId="24" numFmtId="0" xfId="0">
      <alignment wrapText="1"/>
    </xf>
    <xf applyBorder="1" applyFill="1" applyFont="1" borderId="1" fillId="0" fontId="24" numFmtId="0" xfId="0"/>
    <xf applyAlignment="1" applyBorder="1" applyFill="1" applyFont="1" borderId="1" fillId="0" fontId="24" numFmtId="0" xfId="0">
      <alignment horizontal="left" wrapText="1"/>
    </xf>
    <xf applyBorder="1" applyFont="1" borderId="0" fillId="0" fontId="24" numFmtId="0" xfId="0"/>
    <xf applyAlignment="1" applyBorder="1" applyFill="1" applyFont="1" borderId="1" fillId="0" fontId="24" numFmtId="0" xfId="0">
      <alignment horizontal="left"/>
    </xf>
    <xf applyAlignment="1" applyBorder="1" applyFont="1" borderId="1" fillId="0" fontId="25" numFmtId="0" xfId="0">
      <alignment horizontal="right"/>
    </xf>
    <xf applyAlignment="1" applyBorder="1" applyFill="1" applyFont="1" borderId="1" fillId="14" fontId="24" numFmtId="0" xfId="0">
      <alignment horizontal="left"/>
    </xf>
    <xf applyAlignment="1" applyBorder="1" applyFill="1" applyFont="1" borderId="1" fillId="14" fontId="24" numFmtId="0" xfId="0">
      <alignment wrapText="1"/>
    </xf>
    <xf applyAlignment="1" applyBorder="1" applyFill="1" applyFont="1" applyNumberFormat="1" borderId="0" fillId="0" fontId="24" numFmtId="0" xfId="0">
      <alignment horizontal="center"/>
    </xf>
    <xf applyAlignment="1" applyBorder="1" applyFill="1" applyFont="1" borderId="0" fillId="0" fontId="24" numFmtId="0" xfId="0">
      <alignment horizontal="left" wrapText="1"/>
    </xf>
    <xf applyAlignment="1" applyBorder="1" applyFill="1" applyFont="1" applyNumberFormat="1" borderId="0" fillId="0" fontId="25" numFmtId="0" xfId="0">
      <alignment horizontal="center"/>
    </xf>
    <xf applyAlignment="1" applyBorder="1" applyFill="1" applyFont="1" borderId="0" fillId="0" fontId="24" numFmtId="0" xfId="0">
      <alignment horizontal="left"/>
    </xf>
    <xf applyAlignment="1" applyBorder="1" applyFill="1" applyFont="1" borderId="0" fillId="0" fontId="24" numFmtId="0" xfId="0">
      <alignment horizontal="center"/>
    </xf>
    <xf applyAlignment="1" applyBorder="1" applyFill="1" applyFont="1" borderId="0" fillId="0" fontId="24" numFmtId="0" xfId="0">
      <alignment horizontal="left" vertical="top" wrapText="1"/>
    </xf>
    <xf applyAlignment="1" applyBorder="1" applyFill="1" applyFont="1" borderId="0" fillId="0" fontId="24" numFmtId="0" xfId="0"/>
    <xf applyBorder="1" applyFill="1" applyFont="1" borderId="0" fillId="0" fontId="24" numFmtId="0" xfId="0"/>
    <xf applyBorder="1" applyFont="1" borderId="0" fillId="0" fontId="24" numFmtId="44" xfId="3"/>
    <xf applyAlignment="1" applyBorder="1" applyFont="1" borderId="0" fillId="0" fontId="24" numFmtId="0" xfId="0">
      <alignment horizontal="left"/>
    </xf>
    <xf applyAlignment="1" applyFont="1" borderId="0" fillId="0" fontId="24" numFmtId="0" xfId="0">
      <alignment horizontal="center"/>
    </xf>
    <xf applyAlignment="1" applyFont="1" borderId="0" fillId="0" fontId="12" numFmtId="0" xfId="0">
      <alignment horizontal="left"/>
    </xf>
    <xf applyAlignment="1" applyBorder="1" applyFill="1" applyFont="1" applyNumberFormat="1" borderId="0" fillId="0" fontId="24" numFmtId="49" xfId="0">
      <alignment horizontal="left"/>
    </xf>
    <xf applyFont="1" borderId="0" fillId="0" fontId="41" numFmtId="0" xfId="0"/>
    <xf applyAlignment="1" applyBorder="1" applyFont="1" borderId="15" fillId="0" fontId="22" numFmtId="0" xfId="0">
      <alignment horizontal="right"/>
    </xf>
    <xf applyAlignment="1" applyBorder="1" borderId="0" fillId="0" fontId="0" numFmtId="0" xfId="0">
      <alignment horizontal="left"/>
    </xf>
    <xf applyAlignment="1" applyBorder="1" applyFont="1" borderId="0" fillId="0" fontId="22" numFmtId="0" xfId="0">
      <alignment horizontal="right"/>
    </xf>
    <xf applyAlignment="1" applyBorder="1" applyFont="1" borderId="0" fillId="0" fontId="12" numFmtId="0" xfId="0">
      <alignment horizontal="left"/>
    </xf>
    <xf applyFill="1" borderId="0" fillId="0" fontId="0" numFmtId="0" xfId="0"/>
    <xf applyAlignment="1" applyBorder="1" applyFill="1" applyFont="1" borderId="0" fillId="0" fontId="43" numFmtId="0" xfId="0"/>
    <xf applyAlignment="1" applyBorder="1" applyFill="1" applyFont="1" borderId="12" fillId="15" fontId="43" numFmtId="0" xfId="0">
      <alignment horizontal="center"/>
    </xf>
    <xf applyAlignment="1" applyBorder="1" applyFill="1" applyFont="1" borderId="12" fillId="15" fontId="43" numFmtId="0" xfId="0"/>
    <xf applyAlignment="1" applyBorder="1" applyFill="1" applyFont="1" borderId="12" fillId="0" fontId="43" numFmtId="0" xfId="0"/>
    <xf applyAlignment="1" applyBorder="1" applyFont="1" borderId="12" fillId="0" fontId="22" numFmtId="0" xfId="0">
      <alignment horizontal="right"/>
    </xf>
    <xf applyAlignment="1" applyBorder="1" applyFont="1" borderId="12" fillId="0" fontId="44" numFmtId="0" xfId="0">
      <alignment horizontal="right"/>
    </xf>
    <xf applyAlignment="1" applyBorder="1" applyFont="1" applyNumberFormat="1" borderId="12" fillId="0" fontId="12" numFmtId="14" xfId="0">
      <alignment horizontal="left"/>
    </xf>
    <xf applyAlignment="1" applyBorder="1" applyFill="1" applyFont="1" borderId="0" fillId="0" fontId="43" numFmtId="0" xfId="0">
      <alignment horizontal="center"/>
    </xf>
    <xf applyAlignment="1" applyBorder="1" applyFill="1" applyFont="1" borderId="0" fillId="15" fontId="43" numFmtId="0" xfId="0">
      <alignment horizontal="center"/>
    </xf>
    <xf applyAlignment="1" applyBorder="1" applyFont="1" applyNumberFormat="1" borderId="0" fillId="0" fontId="12" numFmtId="14" xfId="0">
      <alignment horizontal="left"/>
    </xf>
    <xf applyBorder="1" applyFill="1" applyFont="1" borderId="1" fillId="15" fontId="25" numFmtId="0" xfId="0"/>
    <xf applyAlignment="1" applyBorder="1" applyFont="1" borderId="1" fillId="0" fontId="24" numFmtId="0" xfId="0">
      <alignment horizontal="center"/>
    </xf>
    <xf applyFill="1" applyFont="1" borderId="0" fillId="0" fontId="12" numFmtId="0" xfId="0"/>
    <xf applyBorder="1" applyFont="1" borderId="1" fillId="0" fontId="12" numFmtId="0" xfId="0"/>
    <xf applyAlignment="1" applyFont="1" applyNumberFormat="1" borderId="0" fillId="0" fontId="24" numFmtId="165" xfId="0">
      <alignment horizontal="left"/>
    </xf>
    <xf applyAlignment="1" applyBorder="1" applyFont="1" borderId="1" fillId="0" fontId="24" numFmtId="0" xfId="0">
      <alignment horizontal="center" wrapText="1"/>
    </xf>
    <xf applyFont="1" borderId="0" fillId="0" fontId="45" numFmtId="0" xfId="0"/>
    <xf applyFont="1" borderId="0" fillId="0" fontId="24" numFmtId="0" xfId="0"/>
    <xf applyFill="1" applyFont="1" borderId="0" fillId="0" fontId="41" numFmtId="0" xfId="0"/>
    <xf applyAlignment="1" applyFill="1" applyFont="1" applyNumberFormat="1" borderId="0" fillId="0" fontId="24" numFmtId="165" xfId="0">
      <alignment horizontal="left"/>
    </xf>
    <xf applyAlignment="1" applyBorder="1" applyFill="1" applyFont="1" borderId="1" fillId="0" fontId="24" numFmtId="0" xfId="0">
      <alignment horizontal="left" vertical="top" wrapText="1"/>
    </xf>
    <xf applyAlignment="1" applyBorder="1" applyFont="1" borderId="15" fillId="0" fontId="1" numFmtId="0" xfId="0"/>
    <xf applyAlignment="1" applyBorder="1" applyFont="1" borderId="15" fillId="0" fontId="2" numFmtId="0" xfId="0">
      <alignment horizontal="center"/>
    </xf>
    <xf applyFont="1" borderId="0" fillId="0" fontId="2" numFmtId="0" xfId="0"/>
    <xf applyAlignment="1" applyBorder="1" applyFont="1" borderId="0" fillId="0" fontId="2" numFmtId="0" xfId="0">
      <alignment horizontal="right"/>
    </xf>
    <xf applyFill="1" applyFont="1" borderId="0" fillId="0" fontId="2" numFmtId="0" xfId="0"/>
    <xf applyAlignment="1" applyBorder="1" applyFill="1" applyFont="1" borderId="0" fillId="0" fontId="1" numFmtId="0" xfId="0">
      <alignment horizontal="center"/>
    </xf>
    <xf applyAlignment="1" applyBorder="1" applyFill="1" applyFont="1" borderId="12" fillId="5" fontId="1" numFmtId="0" xfId="0">
      <alignment horizontal="center"/>
    </xf>
    <xf applyAlignment="1" applyBorder="1" applyFill="1" applyFont="1" borderId="12" fillId="0" fontId="1" numFmtId="0" xfId="0"/>
    <xf applyAlignment="1" applyBorder="1" applyFont="1" borderId="12" fillId="0" fontId="2" numFmtId="0" xfId="0">
      <alignment horizontal="right"/>
    </xf>
    <xf applyAlignment="1" applyBorder="1" applyFont="1" borderId="0" fillId="0" fontId="2" numFmtId="0" xfId="0">
      <alignment horizontal="left"/>
    </xf>
    <xf applyAlignment="1" applyBorder="1" applyFont="1" borderId="1" fillId="0" fontId="36" numFmtId="0" xfId="0">
      <alignment horizontal="center"/>
    </xf>
    <xf applyAlignment="1" applyBorder="1" applyFill="1" applyFont="1" borderId="1" fillId="17" fontId="36" numFmtId="0" xfId="0">
      <alignment horizontal="center"/>
    </xf>
    <xf applyAlignment="1" applyBorder="1" applyFont="1" borderId="1" fillId="0" fontId="43" numFmtId="0" xfId="0">
      <alignment horizontal="center"/>
    </xf>
    <xf applyAlignment="1" applyFont="1" borderId="0" fillId="0" fontId="12" numFmtId="0" xfId="0">
      <alignment horizontal="center"/>
    </xf>
    <xf applyAlignment="1" applyBorder="1" applyFill="1" applyFont="1" borderId="1" fillId="0" fontId="22" numFmtId="0" xfId="0">
      <alignment horizontal="center"/>
    </xf>
    <xf applyAlignment="1" applyBorder="1" applyFill="1" applyFont="1" borderId="1" fillId="0" fontId="22" numFmtId="0" xfId="0">
      <alignment horizontal="left"/>
    </xf>
    <xf applyAlignment="1" applyBorder="1" applyFill="1" applyFont="1" borderId="1" fillId="0" fontId="22" numFmtId="0" xfId="0">
      <alignment horizontal="left" wrapText="1"/>
    </xf>
    <xf applyAlignment="1" applyBorder="1" applyFont="1" applyNumberFormat="1" borderId="1" fillId="0" fontId="22" numFmtId="165" xfId="0">
      <alignment horizontal="right"/>
    </xf>
    <xf applyAlignment="1" applyFont="1" applyNumberFormat="1" borderId="0" fillId="0" fontId="22" numFmtId="165" xfId="0">
      <alignment horizontal="left"/>
    </xf>
    <xf applyAlignment="1" applyFont="1" borderId="0" fillId="0" fontId="22" numFmtId="0" xfId="0">
      <alignment horizontal="left"/>
    </xf>
    <xf applyAlignment="1" applyBorder="1" applyFill="1" applyFont="1" borderId="1" fillId="0" fontId="22" numFmtId="0" xfId="0">
      <alignment horizontal="center" wrapText="1"/>
    </xf>
    <xf applyAlignment="1" applyFont="1" borderId="0" fillId="0" fontId="46" numFmtId="0" xfId="0">
      <alignment horizontal="left"/>
    </xf>
    <xf applyAlignment="1" applyBorder="1" applyFill="1" applyFont="1" borderId="0" fillId="0" fontId="22" numFmtId="0" xfId="0">
      <alignment horizontal="left"/>
    </xf>
    <xf applyAlignment="1" applyBorder="1" applyFill="1" applyFont="1" borderId="0" fillId="0" fontId="22" numFmtId="0" xfId="0">
      <alignment horizontal="left" wrapText="1"/>
    </xf>
    <xf applyAlignment="1" applyFont="1" borderId="0" fillId="0" fontId="47" numFmtId="0" xfId="0">
      <alignment horizontal="left"/>
    </xf>
    <xf applyAlignment="1" applyBorder="1" applyFill="1" applyFont="1" applyNumberFormat="1" applyProtection="1" borderId="1" fillId="0" fontId="48" numFmtId="49" xfId="0">
      <alignment horizontal="left"/>
    </xf>
    <xf applyFont="1" applyNumberFormat="1" borderId="0" fillId="0" fontId="12" numFmtId="2" xfId="0"/>
    <xf applyFill="1" applyFont="1" applyNumberFormat="1" borderId="0" fillId="0" fontId="12" numFmtId="2" xfId="0"/>
    <xf applyAlignment="1" applyBorder="1" applyFill="1" applyFont="1" applyProtection="1" borderId="0" fillId="0" fontId="49" numFmtId="0" xfId="0">
      <alignment horizontal="center" vertical="center"/>
      <protection locked="0"/>
    </xf>
    <xf applyAlignment="1" applyBorder="1" applyFill="1" applyFont="1" applyProtection="1" borderId="1" fillId="18" fontId="2" numFmtId="0" xfId="0">
      <alignment horizontal="center" vertical="center"/>
      <protection locked="0"/>
    </xf>
    <xf applyAlignment="1" applyFill="1" applyFont="1" borderId="0" fillId="19" fontId="43" numFmtId="0" xfId="0">
      <alignment horizontal="center"/>
    </xf>
    <xf applyBorder="1" applyFill="1" borderId="0" fillId="0" fontId="0" numFmtId="0" xfId="0"/>
    <xf applyBorder="1" applyFont="1" borderId="9" fillId="0" fontId="25" numFmtId="0" xfId="0"/>
    <xf applyAlignment="1" applyBorder="1" applyFill="1" applyFont="1" borderId="0" fillId="19" fontId="25" numFmtId="0" xfId="0">
      <alignment horizontal="center"/>
    </xf>
    <xf applyAlignment="1" applyBorder="1" applyFill="1" applyFont="1" borderId="1" fillId="19" fontId="25" numFmtId="0" xfId="0">
      <alignment horizontal="center"/>
    </xf>
    <xf applyBorder="1" applyFont="1" applyNumberFormat="1" borderId="17" fillId="0" fontId="50" numFmtId="165" xfId="0"/>
    <xf applyBorder="1" applyFont="1" applyNumberFormat="1" borderId="17" fillId="0" fontId="50" numFmtId="2" xfId="0"/>
    <xf applyAlignment="1" applyBorder="1" applyFill="1" applyFont="1" applyNumberFormat="1" borderId="17" fillId="0" fontId="43" numFmtId="165" xfId="0">
      <alignment horizontal="right"/>
    </xf>
    <xf applyAlignment="1" applyBorder="1" applyFont="1" borderId="15" fillId="0" fontId="42" numFmtId="0" xfId="0"/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applyBorder="1" applyFont="1" borderId="14" fillId="0" fontId="51" numFmtId="0" xfId="0"/>
    <xf applyAlignment="1" applyBorder="1" applyFont="1" borderId="18" fillId="0" fontId="22" numFmtId="0" xfId="0">
      <alignment horizontal="right"/>
    </xf>
    <xf applyAlignment="1" applyBorder="1" applyFont="1" borderId="6" fillId="0" fontId="22" numFmtId="0" xfId="0">
      <alignment horizontal="right"/>
    </xf>
    <xf applyBorder="1" applyFill="1" applyFont="1" borderId="11" fillId="0" fontId="12" numFmtId="0" xfId="0"/>
    <xf applyAlignment="1" applyBorder="1" applyFill="1" applyFont="1" borderId="12" fillId="0" fontId="43" numFmtId="0" xfId="0">
      <alignment wrapText="1"/>
    </xf>
    <xf applyAlignment="1" applyBorder="1" borderId="12" fillId="0" fontId="0" numFmtId="0" xfId="0"/>
    <xf applyAlignment="1" applyBorder="1" applyFont="1" borderId="19" fillId="0" fontId="22" numFmtId="0" xfId="0">
      <alignment horizontal="right"/>
    </xf>
    <xf applyAlignment="1" applyBorder="1" applyFill="1" applyFont="1" borderId="1" fillId="15" fontId="25" numFmtId="0" xfId="0">
      <alignment horizontal="center"/>
    </xf>
    <xf applyAlignment="1" applyBorder="1" applyFill="1" borderId="0" fillId="0" fontId="0" numFmtId="0" xfId="0">
      <alignment horizontal="left"/>
    </xf>
    <xf applyAlignment="1" applyBorder="1" applyFill="1" applyFont="1" borderId="0" fillId="0" fontId="43" numFmtId="0" xfId="0">
      <alignment wrapText="1"/>
    </xf>
    <xf applyAlignment="1" applyBorder="1" applyFill="1" applyFont="1" borderId="12" fillId="0" fontId="43" numFmtId="0" xfId="0">
      <alignment horizontal="center" wrapText="1"/>
    </xf>
    <xf applyAlignment="1" applyBorder="1" applyFill="1" applyFont="1" applyNumberFormat="1" borderId="12" fillId="0" fontId="52" numFmtId="14" xfId="0">
      <alignment horizontal="left"/>
    </xf>
    <xf applyAlignment="1" applyBorder="1" applyFill="1" applyFont="1" applyNumberFormat="1" borderId="0" fillId="0" fontId="52" numFmtId="14" xfId="0">
      <alignment horizontal="left"/>
    </xf>
    <xf applyAlignment="1" applyBorder="1" applyFont="1" borderId="1" fillId="0" fontId="24" numFmtId="44" xfId="3">
      <alignment horizontal="right"/>
    </xf>
    <xf applyBorder="1" applyFill="1" applyFont="1" borderId="1" fillId="0" fontId="24" numFmtId="44" xfId="3"/>
    <xf applyAlignment="1" applyBorder="1" applyFill="1" applyFont="1" borderId="1" fillId="0" fontId="24" numFmtId="44" xfId="3">
      <alignment horizontal="right"/>
    </xf>
    <xf applyBorder="1" applyFill="1" applyFont="1" borderId="1" fillId="0" fontId="22" numFmtId="0" xfId="0"/>
    <xf applyAlignment="1" applyBorder="1" applyFill="1" applyFont="1" borderId="1" fillId="0" fontId="22" numFmtId="0" xfId="0">
      <alignment wrapText="1"/>
    </xf>
    <xf applyBorder="1" applyFont="1" borderId="1" fillId="0" fontId="24" numFmtId="44" xfId="3"/>
    <xf applyBorder="1" applyFill="1" applyFont="1" borderId="1" fillId="0" fontId="12" numFmtId="0" xfId="0"/>
    <xf applyAlignment="1" applyBorder="1" applyFont="1" borderId="0" fillId="0" fontId="24" numFmtId="0" xfId="0">
      <alignment horizontal="center"/>
    </xf>
    <xf applyAlignment="1" applyBorder="1" applyFont="1" borderId="0" fillId="0" fontId="24" numFmtId="0" xfId="0">
      <alignment horizontal="left" wrapText="1"/>
    </xf>
    <xf applyAlignment="1" applyBorder="1" applyFont="1" applyNumberFormat="1" borderId="1" fillId="0" fontId="24" numFmtId="168" xfId="0">
      <alignment horizontal="left"/>
    </xf>
    <xf applyAlignment="1" applyBorder="1" borderId="12" fillId="0" fontId="0" numFmtId="0" xfId="0">
      <alignment horizontal="left"/>
    </xf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applyBorder="1" applyFill="1" applyFont="1" borderId="1" fillId="17" fontId="12" numFmtId="0" xfId="0">
      <alignment horizontal="right"/>
    </xf>
    <xf applyAlignment="1" applyBorder="1" applyFont="1" borderId="1" fillId="0" fontId="45" numFmtId="0" xfId="0">
      <alignment horizontal="center"/>
    </xf>
    <xf applyAlignment="1" applyBorder="1" applyFont="1" applyNumberFormat="1" borderId="1" fillId="0" fontId="45" numFmtId="14" xfId="0">
      <alignment horizontal="center"/>
    </xf>
    <xf applyBorder="1" applyFill="1" applyFont="1" borderId="1" fillId="17" fontId="25" numFmtId="0" xfId="0"/>
    <xf applyBorder="1" applyFill="1" borderId="1" fillId="17" fontId="0" numFmtId="0" xfId="0"/>
    <xf applyAlignment="1" applyBorder="1" applyFill="1" applyFont="1" borderId="0" fillId="0" fontId="24" numFmtId="0" xfId="0">
      <alignment horizontal="center" vertical="center"/>
    </xf>
    <xf applyAlignment="1" applyFont="1" borderId="0" fillId="0" fontId="24" numFmtId="0" xfId="0">
      <alignment horizontal="center" vertical="center"/>
    </xf>
    <xf applyAlignment="1" applyBorder="1" applyFill="1" applyFont="1" applyNumberFormat="1" borderId="0" fillId="0" fontId="24" numFmtId="0" xfId="0">
      <alignment horizontal="center" vertical="center"/>
    </xf>
    <xf applyAlignment="1" applyFont="1" borderId="0" fillId="0" fontId="24" numFmtId="0" xfId="0">
      <alignment horizontal="left" vertical="center"/>
    </xf>
    <xf applyAlignment="1" applyBorder="1" applyFont="1" borderId="0" fillId="0" fontId="24" numFmtId="0" xfId="0">
      <alignment vertical="center"/>
    </xf>
    <xf applyAlignment="1" applyBorder="1" applyFill="1" applyFont="1" borderId="0" fillId="0" fontId="24" numFmtId="0" xfId="0">
      <alignment horizontal="left" vertical="center" wrapText="1"/>
    </xf>
    <xf applyAlignment="1" applyBorder="1" applyFill="1" applyFont="1" borderId="0" fillId="0" fontId="25" numFmtId="0" xfId="0">
      <alignment vertical="center"/>
    </xf>
    <xf applyAlignment="1" applyBorder="1" applyFill="1" borderId="0" fillId="0" fontId="0" numFmtId="0" xfId="0">
      <alignment vertical="center"/>
    </xf>
    <xf applyAlignment="1" applyBorder="1" borderId="16" fillId="0" fontId="0" numFmtId="0" xfId="0">
      <alignment horizontal="left" vertical="center"/>
    </xf>
    <xf applyAlignment="1" applyBorder="1" borderId="0" fillId="0" fontId="0" numFmtId="0" xfId="0">
      <alignment wrapText="1"/>
    </xf>
    <xf applyAlignment="1" applyBorder="1" borderId="6" fillId="0" fontId="0" numFmtId="0" xfId="0">
      <alignment wrapText="1"/>
    </xf>
    <xf applyAlignment="1" applyBorder="1" applyFont="1" borderId="16" fillId="0" fontId="53" numFmtId="0" xfId="0">
      <alignment horizontal="center" vertical="center"/>
    </xf>
    <xf applyAlignment="1" applyBorder="1" applyFont="1" borderId="0" fillId="0" fontId="53" numFmtId="0" xfId="0">
      <alignment horizontal="center" vertical="center"/>
    </xf>
    <xf applyAlignment="1" applyBorder="1" applyFont="1" borderId="6" fillId="0" fontId="53" numFmtId="0" xfId="0">
      <alignment horizontal="center" vertical="center"/>
    </xf>
    <xf applyBorder="1" borderId="0" fillId="0" fontId="0" numFmtId="0" xfId="0"/>
    <xf applyAlignment="1" applyBorder="1" applyFill="1" applyFont="1" borderId="1" fillId="17" fontId="25" numFmtId="0" xfId="0"/>
    <xf applyAlignment="1" applyBorder="1" applyFill="1" applyFont="1" borderId="1" fillId="17" fontId="34" numFmtId="0" xfId="0"/>
    <xf applyAlignment="1" applyBorder="1" applyFill="1" applyFont="1" borderId="1" fillId="17" fontId="25" numFmtId="0" xfId="0">
      <alignment horizontal="right"/>
    </xf>
    <xf applyAlignment="1" applyBorder="1" applyFill="1" applyFont="1" borderId="1" fillId="17" fontId="25" numFmtId="0" xfId="0">
      <alignment horizontal="left"/>
    </xf>
    <xf applyAlignment="1" applyBorder="1" applyFont="1" borderId="0" fillId="0" fontId="12" numFmtId="0" xfId="0">
      <alignment horizontal="center"/>
    </xf>
    <xf applyAlignment="1" applyBorder="1" applyFont="1" borderId="0" fillId="0" fontId="45" numFmtId="0" xfId="0">
      <alignment horizontal="center"/>
    </xf>
    <xf applyAlignment="1" applyBorder="1" applyFont="1" borderId="0" fillId="0" fontId="12" numFmtId="0" xfId="0"/>
    <xf applyAlignment="1" applyBorder="1" applyFill="1" applyFont="1" borderId="0" fillId="0" fontId="57" numFmtId="0" xfId="0">
      <alignment horizontal="center"/>
    </xf>
    <xf applyAlignment="1" applyFont="1" borderId="0" fillId="0" fontId="57" numFmtId="0" xfId="0">
      <alignment horizontal="center"/>
    </xf>
    <xf applyAlignment="1" applyFont="1" borderId="0" fillId="0" fontId="57" numFmtId="0" xfId="0">
      <alignment horizontal="left"/>
    </xf>
    <xf applyAlignment="1" applyBorder="1" applyFont="1" borderId="0" fillId="0" fontId="57" numFmtId="0" xfId="0">
      <alignment horizontal="center"/>
    </xf>
    <xf applyAlignment="1" applyBorder="1" applyFont="1" borderId="0" fillId="0" fontId="24" numFmtId="0" xfId="0">
      <alignment horizontal="right"/>
    </xf>
    <xf applyBorder="1" applyFill="1" applyFont="1" borderId="1" fillId="17" fontId="34" numFmtId="0" xfId="0"/>
    <xf applyAlignment="1" applyBorder="1" applyFill="1" applyFont="1" applyNumberFormat="1" borderId="0" fillId="0" fontId="57" numFmtId="0" xfId="0">
      <alignment horizontal="center"/>
    </xf>
    <xf applyAlignment="1" applyBorder="1" applyFill="1" applyFont="1" applyNumberFormat="1" borderId="0" fillId="0" fontId="24" numFmtId="16" xfId="0">
      <alignment horizontal="center"/>
    </xf>
    <xf applyFill="1" applyFont="1" borderId="0" fillId="0" fontId="45" numFmtId="0" xfId="0"/>
    <xf applyAlignment="1" applyBorder="1" applyFont="1" borderId="0" fillId="0" fontId="24" numFmtId="0" xfId="0"/>
    <xf applyBorder="1" applyFill="1" applyNumberFormat="1" borderId="0" fillId="0" fontId="0" numFmtId="6" xfId="0"/>
    <xf applyAlignment="1" applyBorder="1" applyFill="1" applyProtection="1" borderId="0" fillId="0" fontId="18" numFmtId="0" xfId="5"/>
    <xf applyAlignment="1" applyBorder="1" applyFont="1" borderId="15" fillId="0" fontId="22" numFmtId="0" xfId="0">
      <alignment horizontal="right"/>
    </xf>
    <xf applyAlignment="1" applyBorder="1" applyNumberFormat="1" borderId="12" fillId="0" fontId="0" numFmtId="14" xfId="0">
      <alignment horizontal="left"/>
    </xf>
    <xf applyBorder="1" borderId="12" fillId="0" fontId="0" numFmtId="0" xfId="0"/>
    <xf applyAlignment="1" applyBorder="1" borderId="11" fillId="0" fontId="0" numFmtId="0" xfId="0"/>
    <xf applyBorder="1" applyFill="1" applyFont="1" borderId="1" fillId="20" fontId="25" numFmtId="0" xfId="0"/>
    <xf applyAlignment="1" applyFill="1" applyFont="1" borderId="0" fillId="5" fontId="24" numFmtId="0" xfId="0">
      <alignment horizontal="left"/>
    </xf>
    <xf applyAlignment="1" applyBorder="1" applyFill="1" applyFont="1" applyNumberFormat="1" borderId="0" fillId="5" fontId="24" numFmtId="0" xfId="0">
      <alignment horizontal="center"/>
    </xf>
    <xf applyAlignment="1" applyBorder="1" applyFill="1" applyFont="1" applyNumberFormat="1" borderId="0" fillId="5" fontId="57" numFmtId="0" xfId="0">
      <alignment horizontal="center"/>
    </xf>
    <xf applyBorder="1" applyFill="1" applyFont="1" borderId="0" fillId="5" fontId="24" numFmtId="0" xfId="0"/>
    <xf applyAlignment="1" applyBorder="1" applyFill="1" applyFont="1" borderId="0" fillId="5" fontId="24" numFmtId="0" xfId="0">
      <alignment horizontal="left" vertical="top" wrapText="1"/>
    </xf>
    <xf applyAlignment="1" applyBorder="1" applyFill="1" applyFont="1" borderId="0" fillId="5" fontId="24" numFmtId="0" xfId="0">
      <alignment horizontal="left" wrapText="1"/>
    </xf>
    <xf applyAlignment="1" applyFill="1" applyFont="1" borderId="0" fillId="0" fontId="24" numFmtId="0" xfId="0">
      <alignment horizontal="left"/>
    </xf>
    <xf applyAlignment="1" applyBorder="1" applyFont="1" borderId="15" fillId="0" fontId="22" numFmtId="0" xfId="0"/>
    <xf applyAlignment="1" applyBorder="1" applyFont="1" applyNumberFormat="1" borderId="0" fillId="0" fontId="45" numFmtId="0" xfId="0">
      <alignment horizontal="left"/>
    </xf>
    <xf applyBorder="1" applyFont="1" applyNumberFormat="1" borderId="0" fillId="0" fontId="12" numFmtId="2" xfId="0"/>
    <xf applyAlignment="1" applyBorder="1" applyFont="1" applyNumberFormat="1" borderId="0" fillId="0" fontId="45" numFmtId="14" xfId="0">
      <alignment horizontal="left"/>
    </xf>
    <xf applyAlignment="1" applyBorder="1" borderId="12" fillId="0" fontId="0" numFmtId="0" xfId="0">
      <alignment horizontal="right"/>
    </xf>
    <xf applyAlignment="1" applyBorder="1" applyFont="1" applyNumberFormat="1" borderId="12" fillId="0" fontId="45" numFmtId="0" xfId="0">
      <alignment horizontal="left"/>
    </xf>
    <xf applyAlignment="1" applyBorder="1" applyFont="1" applyNumberFormat="1" borderId="0" fillId="0" fontId="12" numFmtId="2" xfId="0">
      <alignment horizontal="left"/>
    </xf>
    <xf applyAlignment="1" applyBorder="1" applyFont="1" borderId="1" fillId="0" fontId="25" numFmtId="0" xfId="0">
      <alignment horizontal="left"/>
    </xf>
    <xf applyBorder="1" applyFont="1" borderId="4" fillId="0" fontId="25" numFmtId="0" xfId="0"/>
    <xf applyAlignment="1" applyBorder="1" applyFont="1" applyNumberFormat="1" borderId="4" fillId="0" fontId="25" numFmtId="2" xfId="0">
      <alignment horizontal="right"/>
    </xf>
    <xf applyBorder="1" applyFill="1" applyFont="1" applyNumberFormat="1" borderId="4" fillId="0" fontId="25" numFmtId="2" xfId="0"/>
    <xf applyAlignment="1" applyBorder="1" applyFont="1" applyNumberFormat="1" borderId="0" fillId="0" fontId="24" numFmtId="2" xfId="0">
      <alignment horizontal="right"/>
    </xf>
    <xf applyBorder="1" applyFill="1" applyFont="1" applyNumberFormat="1" borderId="0" fillId="0" fontId="24" numFmtId="2" xfId="0"/>
    <xf applyAlignment="1" applyBorder="1" applyFill="1" applyFont="1" applyNumberFormat="1" applyProtection="1" borderId="5" fillId="3" fontId="1" numFmtId="2" xfId="0">
      <alignment horizontal="center" vertical="center" wrapText="1"/>
    </xf>
    <xf applyAlignment="1" applyBorder="1" applyFill="1" applyFont="1" applyProtection="1" borderId="1" fillId="3" fontId="2" numFmtId="0" xfId="0">
      <alignment horizontal="center" vertical="center" wrapText="1"/>
      <protection hidden="1"/>
    </xf>
    <xf applyNumberFormat="1" borderId="0" fillId="0" fontId="0" numFmtId="2" xfId="0"/>
    <xf applyBorder="1" applyNumberFormat="1" borderId="11" fillId="0" fontId="0" numFmtId="2" xfId="0"/>
    <xf applyFill="1" applyNumberFormat="1" borderId="0" fillId="0" fontId="0" numFmtId="2" xfId="0"/>
    <xf applyAlignment="1" applyBorder="1" applyFill="1" applyFont="1" applyNumberFormat="1" borderId="17" fillId="0" fontId="25" numFmtId="165" xfId="0">
      <alignment horizontal="right"/>
    </xf>
    <xf applyBorder="1" applyFill="1" applyFont="1" borderId="1" fillId="21" fontId="25" numFmtId="0" xfId="0"/>
    <xf applyAlignment="1" applyBorder="1" applyFill="1" applyFont="1" applyNumberFormat="1" applyProtection="1" borderId="4" fillId="9" fontId="2" numFmtId="2" xfId="0">
      <alignment horizontal="center" vertical="center"/>
      <protection locked="0"/>
    </xf>
    <xf applyAlignment="1" applyBorder="1" applyFill="1" applyFont="1" applyProtection="1" borderId="4" fillId="0" fontId="2" numFmtId="0" xfId="0">
      <alignment horizontal="left" vertical="center"/>
      <protection locked="0"/>
    </xf>
    <xf applyAlignment="1" applyBorder="1" applyFill="1" applyFont="1" applyProtection="1" borderId="4" fillId="8" fontId="2" numFmtId="0" xfId="0">
      <alignment horizontal="center" vertical="center"/>
      <protection locked="0"/>
    </xf>
    <xf applyAlignment="1" applyBorder="1" applyFill="1" applyFont="1" applyProtection="1" borderId="1" fillId="0" fontId="27" numFmtId="0" xfId="0">
      <alignment horizontal="center" vertical="center" wrapText="1"/>
    </xf>
    <xf applyAlignment="1" applyBorder="1" applyFill="1" applyFont="1" applyProtection="1" borderId="1" fillId="0" fontId="12" numFmtId="0" xfId="0">
      <alignment horizontal="center" vertical="center" wrapText="1"/>
    </xf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applyFill="1" borderId="12" fillId="0" fontId="0" numFmtId="0" xfId="0"/>
    <xf applyAlignment="1" applyBorder="1" applyFont="1" borderId="15" fillId="0" fontId="22" numFmtId="0" xfId="0">
      <alignment horizontal="right"/>
    </xf>
    <xf applyBorder="1" applyNumberFormat="1" borderId="0" fillId="0" fontId="0" numFmtId="2" xfId="0"/>
    <xf applyBorder="1" applyFill="1" applyNumberFormat="1" borderId="0" fillId="0" fontId="0" numFmtId="4" xfId="0"/>
    <xf applyBorder="1" applyFill="1" applyNumberFormat="1" borderId="0" fillId="0" fontId="0" numFmtId="2" xfId="0"/>
    <xf applyAlignment="1" applyBorder="1" applyFont="1" borderId="0" fillId="0" fontId="45" numFmtId="0" xfId="0">
      <alignment horizontal="left"/>
    </xf>
    <xf applyAlignment="1" applyBorder="1" applyFont="1" borderId="0" fillId="0" fontId="36" numFmtId="0" xfId="0"/>
    <xf applyAlignment="1" applyBorder="1" applyNumberFormat="1" borderId="0" fillId="0" fontId="0" numFmtId="14" xfId="0">
      <alignment horizontal="left"/>
    </xf>
    <xf applyBorder="1" applyFill="1" applyFont="1" borderId="0" fillId="0" fontId="25" numFmtId="0" xfId="0"/>
    <xf applyBorder="1" applyFill="1" applyFont="1" applyNumberFormat="1" borderId="0" fillId="0" fontId="24" numFmtId="165" xfId="0"/>
    <xf applyAlignment="1" applyBorder="1" applyFont="1" applyProtection="1" borderId="0" fillId="0" fontId="24" numFmtId="0" xfId="5">
      <alignment horizontal="center"/>
    </xf>
    <xf applyBorder="1" applyFont="1" borderId="0" fillId="0" fontId="12" numFmtId="0" xfId="0"/>
    <xf applyAlignment="1" applyBorder="1" applyFill="1" applyFont="1" applyNumberFormat="1" borderId="0" fillId="0" fontId="24" numFmtId="167" xfId="0">
      <alignment horizontal="right"/>
    </xf>
    <xf applyAlignment="1" applyBorder="1" applyFont="1" borderId="16" fillId="0" fontId="24" numFmtId="0" xfId="0">
      <alignment horizontal="center"/>
    </xf>
    <xf applyAlignment="1" applyFont="1" borderId="0" fillId="0" fontId="12" numFmtId="0" xfId="0">
      <alignment horizontal="right"/>
    </xf>
    <xf applyAlignment="1" applyFont="1" borderId="0" fillId="0" fontId="24" numFmtId="0" xfId="0">
      <alignment horizontal="right"/>
    </xf>
    <xf applyAlignment="1" applyFill="1" applyFont="1" borderId="0" fillId="0" fontId="24" numFmtId="0" xfId="0">
      <alignment horizontal="center"/>
    </xf>
    <xf applyAlignment="1" applyBorder="1" applyFont="1" borderId="0" fillId="0" fontId="12" numFmtId="0" xfId="0">
      <alignment horizontal="right"/>
    </xf>
    <xf applyAlignment="1" applyBorder="1" applyFont="1" applyNumberFormat="1" borderId="0" fillId="0" fontId="24" numFmtId="165" xfId="0">
      <alignment horizontal="right"/>
    </xf>
    <xf applyAlignment="1" applyBorder="1" applyFont="1" borderId="0" fillId="0" fontId="24" numFmtId="0" xfId="0">
      <alignment horizontal="left" vertical="top" wrapText="1"/>
    </xf>
    <xf applyAlignment="1" applyFont="1" applyProtection="1" borderId="0" fillId="0" fontId="24" numFmtId="0" xfId="5">
      <alignment horizontal="center"/>
    </xf>
    <xf applyFont="1" applyNumberFormat="1" borderId="0" fillId="0" fontId="24" numFmtId="165" xfId="0"/>
    <xf applyFill="1" applyFont="1" borderId="0" fillId="0" fontId="24" numFmtId="0" xfId="0"/>
    <xf applyAlignment="1" applyBorder="1" applyFont="1" applyNumberFormat="1" borderId="0" fillId="0" fontId="24" numFmtId="7" xfId="29">
      <alignment horizontal="right"/>
    </xf>
    <xf applyAlignment="1" applyBorder="1" applyFill="1" applyFont="1" borderId="16" fillId="0" fontId="24" numFmtId="0" xfId="0">
      <alignment horizontal="center"/>
    </xf>
    <xf applyAlignment="1" applyFill="1" applyFont="1" borderId="0" fillId="16" fontId="43" numFmtId="0" xfId="0"/>
    <xf applyAlignment="1" applyBorder="1" applyFill="1" applyFont="1" applyNumberFormat="1" borderId="0" fillId="0" fontId="25" numFmtId="165" xfId="0">
      <alignment horizontal="right"/>
    </xf>
    <xf applyAlignment="1" applyBorder="1" applyFill="1" applyFont="1" borderId="16" fillId="0" fontId="22" numFmtId="0" xfId="0">
      <alignment horizontal="left"/>
    </xf>
    <xf applyAlignment="1" applyBorder="1" applyFill="1" applyFont="1" borderId="0" fillId="0" fontId="22" numFmtId="0" xfId="0"/>
    <xf applyAlignment="1" applyBorder="1" applyFill="1" applyFont="1" borderId="0" fillId="0" fontId="22" numFmtId="0" xfId="0">
      <alignment horizontal="right"/>
    </xf>
    <xf applyAlignment="1" applyBorder="1" applyFill="1" borderId="0" fillId="0" fontId="0" numFmtId="0" xfId="0"/>
    <xf applyAlignment="1" applyBorder="1" applyFill="1" applyFont="1" borderId="12" fillId="0" fontId="22" numFmtId="0" xfId="0">
      <alignment horizontal="right"/>
    </xf>
    <xf applyAlignment="1" applyBorder="1" applyFill="1" applyNumberFormat="1" borderId="12" fillId="0" fontId="0" numFmtId="14" xfId="0">
      <alignment horizontal="left"/>
    </xf>
    <xf applyAlignment="1" applyBorder="1" applyFont="1" borderId="1" fillId="0" fontId="21" numFmtId="0" xfId="0">
      <alignment horizontal="center"/>
    </xf>
    <xf applyAlignment="1" applyFont="1" borderId="0" fillId="0" fontId="21" numFmtId="0" xfId="0">
      <alignment horizontal="center"/>
    </xf>
    <xf applyAlignment="1" applyBorder="1" applyFill="1" applyFont="1" applyProtection="1" borderId="1" fillId="0" fontId="21" numFmtId="0" xfId="0">
      <alignment horizontal="center" vertical="center"/>
      <protection hidden="1"/>
    </xf>
    <xf applyAlignment="1" applyBorder="1" applyFill="1" applyFont="1" applyNumberFormat="1" applyProtection="1" borderId="1" fillId="2" fontId="21" numFmtId="0" xfId="0">
      <alignment horizontal="center" vertical="center"/>
    </xf>
    <xf applyAlignment="1" applyBorder="1" applyFill="1" applyFont="1" applyProtection="1" borderId="1" fillId="0" fontId="21" numFmtId="0" xfId="0">
      <alignment horizontal="center" vertical="center"/>
    </xf>
    <xf applyAlignment="1" applyBorder="1" applyFill="1" applyFont="1" applyProtection="1" borderId="1" fillId="0" fontId="21" numFmtId="0" xfId="0">
      <alignment horizontal="center" vertical="center"/>
      <protection locked="0"/>
    </xf>
    <xf applyAlignment="1" applyBorder="1" applyFill="1" applyFont="1" applyNumberFormat="1" applyProtection="1" borderId="5" fillId="9" fontId="21" numFmtId="165" xfId="0">
      <alignment horizontal="center" vertical="center"/>
    </xf>
    <xf applyAlignment="1" applyBorder="1" applyFill="1" applyFont="1" applyNumberFormat="1" applyProtection="1" borderId="1" fillId="0" fontId="21" numFmtId="2" xfId="0">
      <alignment horizontal="right" vertical="center"/>
      <protection locked="0"/>
    </xf>
    <xf applyAlignment="1" applyBorder="1" applyFill="1" applyFont="1" applyProtection="1" borderId="1" fillId="8" fontId="21" numFmtId="0" xfId="0">
      <alignment horizontal="center" vertical="center"/>
      <protection hidden="1"/>
    </xf>
    <xf applyAlignment="1" borderId="0" fillId="0" fontId="0" numFmtId="0" xfId="0">
      <alignment horizontal="center"/>
    </xf>
    <xf applyAlignment="1" borderId="0" fillId="0" fontId="0" numFmtId="0" xfId="0">
      <alignment horizontal="center"/>
    </xf>
    <xf applyAlignment="1" applyBorder="1" applyFill="1" applyFont="1" applyProtection="1" borderId="1" fillId="2" fontId="28" numFmtId="0" xfId="0">
      <alignment horizontal="center" vertical="center"/>
    </xf>
    <xf applyAlignment="1" applyBorder="1" applyFill="1" applyFont="1" applyProtection="1" borderId="1" fillId="2" fontId="2" numFmtId="0" xfId="0">
      <alignment horizontal="center" vertical="center"/>
    </xf>
    <xf applyAlignment="1" applyBorder="1" applyFill="1" applyFont="1" borderId="1" fillId="2" fontId="5" numFmtId="0" xfId="0">
      <alignment horizontal="left"/>
    </xf>
    <xf applyAlignment="1" applyBorder="1" applyFill="1" applyFont="1" applyNumberFormat="1" applyProtection="1" borderId="1" fillId="2" fontId="2" numFmtId="2" xfId="0">
      <alignment horizontal="center" vertical="center"/>
      <protection locked="0"/>
    </xf>
    <xf applyAlignment="1" applyBorder="1" applyFill="1" applyFont="1" applyNumberFormat="1" applyProtection="1" borderId="5" fillId="2" fontId="2" numFmtId="165" xfId="0">
      <alignment horizontal="center" vertical="center"/>
    </xf>
    <xf applyAlignment="1" applyBorder="1" applyFill="1" applyFont="1" applyNumberFormat="1" applyProtection="1" borderId="1" fillId="2" fontId="2" numFmtId="2" xfId="0">
      <alignment horizontal="right" vertical="center"/>
      <protection locked="0"/>
    </xf>
    <xf applyAlignment="1" borderId="0" fillId="0" fontId="0" numFmtId="0" xfId="0">
      <alignment horizontal="center"/>
    </xf>
    <xf applyAlignment="1" applyFont="1" applyNumberFormat="1" borderId="0" fillId="0" fontId="0" numFmtId="165" xfId="29">
      <alignment horizontal="center"/>
    </xf>
    <xf applyAlignment="1" applyBorder="1" applyFill="1" applyFont="1" applyNumberFormat="1" applyProtection="1" borderId="0" fillId="0" fontId="14" numFmtId="165" xfId="0">
      <alignment horizontal="center" vertical="center"/>
      <protection locked="0"/>
    </xf>
    <xf applyAlignment="1" applyFont="1" borderId="0" fillId="0" fontId="50" numFmtId="0" xfId="0">
      <alignment horizontal="center"/>
    </xf>
    <xf applyAlignment="1" applyFont="1" borderId="0" fillId="0" fontId="59" numFmtId="0" xfId="0">
      <alignment horizontal="left"/>
    </xf>
    <xf applyAlignment="1" applyFont="1" borderId="0" fillId="0" fontId="59" numFmtId="0" xfId="0">
      <alignment horizontal="center"/>
    </xf>
    <xf applyAlignment="1" applyBorder="1" applyNumberFormat="1" borderId="10" fillId="0" fontId="0" numFmtId="165" xfId="0">
      <alignment horizontal="center"/>
    </xf>
    <xf applyBorder="1" borderId="10" fillId="0" fontId="0" numFmtId="0" xfId="0"/>
    <xf applyAlignment="1" applyBorder="1" applyNumberFormat="1" borderId="10" fillId="0" fontId="0" numFmtId="2" xfId="0">
      <alignment horizontal="center"/>
    </xf>
    <xf applyAlignment="1" borderId="0" fillId="0" fontId="0" numFmtId="0" xfId="0">
      <alignment horizontal="center"/>
    </xf>
    <xf applyAlignment="1" applyBorder="1" applyFill="1" applyFont="1" applyProtection="1" borderId="9" fillId="0" fontId="2" numFmtId="0" xfId="0">
      <alignment horizontal="center" vertical="center"/>
      <protection hidden="1"/>
    </xf>
    <xf applyAlignment="1" applyBorder="1" borderId="1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Font="1" borderId="0" fillId="0" fontId="38" numFmtId="0" xfId="0"/>
    <xf applyAlignment="1" applyBorder="1" applyFont="1" borderId="14" fillId="0" fontId="38" numFmtId="0" xfId="0"/>
    <xf applyAlignment="1" applyBorder="1" applyFont="1" borderId="15" fillId="0" fontId="38" numFmtId="0" xfId="0"/>
    <xf applyAlignment="1" applyBorder="1" applyFont="1" borderId="16" fillId="0" fontId="38" numFmtId="0" xfId="0"/>
    <xf applyAlignment="1" applyBorder="1" applyFont="1" borderId="0" fillId="0" fontId="38" numFmtId="0" xfId="0"/>
    <xf applyAlignment="1" applyBorder="1" applyFont="1" borderId="11" fillId="0" fontId="38" numFmtId="0" xfId="0"/>
    <xf applyAlignment="1" applyBorder="1" applyFont="1" borderId="12" fillId="0" fontId="38" numFmtId="0" xfId="0"/>
    <xf applyAlignment="1" applyBorder="1" applyFont="1" applyNumberFormat="1" borderId="12" fillId="0" fontId="38" numFmtId="14" xfId="0">
      <alignment horizontal="left"/>
    </xf>
    <xf applyAlignment="1" applyBorder="1" applyFont="1" borderId="12" fillId="0" fontId="38" numFmtId="0" xfId="0">
      <alignment horizontal="left"/>
    </xf>
    <xf applyAlignment="1" applyFont="1" borderId="0" fillId="0" fontId="25" numFmtId="0" xfId="0"/>
    <xf applyAlignment="1" applyFont="1" borderId="0" fillId="0" fontId="43" numFmtId="0" xfId="0"/>
    <xf applyAlignment="1" applyBorder="1" applyFont="1" borderId="14" fillId="0" fontId="42" numFmtId="0" xfId="0"/>
    <xf applyAlignment="1" applyBorder="1" applyFont="1" borderId="15" fillId="0" fontId="42" numFmtId="0" xfId="0"/>
    <xf applyAlignment="1" applyBorder="1" borderId="15" fillId="0" fontId="0" numFmtId="0" xfId="0"/>
    <xf applyAlignment="1" applyBorder="1" applyFont="1" borderId="16" fillId="0" fontId="22" numFmtId="0" xfId="0"/>
    <xf applyAlignment="1" applyBorder="1" applyFont="1" borderId="0" fillId="0" fontId="22" numFmtId="0" xfId="0"/>
    <xf applyAlignment="1" applyBorder="1" borderId="0" fillId="0" fontId="0" numFmtId="0" xfId="0"/>
    <xf applyAlignment="1" applyBorder="1" borderId="12" fillId="0" fontId="0" numFmtId="0" xfId="0">
      <alignment horizontal="left"/>
    </xf>
    <xf applyAlignment="1" borderId="0" fillId="0" fontId="0" numFmtId="0" xfId="0"/>
    <xf applyAlignment="1" applyFont="1" borderId="0" fillId="0" fontId="36" numFmtId="0" xfId="0">
      <alignment horizontal="left"/>
    </xf>
    <xf applyAlignment="1" applyFont="1" borderId="0" fillId="0" fontId="43" numFmtId="0" xfId="0">
      <alignment horizontal="left"/>
    </xf>
    <xf applyAlignment="1" applyBorder="1" applyFont="1" borderId="14" fillId="0" fontId="2" numFmtId="0" xfId="0"/>
    <xf applyAlignment="1" applyBorder="1" applyFont="1" borderId="15" fillId="0" fontId="1" numFmtId="0" xfId="0"/>
    <xf applyAlignment="1" applyBorder="1" applyFont="1" borderId="16" fillId="0" fontId="2" numFmtId="0" xfId="0"/>
    <xf applyAlignment="1" applyBorder="1" applyFont="1" borderId="0" fillId="0" fontId="2" numFmtId="0" xfId="0"/>
    <xf applyAlignment="1" applyBorder="1" applyFont="1" borderId="0" fillId="0" fontId="1" numFmtId="0" xfId="0"/>
    <xf applyAlignment="1" applyBorder="1" applyFont="1" borderId="12" fillId="0" fontId="1" numFmtId="0" xfId="0">
      <alignment horizontal="left"/>
    </xf>
    <xf applyAlignment="1" applyBorder="1" applyFill="1" applyFont="1" borderId="0" fillId="16" fontId="1" numFmtId="0" xfId="0">
      <alignment horizontal="center"/>
    </xf>
    <xf applyAlignment="1" applyBorder="1" applyFill="1" applyFont="1" borderId="12" fillId="15" fontId="43" numFmtId="0" xfId="0">
      <alignment horizontal="center" wrapText="1"/>
    </xf>
    <xf applyAlignment="1" applyBorder="1" applyFill="1" applyFont="1" borderId="0" fillId="15" fontId="43" numFmtId="0" xfId="0">
      <alignment horizontal="center"/>
    </xf>
    <xf applyAlignment="1" applyBorder="1" applyFill="1" applyFont="1" borderId="9" fillId="17" fontId="22" numFmtId="0" xfId="0"/>
    <xf applyAlignment="1" applyBorder="1" applyFill="1" borderId="10" fillId="17" fontId="0" numFmtId="0" xfId="0"/>
    <xf applyAlignment="1" applyBorder="1" applyFill="1" borderId="3" fillId="17" fontId="0" numFmtId="0" xfId="0"/>
    <xf applyAlignment="1" applyBorder="1" applyFill="1" borderId="9" fillId="17" fontId="0" numFmtId="0" xfId="0"/>
    <xf applyAlignment="1" applyBorder="1" applyFill="1" applyFont="1" borderId="9" fillId="17" fontId="25" numFmtId="0" xfId="0">
      <alignment horizontal="center"/>
    </xf>
    <xf applyAlignment="1" applyBorder="1" applyFill="1" applyFont="1" borderId="3" fillId="17" fontId="25" numFmtId="0" xfId="0">
      <alignment horizontal="center"/>
    </xf>
    <xf applyAlignment="1" applyBorder="1" applyFill="1" applyFont="1" borderId="14" fillId="17" fontId="42" numFmtId="0" xfId="0">
      <alignment wrapText="1"/>
    </xf>
    <xf applyAlignment="1" applyBorder="1" applyFill="1" applyFont="1" borderId="15" fillId="17" fontId="42" numFmtId="0" xfId="0">
      <alignment wrapText="1"/>
    </xf>
    <xf applyAlignment="1" applyBorder="1" applyFill="1" applyFont="1" borderId="18" fillId="17" fontId="42" numFmtId="0" xfId="0">
      <alignment wrapText="1"/>
    </xf>
    <xf applyAlignment="1" applyBorder="1" borderId="16" fillId="0" fontId="0" numFmtId="0" xfId="0">
      <alignment wrapText="1"/>
    </xf>
    <xf applyAlignment="1" applyBorder="1" borderId="0" fillId="0" fontId="0" numFmtId="0" xfId="0">
      <alignment wrapText="1"/>
    </xf>
    <xf applyAlignment="1" applyBorder="1" borderId="6" fillId="0" fontId="0" numFmtId="0" xfId="0">
      <alignment wrapText="1"/>
    </xf>
    <xf applyAlignment="1" applyBorder="1" applyFill="1" applyFont="1" borderId="14" fillId="0" fontId="53" numFmtId="0" xfId="0">
      <alignment horizontal="center" vertical="center"/>
    </xf>
    <xf applyAlignment="1" applyBorder="1" applyFont="1" borderId="15" fillId="0" fontId="53" numFmtId="0" xfId="0">
      <alignment horizontal="center" vertical="center"/>
    </xf>
    <xf applyAlignment="1" applyBorder="1" applyFont="1" borderId="18" fillId="0" fontId="53" numFmtId="0" xfId="0">
      <alignment horizontal="center" vertical="center"/>
    </xf>
    <xf applyAlignment="1" applyBorder="1" applyFont="1" borderId="11" fillId="0" fontId="53" numFmtId="0" xfId="0">
      <alignment horizontal="center" vertical="center"/>
    </xf>
    <xf applyAlignment="1" applyBorder="1" applyFont="1" borderId="12" fillId="0" fontId="53" numFmtId="0" xfId="0">
      <alignment horizontal="center" vertical="center"/>
    </xf>
    <xf applyAlignment="1" applyBorder="1" applyFont="1" borderId="19" fillId="0" fontId="53" numFmtId="0" xfId="0">
      <alignment horizontal="center" vertical="center"/>
    </xf>
    <xf applyAlignment="1" applyBorder="1" applyFill="1" applyFont="1" borderId="9" fillId="0" fontId="46" numFmtId="0" xfId="0">
      <alignment horizontal="center"/>
    </xf>
    <xf applyAlignment="1" applyBorder="1" applyFill="1" applyFont="1" borderId="10" fillId="0" fontId="45" numFmtId="0" xfId="0">
      <alignment horizontal="center"/>
    </xf>
    <xf applyAlignment="1" applyBorder="1" applyFill="1" applyFont="1" borderId="3" fillId="0" fontId="45" numFmtId="0" xfId="0">
      <alignment horizontal="center"/>
    </xf>
    <xf applyAlignment="1" applyBorder="1" applyFill="1" applyFont="1" borderId="14" fillId="0" fontId="54" numFmtId="0" xfId="0">
      <alignment horizontal="center" vertical="center"/>
    </xf>
    <xf applyAlignment="1" applyBorder="1" applyFont="1" borderId="15" fillId="0" fontId="54" numFmtId="0" xfId="0">
      <alignment horizontal="center" vertical="center"/>
    </xf>
    <xf applyAlignment="1" applyBorder="1" applyFont="1" borderId="18" fillId="0" fontId="54" numFmtId="0" xfId="0">
      <alignment horizontal="center" vertical="center"/>
    </xf>
    <xf applyAlignment="1" applyBorder="1" applyFont="1" borderId="11" fillId="0" fontId="54" numFmtId="0" xfId="0">
      <alignment horizontal="center" vertical="center"/>
    </xf>
    <xf applyAlignment="1" applyBorder="1" applyFont="1" borderId="12" fillId="0" fontId="54" numFmtId="0" xfId="0">
      <alignment horizontal="center" vertical="center"/>
    </xf>
    <xf applyAlignment="1" applyBorder="1" applyFont="1" borderId="19" fillId="0" fontId="54" numFmtId="0" xfId="0">
      <alignment horizontal="center" vertical="center"/>
    </xf>
    <xf applyAlignment="1" applyBorder="1" applyFill="1" applyFont="1" borderId="9" fillId="0" fontId="45" numFmtId="0" xfId="0">
      <alignment horizontal="center"/>
    </xf>
    <xf applyAlignment="1" applyBorder="1" applyFill="1" borderId="1" fillId="17" fontId="0" numFmtId="0" xfId="0"/>
    <xf applyAlignment="1" applyBorder="1" borderId="1" fillId="0" fontId="0" numFmtId="0" xfId="0"/>
    <xf applyAlignment="1" applyBorder="1" applyFill="1" applyFont="1" borderId="14" fillId="0" fontId="55" numFmtId="0" xfId="0">
      <alignment horizontal="center" vertical="center"/>
    </xf>
    <xf applyAlignment="1" applyBorder="1" applyFont="1" borderId="15" fillId="0" fontId="55" numFmtId="0" xfId="0">
      <alignment horizontal="center" vertical="center"/>
    </xf>
    <xf applyAlignment="1" applyBorder="1" applyFont="1" borderId="18" fillId="0" fontId="55" numFmtId="0" xfId="0">
      <alignment horizontal="center" vertical="center"/>
    </xf>
    <xf applyAlignment="1" applyBorder="1" applyFont="1" borderId="11" fillId="0" fontId="55" numFmtId="0" xfId="0">
      <alignment horizontal="center" vertical="center"/>
    </xf>
    <xf applyAlignment="1" applyBorder="1" applyFont="1" borderId="12" fillId="0" fontId="55" numFmtId="0" xfId="0">
      <alignment horizontal="center" vertical="center"/>
    </xf>
    <xf applyAlignment="1" applyBorder="1" applyFont="1" borderId="19" fillId="0" fontId="55" numFmtId="0" xfId="0">
      <alignment horizontal="center" vertical="center"/>
    </xf>
    <xf applyAlignment="1" applyBorder="1" applyFill="1" applyFont="1" borderId="16" fillId="17" fontId="43" numFmtId="0" xfId="0">
      <alignment horizontal="right"/>
    </xf>
    <xf applyAlignment="1" applyBorder="1" applyFill="1" applyFont="1" borderId="0" fillId="17" fontId="43" numFmtId="0" xfId="0">
      <alignment horizontal="right"/>
    </xf>
    <xf applyAlignment="1" applyBorder="1" applyFill="1" applyFont="1" borderId="6" fillId="17" fontId="43" numFmtId="0" xfId="0">
      <alignment horizontal="right"/>
    </xf>
    <xf applyAlignment="1" applyBorder="1" applyFont="1" borderId="16" fillId="0" fontId="51" numFmtId="0" xfId="0">
      <alignment horizontal="center"/>
    </xf>
    <xf applyAlignment="1" applyBorder="1" applyFont="1" borderId="0" fillId="0" fontId="51" numFmtId="0" xfId="0">
      <alignment horizontal="center"/>
    </xf>
    <xf applyAlignment="1" applyBorder="1" applyFont="1" borderId="6" fillId="0" fontId="51" numFmtId="0" xfId="0">
      <alignment horizontal="center"/>
    </xf>
    <xf applyAlignment="1" applyBorder="1" applyFill="1" borderId="16" fillId="17" fontId="0" numFmtId="0" xfId="0"/>
    <xf applyAlignment="1" applyBorder="1" applyFill="1" borderId="6" fillId="17" fontId="0" numFmtId="0" xfId="0"/>
    <xf applyAlignment="1" applyBorder="1" applyFill="1" applyFont="1" borderId="16" fillId="17" fontId="43" numFmtId="0" xfId="0">
      <alignment horizontal="right" vertical="center"/>
    </xf>
    <xf applyAlignment="1" applyBorder="1" applyFill="1" applyFont="1" borderId="0" fillId="17" fontId="43" numFmtId="0" xfId="0">
      <alignment horizontal="right" vertical="center"/>
    </xf>
    <xf applyAlignment="1" applyBorder="1" applyFill="1" applyFont="1" borderId="6" fillId="17" fontId="43" numFmtId="0" xfId="0">
      <alignment horizontal="right" vertical="center"/>
    </xf>
    <xf applyAlignment="1" applyBorder="1" applyFill="1" applyFont="1" borderId="16" fillId="17" fontId="12" numFmtId="0" xfId="0"/>
    <xf applyAlignment="1" applyBorder="1" applyFont="1" borderId="15" fillId="0" fontId="12" numFmtId="0" xfId="0">
      <alignment horizontal="right"/>
    </xf>
    <xf applyAlignment="1" applyBorder="1" applyFont="1" borderId="15" fillId="0" fontId="12" numFmtId="0" xfId="0"/>
    <xf applyAlignment="1" applyBorder="1" applyFont="1" borderId="15" fillId="0" fontId="12" numFmtId="0" xfId="0">
      <alignment horizontal="center"/>
    </xf>
    <xf applyAlignment="1" applyBorder="1" applyFont="1" borderId="15" fillId="0" fontId="24" numFmtId="0" xfId="0"/>
    <xf applyAlignment="1" applyBorder="1" applyFill="1" borderId="0" fillId="17" fontId="0" numFmtId="0" xfId="0">
      <alignment horizontal="right" vertical="center"/>
    </xf>
    <xf applyAlignment="1" applyBorder="1" applyFill="1" borderId="6" fillId="17" fontId="0" numFmtId="0" xfId="0">
      <alignment horizontal="right" vertical="center"/>
    </xf>
    <xf applyAlignment="1" applyBorder="1" applyFill="1" applyFont="1" borderId="11" fillId="17" fontId="43" numFmtId="0" xfId="0">
      <alignment horizontal="right" vertical="center"/>
    </xf>
    <xf applyAlignment="1" applyBorder="1" applyFill="1" applyFont="1" borderId="12" fillId="17" fontId="43" numFmtId="0" xfId="0">
      <alignment horizontal="right" vertical="center"/>
    </xf>
    <xf applyAlignment="1" applyBorder="1" applyFill="1" applyFont="1" borderId="19" fillId="17" fontId="43" numFmtId="0" xfId="0">
      <alignment horizontal="right" vertical="center"/>
    </xf>
    <xf applyAlignment="1" applyBorder="1" applyFont="1" borderId="11" fillId="0" fontId="56" numFmtId="0" xfId="0">
      <alignment horizontal="center"/>
    </xf>
    <xf applyAlignment="1" applyBorder="1" applyFont="1" borderId="12" fillId="0" fontId="56" numFmtId="0" xfId="0">
      <alignment horizontal="center"/>
    </xf>
    <xf applyAlignment="1" applyBorder="1" applyFont="1" borderId="19" fillId="0" fontId="56" numFmtId="0" xfId="0">
      <alignment horizontal="center"/>
    </xf>
    <xf applyAlignment="1" applyBorder="1" applyFill="1" applyFont="1" borderId="11" fillId="17" fontId="12" numFmtId="0" xfId="0"/>
    <xf applyAlignment="1" applyBorder="1" applyFill="1" borderId="19" fillId="17" fontId="0" numFmtId="0" xfId="0"/>
    <xf applyAlignment="1" applyBorder="1" applyFill="1" borderId="12" fillId="0" fontId="0" numFmtId="0" xfId="0"/>
    <xf applyAlignment="1" applyBorder="1" borderId="10" fillId="0" fontId="0" numFmtId="0" xfId="0">
      <alignment horizontal="center"/>
    </xf>
    <xf applyAlignment="1" applyBorder="1" borderId="3" fillId="0" fontId="0" numFmtId="0" xfId="0">
      <alignment horizontal="center"/>
    </xf>
    <xf applyAlignment="1" applyBorder="1" applyFont="1" borderId="0" fillId="0" fontId="36" numFmtId="0" xfId="0">
      <alignment horizontal="right"/>
    </xf>
    <xf applyAlignment="1" applyBorder="1" applyFont="1" borderId="12" fillId="0" fontId="24" numFmtId="0" xfId="0">
      <alignment horizontal="right"/>
    </xf>
    <xf applyAlignment="1" applyBorder="1" borderId="12" fillId="0" fontId="0" numFmtId="0" xfId="0"/>
    <xf applyAlignment="1" applyBorder="1" applyFill="1" applyFont="1" borderId="1" fillId="17" fontId="34" numFmtId="0" xfId="0"/>
    <xf applyAlignment="1" applyBorder="1" applyFill="1" applyFont="1" applyNumberFormat="1" borderId="12" fillId="0" fontId="58" numFmtId="0" xfId="0">
      <alignment horizontal="center"/>
    </xf>
    <xf applyAlignment="1" applyBorder="1" applyFill="1" applyFont="1" applyNumberFormat="1" borderId="12" fillId="0" fontId="56" numFmtId="0" xfId="0">
      <alignment horizontal="center"/>
    </xf>
    <xf applyAlignment="1" applyBorder="1" applyFont="1" borderId="15" fillId="0" fontId="22" numFmtId="0" xfId="0">
      <alignment horizontal="right"/>
    </xf>
    <xf applyAlignment="1" applyBorder="1" borderId="11" fillId="0" fontId="0" numFmtId="0" xfId="0"/>
    <xf applyAlignment="1" applyBorder="1" applyFill="1" borderId="11" fillId="0" fontId="0" numFmtId="0" xfId="0"/>
    <xf applyAlignment="1" applyBorder="1" applyFill="1" borderId="12" fillId="0" fontId="0" numFmtId="0" xfId="0">
      <alignment horizontal="left"/>
    </xf>
    <xf applyAlignment="1" applyBorder="1" applyFill="1" applyFont="1" borderId="16" fillId="16" fontId="36" numFmtId="0" xfId="0">
      <alignment horizontal="center"/>
    </xf>
    <xf applyAlignment="1" applyBorder="1" applyFill="1" applyFont="1" borderId="0" fillId="16" fontId="36" numFmtId="0" xfId="0">
      <alignment horizontal="center"/>
    </xf>
    <xf applyAlignment="1" applyBorder="1" applyFill="1" borderId="12" fillId="0" fontId="0" numFmtId="0" xfId="0">
      <alignment horizontal="center"/>
    </xf>
    <xf applyAlignment="1" applyFill="1" applyFont="1" borderId="0" fillId="16" fontId="43" numFmtId="0" xfId="0">
      <alignment horizontal="center"/>
    </xf>
  </cellXfs>
  <cellStyles count="30">
    <cellStyle builtinId="4" name="Currency" xfId="29"/>
    <cellStyle name="Currency 2" xfId="3"/>
    <cellStyle name="Currency 3" xfId="7"/>
    <cellStyle name="Currency 3 2" xfId="14"/>
    <cellStyle name="Currency 4" xfId="16"/>
    <cellStyle name="Currency 4 2" xfId="18"/>
    <cellStyle name="Currency 5" xfId="21"/>
    <cellStyle name="Currency 5 2" xfId="22"/>
    <cellStyle name="Currency 6" xfId="28"/>
    <cellStyle name="Hyperlink 2" xfId="5"/>
    <cellStyle name="Hyperlink 3" xfId="8"/>
    <cellStyle name="Hyperlink 4" xfId="11"/>
    <cellStyle name="Hyperlink 5" xfId="25"/>
    <cellStyle builtinId="0" name="Normal" xfId="0"/>
    <cellStyle name="Normal 10" xfId="26"/>
    <cellStyle name="Normal 11" xfId="27"/>
    <cellStyle name="Normal 2" xfId="1"/>
    <cellStyle name="Normal 2 2" xfId="10"/>
    <cellStyle name="Normal 3" xfId="2"/>
    <cellStyle name="Normal 4" xfId="4"/>
    <cellStyle name="Normal 4 2" xfId="12"/>
    <cellStyle name="Normal 5" xfId="6"/>
    <cellStyle name="Normal 5 2" xfId="13"/>
    <cellStyle name="Normal 6" xfId="9"/>
    <cellStyle name="Normal 7" xfId="15"/>
    <cellStyle name="Normal 7 2" xfId="19"/>
    <cellStyle name="Normal 8" xfId="17"/>
    <cellStyle name="Normal 8 2" xfId="20"/>
    <cellStyle name="Normal 8 3" xfId="23"/>
    <cellStyle name="Normal 9" xfId="24"/>
  </cellStyles>
  <dxfs count="5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933450</xdr:colOff>
      <xdr:row>0</xdr:row>
      <xdr:rowOff>0</xdr:rowOff>
    </xdr:from>
    <xdr:to>
      <xdr:col>5</xdr:col>
      <xdr:colOff>19050</xdr:colOff>
      <xdr:row>4</xdr:row>
      <xdr:rowOff>0</xdr:rowOff>
    </xdr:to>
    <xdr:pic>
      <xdr:nvPicPr>
        <xdr:cNvPr descr="currentlogo" id="2" name="Picture 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4562475" y="0"/>
          <a:ext cx="101917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14.xml.rels><?xml version="1.0" encoding="UTF-8" standalone="no"?><Relationships xmlns="http://schemas.openxmlformats.org/package/2006/relationships"><Relationship Id="rId1" Target="file:///C:/Documents%20and%20Settings/elizabethg/Local%20Settings/Temporary%20Internet%20Files/Content.Outlook/2000%20FG%20BOMs%20Released/1-Core%20BOMs/AC-280%20Automation%20Accessory/5000%20Component%20Spec%20Sheets/5342%20Black%20Rocker%20Switch%20Component%20Spec.doc" TargetMode="External" Type="http://schemas.openxmlformats.org/officeDocument/2006/relationships/hyperlink"/><Relationship Id="rId2" Target="file:///C:/Documents%20and%20Settings/elizabethg/Local%20Settings/Temporary%20Internet%20Files/Content.Outlook/2000%20FG%20BOMs%20Released/1-Core%20BOMs/AC-280%20Automation%20Accessory/5000%20Component%20Spec%20Sheets/5410%20DIN%20Rail%20Component%20Spec.doc" TargetMode="External" Type="http://schemas.openxmlformats.org/officeDocument/2006/relationships/hyperlink"/><Relationship Id="rId3" Target="file:///C:/Documents%20and%20Settings/elizabethg/Local%20Settings/Temporary%20Internet%20Files/Content.Outlook/2000%20FG%20BOMs%20Released/1-Core%20BOMs/AC-280%20Automation%20Accessory/5000%20Component%20Spec%20Sheets/5328%20Fuse%20Holder%20Component%20Spec.doc" TargetMode="External" Type="http://schemas.openxmlformats.org/officeDocument/2006/relationships/hyperlink"/><Relationship Id="rId4" Target="file:///C:/Documents%20and%20Settings/elizabethg/Local%20Settings/Temporary%20Internet%20Files/Content.Outlook/2000%20FG%20BOMs%20Released/1-Core%20BOMs/AC-280%20Automation%20Accessory/5000%20Component%20Spec%20Sheets/5051%20Power%20Cord%20Component%20Spec.doc" TargetMode="External" Type="http://schemas.openxmlformats.org/officeDocument/2006/relationships/hyperlink"/><Relationship Id="rId5" Target="file:///C:/Documents%20and%20Settings/elizabethg/Local%20Settings/Temporary%20Internet%20Files/Content.Outlook/2000%20FG%20BOMs%20Released/1-Core%20BOMs/AC-280%20Automation%20Accessory/5000%20Component%20Spec%20Sheets/5012%20Power%20Entry%20Module%20Component%20Spec.doc" TargetMode="External" Type="http://schemas.openxmlformats.org/officeDocument/2006/relationships/hyperlink"/><Relationship Id="rId6" Target="file:///C:/Documents%20and%20Settings/elizabethg/Local%20Settings/Temporary%20Internet%20Files/Content.Outlook/2000%20FG%20BOMs%20Released/1-Core%20BOMs/AC-280%20Automation%20Accessory/5000%20Component%20Spec%20Sheets/5093%2015027%20Bushing%20Component%20Spec.doc" TargetMode="External" Type="http://schemas.openxmlformats.org/officeDocument/2006/relationships/hyperlink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printerSettings/printerSettings3.bin" Type="http://schemas.openxmlformats.org/officeDocument/2006/relationships/printerSettings"/><Relationship Id="rId3" Target="../printerSettings/printerSettings4.bin" Type="http://schemas.openxmlformats.org/officeDocument/2006/relationships/printerSettings"/><Relationship Id="rId4" Target="../drawings/vmlDrawing2.vml" Type="http://schemas.openxmlformats.org/officeDocument/2006/relationships/vmlDrawing"/><Relationship Id="rId5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951"/>
  <sheetViews>
    <sheetView tabSelected="1" workbookViewId="0" zoomScaleNormal="100">
      <pane activePane="bottomRight" state="frozen" topLeftCell="F1719" xSplit="5" ySplit="2"/>
      <selection activeCell="G1" pane="topRight" sqref="G1"/>
      <selection activeCell="A3" pane="bottomLeft" sqref="A3"/>
      <selection activeCell="B1719" pane="bottomRight" sqref="B1719"/>
    </sheetView>
  </sheetViews>
  <sheetFormatPr defaultColWidth="9.140625" defaultRowHeight="14.25"/>
  <cols>
    <col min="1" max="1" customWidth="true" style="10" width="9.85546875" collapsed="true"/>
    <col min="2" max="2" bestFit="true" customWidth="true" style="94" width="9.42578125" collapsed="true"/>
    <col min="3" max="4" customWidth="true" style="110" width="10.28515625" collapsed="true"/>
    <col min="5" max="5" customWidth="true" style="74" width="8.5703125" collapsed="true"/>
    <col min="6" max="6" customWidth="true" style="26" width="22.85546875" collapsed="true"/>
    <col min="7" max="7" customWidth="true" style="26" width="41.5703125" collapsed="true"/>
    <col min="8" max="8" customWidth="true" style="26" width="19.28515625" collapsed="true"/>
    <col min="9" max="9" customWidth="true" style="36" width="12.140625" collapsed="true"/>
    <col min="10" max="10" customWidth="true" style="95" width="20.7109375" collapsed="true"/>
    <col min="11" max="11" customWidth="true" style="77" width="10.5703125" collapsed="true"/>
    <col min="12" max="12" customWidth="true" style="29" width="27.7109375" collapsed="true"/>
    <col min="13" max="13" customWidth="true" style="25" width="14.42578125" collapsed="true"/>
    <col min="14" max="17" customWidth="true" style="26" width="9.140625" collapsed="true"/>
    <col min="18" max="16384" style="26" width="9.140625" collapsed="true"/>
  </cols>
  <sheetData>
    <row ht="15" r="1" spans="1:13">
      <c r="A1" s="462" t="s">
        <v>1419</v>
      </c>
      <c r="B1" s="463"/>
      <c r="C1" s="463"/>
      <c r="D1" s="146"/>
      <c r="E1" s="138"/>
      <c r="F1" s="138"/>
      <c r="G1" s="138"/>
      <c r="H1" s="138"/>
      <c r="I1" s="139"/>
      <c r="J1" s="29"/>
    </row>
    <row customFormat="1" customHeight="1" ht="27.75" r="2" s="74" spans="1:13">
      <c r="A2" s="9" t="s">
        <v>941</v>
      </c>
      <c r="B2" s="98" t="s">
        <v>1403</v>
      </c>
      <c r="C2" s="109" t="s">
        <v>3</v>
      </c>
      <c r="D2" s="109" t="s">
        <v>1412</v>
      </c>
      <c r="E2" s="3" t="s">
        <v>1124</v>
      </c>
      <c r="F2" s="3" t="s">
        <v>943</v>
      </c>
      <c r="G2" s="3" t="s">
        <v>944</v>
      </c>
      <c r="H2" s="3" t="s">
        <v>945</v>
      </c>
      <c r="I2" s="55" t="s">
        <v>946</v>
      </c>
      <c r="J2" s="147" t="s">
        <v>1413</v>
      </c>
      <c r="K2" s="63" t="s">
        <v>969</v>
      </c>
      <c r="L2" s="63" t="s">
        <v>1341</v>
      </c>
      <c r="M2" s="75" t="s">
        <v>1343</v>
      </c>
    </row>
    <row customFormat="1" customHeight="1" ht="12" r="3" s="18" spans="1:13">
      <c r="A3" s="387">
        <v>4193</v>
      </c>
      <c r="B3" s="397">
        <v>2</v>
      </c>
      <c r="C3" s="396"/>
      <c r="D3" s="396"/>
      <c r="E3" s="158"/>
      <c r="F3" s="158"/>
      <c r="G3" s="158"/>
      <c r="H3" s="158"/>
      <c r="I3" s="162">
        <v>20</v>
      </c>
      <c r="J3" s="96">
        <f ref="J3:J7" si="0" t="shared">B3*I3</f>
        <v>40</v>
      </c>
      <c r="K3" s="386"/>
      <c r="L3" s="386"/>
      <c r="M3" s="97"/>
    </row>
    <row customFormat="1" customHeight="1" ht="12" r="4" s="18" spans="1:13">
      <c r="A4" s="387">
        <v>4194</v>
      </c>
      <c r="B4" s="397">
        <v>2</v>
      </c>
      <c r="C4" s="396"/>
      <c r="D4" s="396"/>
      <c r="E4" s="158"/>
      <c r="F4" s="158"/>
      <c r="G4" s="158"/>
      <c r="H4" s="158"/>
      <c r="I4" s="162">
        <v>20</v>
      </c>
      <c r="J4" s="96">
        <f si="0" t="shared"/>
        <v>40</v>
      </c>
      <c r="K4" s="386"/>
      <c r="L4" s="386"/>
      <c r="M4" s="97"/>
    </row>
    <row customFormat="1" customHeight="1" ht="12" r="5" s="18" spans="1:13">
      <c r="A5" s="387">
        <v>4195</v>
      </c>
      <c r="B5" s="397">
        <v>2</v>
      </c>
      <c r="C5" s="396"/>
      <c r="D5" s="396"/>
      <c r="E5" s="158"/>
      <c r="F5" s="158"/>
      <c r="G5" s="158"/>
      <c r="H5" s="158"/>
      <c r="I5" s="162">
        <v>20</v>
      </c>
      <c r="J5" s="96">
        <f si="0" t="shared"/>
        <v>40</v>
      </c>
      <c r="K5" s="386"/>
      <c r="L5" s="386"/>
      <c r="M5" s="97"/>
    </row>
    <row customFormat="1" customHeight="1" ht="12" r="6" s="18" spans="1:13">
      <c r="A6" s="126">
        <v>4334</v>
      </c>
      <c r="B6" s="156">
        <v>1</v>
      </c>
      <c r="C6" s="157">
        <v>0</v>
      </c>
      <c r="D6" s="157">
        <v>0</v>
      </c>
      <c r="E6" s="158"/>
      <c r="F6" s="158"/>
      <c r="G6" s="158"/>
      <c r="H6" s="158"/>
      <c r="I6" s="162">
        <v>20</v>
      </c>
      <c r="J6" s="96">
        <f si="0" t="shared"/>
        <v>20</v>
      </c>
      <c r="K6" s="159"/>
      <c r="L6" s="159"/>
      <c r="M6" s="97"/>
    </row>
    <row customFormat="1" customHeight="1" ht="12" r="7" s="18" spans="1:13">
      <c r="A7" s="126">
        <v>4726</v>
      </c>
      <c r="B7" s="156">
        <v>2</v>
      </c>
      <c r="C7" s="157">
        <v>0</v>
      </c>
      <c r="D7" s="157"/>
      <c r="E7" s="158"/>
      <c r="F7" s="158"/>
      <c r="G7" s="158"/>
      <c r="H7" s="158"/>
      <c r="I7" s="162">
        <v>112</v>
      </c>
      <c r="J7" s="96">
        <f si="0" t="shared"/>
        <v>224</v>
      </c>
      <c r="K7" s="159"/>
      <c r="L7" s="159"/>
      <c r="M7" s="97"/>
    </row>
    <row customFormat="1" customHeight="1" ht="12" r="8" s="18" spans="1:13">
      <c r="A8" s="99">
        <v>5000</v>
      </c>
      <c r="B8" s="93">
        <v>1</v>
      </c>
      <c r="C8" s="110">
        <v>0</v>
      </c>
      <c r="D8" s="110">
        <v>0</v>
      </c>
      <c r="E8" s="74">
        <v>5</v>
      </c>
      <c r="F8" s="74" t="s">
        <v>1329</v>
      </c>
      <c r="G8" s="74">
        <v>67</v>
      </c>
      <c r="H8" s="66" t="s">
        <v>1125</v>
      </c>
      <c r="I8" s="12">
        <v>41.1</v>
      </c>
      <c r="J8" s="96">
        <f>B8*I8</f>
        <v>41.1</v>
      </c>
      <c r="K8" s="76">
        <v>58</v>
      </c>
      <c r="L8" s="67"/>
      <c r="M8" s="61"/>
    </row>
    <row customHeight="1" ht="12" r="9" spans="1:13">
      <c r="A9" s="99">
        <v>5001</v>
      </c>
      <c r="B9" s="93">
        <v>22</v>
      </c>
      <c r="C9" s="110">
        <v>5</v>
      </c>
      <c r="D9" s="110">
        <f>C9*2</f>
        <v>10</v>
      </c>
      <c r="E9" s="74">
        <v>12</v>
      </c>
      <c r="F9" s="26" t="s">
        <v>520</v>
      </c>
      <c r="G9" s="26" t="s">
        <v>536</v>
      </c>
      <c r="H9" s="26" t="s">
        <v>571</v>
      </c>
      <c r="I9" s="29">
        <v>37.17</v>
      </c>
      <c r="J9" s="96">
        <f ref="J9:J85" si="1" t="shared">B9*I9</f>
        <v>817.74</v>
      </c>
      <c r="K9" s="77">
        <v>67</v>
      </c>
      <c r="M9" s="26"/>
    </row>
    <row customHeight="1" ht="12" r="10" spans="1:13">
      <c r="A10" s="99">
        <v>5002</v>
      </c>
      <c r="B10" s="93" t="n">
        <v>95.0</v>
      </c>
      <c r="C10" s="110">
        <v>26</v>
      </c>
      <c r="D10" s="110">
        <f ref="D10:D74" si="2" t="shared">C10*2</f>
        <v>52</v>
      </c>
      <c r="E10" s="74">
        <v>69</v>
      </c>
      <c r="F10" s="26" t="s">
        <v>521</v>
      </c>
      <c r="G10" s="26" t="s">
        <v>535</v>
      </c>
      <c r="H10" s="26" t="s">
        <v>571</v>
      </c>
      <c r="I10" s="29">
        <v>33.299999999999997</v>
      </c>
      <c r="J10" s="96">
        <f si="1" t="shared"/>
        <v>3196.7999999999997</v>
      </c>
      <c r="K10" s="77">
        <v>60</v>
      </c>
      <c r="M10" s="26"/>
    </row>
    <row customHeight="1" ht="12" r="11" spans="1:13">
      <c r="A11" s="99">
        <v>5003</v>
      </c>
      <c r="B11" s="93">
        <v>20</v>
      </c>
      <c r="C11" s="110" t="s">
        <v>642</v>
      </c>
      <c r="D11" s="110">
        <f si="2" t="shared"/>
        <v>10</v>
      </c>
      <c r="E11" s="74">
        <v>16</v>
      </c>
      <c r="F11" s="26" t="s">
        <v>0</v>
      </c>
      <c r="G11" s="26" t="s">
        <v>537</v>
      </c>
      <c r="H11" s="26" t="s">
        <v>571</v>
      </c>
      <c r="I11" s="29">
        <v>67.540000000000006</v>
      </c>
      <c r="J11" s="96">
        <f si="1" t="shared"/>
        <v>1350.8000000000002</v>
      </c>
      <c r="K11" s="77">
        <v>175</v>
      </c>
      <c r="M11" s="26"/>
    </row>
    <row customHeight="1" ht="12" r="12" spans="1:13">
      <c r="A12" s="99">
        <v>5004</v>
      </c>
      <c r="B12" s="93">
        <v>211</v>
      </c>
      <c r="C12" s="110">
        <v>41</v>
      </c>
      <c r="D12" s="110">
        <f si="2" t="shared"/>
        <v>82</v>
      </c>
      <c r="E12" s="74">
        <v>135</v>
      </c>
      <c r="F12" s="26" t="s">
        <v>1</v>
      </c>
      <c r="G12" s="26" t="s">
        <v>915</v>
      </c>
      <c r="H12" s="26" t="s">
        <v>2</v>
      </c>
      <c r="I12" s="29">
        <v>27.6</v>
      </c>
      <c r="J12" s="96">
        <f si="1" t="shared"/>
        <v>5823.6</v>
      </c>
      <c r="K12" s="77">
        <v>55</v>
      </c>
      <c r="M12" s="26"/>
    </row>
    <row customHeight="1" ht="12" r="13" spans="1:13">
      <c r="A13" s="99">
        <v>5006</v>
      </c>
      <c r="B13" s="93">
        <v>11</v>
      </c>
      <c r="C13" s="110">
        <v>5</v>
      </c>
      <c r="D13" s="110">
        <f si="2" t="shared"/>
        <v>10</v>
      </c>
      <c r="E13" s="74">
        <v>14</v>
      </c>
      <c r="F13" s="26" t="s">
        <v>904</v>
      </c>
      <c r="G13" s="26" t="s">
        <v>539</v>
      </c>
      <c r="H13" s="26" t="s">
        <v>902</v>
      </c>
      <c r="I13" s="29">
        <v>3.53</v>
      </c>
      <c r="J13" s="96">
        <f si="1" t="shared"/>
        <v>38.83</v>
      </c>
      <c r="K13" s="77">
        <v>10</v>
      </c>
      <c r="M13" s="26"/>
    </row>
    <row customHeight="1" ht="12" r="14" spans="1:13">
      <c r="A14" s="99">
        <v>5007</v>
      </c>
      <c r="B14" s="93">
        <v>30</v>
      </c>
      <c r="C14" s="110">
        <v>22</v>
      </c>
      <c r="D14" s="110">
        <v>32</v>
      </c>
      <c r="E14" s="74">
        <v>46</v>
      </c>
      <c r="F14" s="26">
        <v>2740670</v>
      </c>
      <c r="G14" s="26" t="s">
        <v>538</v>
      </c>
      <c r="H14" s="26" t="s">
        <v>903</v>
      </c>
      <c r="I14" s="29">
        <v>2.95</v>
      </c>
      <c r="J14" s="96">
        <f si="1" t="shared"/>
        <v>88.5</v>
      </c>
      <c r="K14" s="77">
        <v>5</v>
      </c>
      <c r="M14" s="26"/>
    </row>
    <row customHeight="1" ht="12" r="15" spans="1:13">
      <c r="A15" s="99">
        <v>5008</v>
      </c>
      <c r="B15" s="93">
        <v>23</v>
      </c>
      <c r="C15" s="110">
        <v>29</v>
      </c>
      <c r="D15" s="110">
        <f>C15*2</f>
        <v>58</v>
      </c>
      <c r="E15" s="74">
        <v>95</v>
      </c>
      <c r="F15" s="26" t="s">
        <v>4</v>
      </c>
      <c r="G15" s="26" t="s">
        <v>540</v>
      </c>
      <c r="H15" s="26" t="s">
        <v>5</v>
      </c>
      <c r="I15" s="29">
        <v>3.74</v>
      </c>
      <c r="J15" s="96">
        <f si="1" t="shared"/>
        <v>86.02000000000001</v>
      </c>
      <c r="K15" s="77">
        <v>10</v>
      </c>
      <c r="M15" s="26"/>
    </row>
    <row customHeight="1" ht="12" r="16" spans="1:13">
      <c r="A16" s="99">
        <v>5009</v>
      </c>
      <c r="B16" s="93">
        <v>7</v>
      </c>
      <c r="C16" s="110">
        <v>5</v>
      </c>
      <c r="D16" s="110">
        <f si="2" t="shared"/>
        <v>10</v>
      </c>
      <c r="E16" s="74">
        <v>21</v>
      </c>
      <c r="F16" s="26" t="s">
        <v>6</v>
      </c>
      <c r="G16" s="26" t="s">
        <v>541</v>
      </c>
      <c r="H16" s="26">
        <v>5780</v>
      </c>
      <c r="I16" s="29">
        <v>3.39</v>
      </c>
      <c r="J16" s="96">
        <f si="1" t="shared"/>
        <v>23.73</v>
      </c>
      <c r="K16" s="77">
        <v>5</v>
      </c>
      <c r="M16" s="26"/>
    </row>
    <row customFormat="1" customHeight="1" ht="12" r="17" s="121" spans="1:15">
      <c r="A17" s="118">
        <v>5010</v>
      </c>
      <c r="B17" s="119">
        <v>0</v>
      </c>
      <c r="C17" s="120">
        <v>0</v>
      </c>
      <c r="D17" s="110">
        <f si="2" t="shared"/>
        <v>0</v>
      </c>
      <c r="E17" s="120">
        <v>102</v>
      </c>
      <c r="F17" s="121" t="s">
        <v>7</v>
      </c>
      <c r="G17" s="121" t="s">
        <v>542</v>
      </c>
      <c r="H17" s="121" t="s">
        <v>903</v>
      </c>
      <c r="I17" s="57">
        <v>1.87</v>
      </c>
      <c r="J17" s="122">
        <f si="1" t="shared"/>
        <v>0</v>
      </c>
      <c r="K17" s="123">
        <v>6</v>
      </c>
      <c r="L17" s="57"/>
    </row>
    <row customHeight="1" ht="12" r="18" spans="1:15">
      <c r="A18" s="99">
        <v>5011</v>
      </c>
      <c r="B18" s="93">
        <v>0</v>
      </c>
      <c r="C18" s="74">
        <v>0</v>
      </c>
      <c r="D18" s="110">
        <f si="2" t="shared"/>
        <v>0</v>
      </c>
      <c r="I18" s="29">
        <v>42.89</v>
      </c>
      <c r="J18" s="96">
        <f si="1" t="shared"/>
        <v>0</v>
      </c>
      <c r="M18" s="26"/>
    </row>
    <row customHeight="1" ht="12" r="19" spans="1:15">
      <c r="A19" s="99">
        <v>5012</v>
      </c>
      <c r="B19" s="93" t="n">
        <v>41.0</v>
      </c>
      <c r="C19" s="110">
        <v>45</v>
      </c>
      <c r="D19" s="110">
        <f si="2" t="shared"/>
        <v>90</v>
      </c>
      <c r="E19" s="74">
        <v>131</v>
      </c>
      <c r="F19" s="26" t="s">
        <v>929</v>
      </c>
      <c r="G19" s="26" t="s">
        <v>930</v>
      </c>
      <c r="H19" s="26" t="s">
        <v>931</v>
      </c>
      <c r="I19" s="29">
        <v>9.89</v>
      </c>
      <c r="J19" s="96">
        <f si="1" t="shared"/>
        <v>415.38</v>
      </c>
      <c r="K19" s="77">
        <v>11</v>
      </c>
    </row>
    <row customHeight="1" ht="12" r="20" spans="1:15">
      <c r="A20" s="99">
        <v>5013</v>
      </c>
      <c r="B20" s="93">
        <v>18</v>
      </c>
      <c r="C20" s="110">
        <v>0</v>
      </c>
      <c r="D20" s="110">
        <f si="2" t="shared"/>
        <v>0</v>
      </c>
      <c r="I20" s="29">
        <v>1.79</v>
      </c>
      <c r="J20" s="96">
        <f si="1" t="shared"/>
        <v>32.22</v>
      </c>
      <c r="O20" s="26">
        <v>1</v>
      </c>
    </row>
    <row customHeight="1" ht="12" r="21" spans="1:15">
      <c r="A21" s="99">
        <v>5014</v>
      </c>
      <c r="B21" s="93">
        <v>5</v>
      </c>
      <c r="C21" s="110" t="s">
        <v>629</v>
      </c>
      <c r="D21" s="110">
        <f si="2" t="shared"/>
        <v>20</v>
      </c>
      <c r="E21" s="74">
        <v>40</v>
      </c>
      <c r="F21" s="26" t="s">
        <v>886</v>
      </c>
      <c r="G21" s="26" t="s">
        <v>543</v>
      </c>
      <c r="H21" s="26" t="s">
        <v>905</v>
      </c>
      <c r="I21" s="29">
        <v>18.600000000000001</v>
      </c>
      <c r="J21" s="96">
        <f si="1" t="shared"/>
        <v>93</v>
      </c>
      <c r="K21" s="77">
        <v>25</v>
      </c>
      <c r="M21" s="26"/>
    </row>
    <row customHeight="1" ht="12" r="22" spans="1:15">
      <c r="A22" s="99">
        <v>5015</v>
      </c>
      <c r="B22" s="93" t="n">
        <v>80.0</v>
      </c>
      <c r="C22" s="110">
        <v>100</v>
      </c>
      <c r="D22" s="110">
        <f si="2" t="shared"/>
        <v>200</v>
      </c>
      <c r="E22" s="74">
        <v>823</v>
      </c>
      <c r="F22" s="103" t="s">
        <v>1330</v>
      </c>
      <c r="G22" s="33" t="s">
        <v>1200</v>
      </c>
      <c r="H22" s="26" t="s">
        <v>5</v>
      </c>
      <c r="I22" s="29">
        <v>0.22</v>
      </c>
      <c r="J22" s="96">
        <f si="1" t="shared"/>
        <v>19.36</v>
      </c>
      <c r="K22" s="77">
        <v>5</v>
      </c>
      <c r="M22" s="26"/>
    </row>
    <row customFormat="1" customHeight="1" ht="12" r="23" s="74" spans="1:15">
      <c r="A23" s="99">
        <v>5016</v>
      </c>
      <c r="B23" s="93">
        <v>1</v>
      </c>
      <c r="C23" s="110">
        <v>0</v>
      </c>
      <c r="D23" s="110">
        <f si="2" t="shared"/>
        <v>0</v>
      </c>
      <c r="E23" s="74">
        <v>2</v>
      </c>
      <c r="F23" s="74" t="s">
        <v>1260</v>
      </c>
      <c r="G23" s="75" t="s">
        <v>1259</v>
      </c>
      <c r="H23" s="74" t="s">
        <v>5</v>
      </c>
      <c r="I23" s="12">
        <v>78.91</v>
      </c>
      <c r="J23" s="96">
        <f si="1" t="shared"/>
        <v>78.91</v>
      </c>
      <c r="K23" s="78">
        <f>(I23*0.4)+I23</f>
        <v>110.47399999999999</v>
      </c>
      <c r="L23" s="29"/>
      <c r="M23" s="26"/>
    </row>
    <row customHeight="1" ht="12" r="24" spans="1:15">
      <c r="A24" s="99">
        <v>5017</v>
      </c>
      <c r="B24" s="93">
        <v>21</v>
      </c>
      <c r="C24" s="110" t="s">
        <v>640</v>
      </c>
      <c r="D24" s="110">
        <f si="2" t="shared"/>
        <v>8</v>
      </c>
      <c r="E24" s="74">
        <v>7</v>
      </c>
      <c r="F24" s="26" t="s">
        <v>1051</v>
      </c>
      <c r="G24" s="26" t="s">
        <v>1345</v>
      </c>
      <c r="H24" s="26" t="s">
        <v>5</v>
      </c>
      <c r="I24" s="29">
        <v>36.96</v>
      </c>
      <c r="J24" s="96">
        <f si="1" t="shared"/>
        <v>776.16</v>
      </c>
      <c r="K24" s="77">
        <v>50</v>
      </c>
      <c r="M24" s="26"/>
    </row>
    <row customHeight="1" ht="12" r="25" spans="1:15">
      <c r="A25" s="99">
        <v>5018</v>
      </c>
      <c r="B25" s="93">
        <v>19</v>
      </c>
      <c r="C25" s="110">
        <v>22</v>
      </c>
      <c r="D25" s="110">
        <f si="2" t="shared"/>
        <v>44</v>
      </c>
      <c r="E25" s="74">
        <v>96</v>
      </c>
      <c r="F25" s="26" t="s">
        <v>9</v>
      </c>
      <c r="G25" s="26" t="s">
        <v>1089</v>
      </c>
      <c r="H25" s="26" t="s">
        <v>5</v>
      </c>
      <c r="I25" s="29">
        <v>36.96</v>
      </c>
      <c r="J25" s="96">
        <f si="1" t="shared"/>
        <v>702.24</v>
      </c>
      <c r="K25" s="77">
        <v>75</v>
      </c>
      <c r="M25" s="26"/>
    </row>
    <row customHeight="1" ht="12" r="26" spans="1:15">
      <c r="A26" s="99">
        <v>5019</v>
      </c>
      <c r="B26" s="93">
        <v>11</v>
      </c>
      <c r="C26" s="110">
        <v>5</v>
      </c>
      <c r="D26" s="110">
        <f si="2" t="shared"/>
        <v>10</v>
      </c>
      <c r="E26" s="74">
        <v>13</v>
      </c>
      <c r="F26" s="26" t="s">
        <v>876</v>
      </c>
      <c r="G26" s="26" t="s">
        <v>877</v>
      </c>
      <c r="H26" s="26" t="s">
        <v>5</v>
      </c>
      <c r="I26" s="29">
        <v>4.5199999999999996</v>
      </c>
      <c r="J26" s="96">
        <f si="1" t="shared"/>
        <v>49.72</v>
      </c>
      <c r="K26" s="77">
        <v>10</v>
      </c>
      <c r="M26" s="26"/>
    </row>
    <row customHeight="1" ht="12" r="27" spans="1:15">
      <c r="A27" s="99">
        <v>5020</v>
      </c>
      <c r="B27" s="93">
        <v>17</v>
      </c>
      <c r="C27" s="110">
        <v>0</v>
      </c>
      <c r="D27" s="110">
        <f si="2" t="shared"/>
        <v>0</v>
      </c>
      <c r="E27" s="74">
        <v>2</v>
      </c>
      <c r="F27" s="26" t="s">
        <v>10</v>
      </c>
      <c r="G27" s="26" t="s">
        <v>544</v>
      </c>
      <c r="H27" s="26" t="s">
        <v>11</v>
      </c>
      <c r="I27" s="29">
        <v>2.4</v>
      </c>
      <c r="J27" s="96">
        <f si="1" t="shared"/>
        <v>40.799999999999997</v>
      </c>
      <c r="K27" s="77">
        <v>5</v>
      </c>
      <c r="M27" s="26"/>
    </row>
    <row customHeight="1" ht="12" r="28" spans="1:15">
      <c r="A28" s="99">
        <v>5021</v>
      </c>
      <c r="B28" s="93">
        <v>10</v>
      </c>
      <c r="C28" s="110">
        <v>5</v>
      </c>
      <c r="D28" s="110">
        <f si="2" t="shared"/>
        <v>10</v>
      </c>
      <c r="E28" s="74">
        <v>10</v>
      </c>
      <c r="F28" s="26" t="s">
        <v>12</v>
      </c>
      <c r="G28" s="26" t="s">
        <v>1022</v>
      </c>
      <c r="H28" s="26" t="s">
        <v>8</v>
      </c>
      <c r="I28" s="29">
        <v>26.75</v>
      </c>
      <c r="J28" s="96">
        <f si="1" t="shared"/>
        <v>267.5</v>
      </c>
      <c r="K28" s="77">
        <v>75</v>
      </c>
    </row>
    <row customHeight="1" ht="12" r="29" spans="1:15">
      <c r="A29" s="99">
        <v>5022</v>
      </c>
      <c r="B29" s="93">
        <v>7</v>
      </c>
      <c r="C29" s="110">
        <v>8</v>
      </c>
      <c r="D29" s="110">
        <f si="2" t="shared"/>
        <v>16</v>
      </c>
      <c r="E29" s="74">
        <v>9</v>
      </c>
      <c r="F29" s="26" t="s">
        <v>13</v>
      </c>
      <c r="G29" s="26" t="s">
        <v>545</v>
      </c>
      <c r="H29" s="26" t="s">
        <v>5</v>
      </c>
      <c r="I29" s="29">
        <v>6.15</v>
      </c>
      <c r="J29" s="96">
        <f si="1" t="shared"/>
        <v>43.050000000000004</v>
      </c>
      <c r="K29" s="77">
        <v>10</v>
      </c>
      <c r="M29" s="26"/>
    </row>
    <row customHeight="1" ht="12" r="30" spans="1:15">
      <c r="A30" s="99">
        <v>5024</v>
      </c>
      <c r="B30" s="93">
        <v>22</v>
      </c>
      <c r="C30" s="110">
        <v>0</v>
      </c>
      <c r="D30" s="110">
        <f si="2" t="shared"/>
        <v>0</v>
      </c>
      <c r="I30" s="29">
        <v>56.55</v>
      </c>
      <c r="J30" s="96">
        <f si="1" t="shared"/>
        <v>1244.0999999999999</v>
      </c>
      <c r="M30" s="26"/>
    </row>
    <row customHeight="1" ht="12" r="31" spans="1:15">
      <c r="A31" s="99">
        <v>5025</v>
      </c>
      <c r="B31" s="93">
        <v>14</v>
      </c>
      <c r="C31" s="110">
        <v>11</v>
      </c>
      <c r="D31" s="110">
        <f si="2" t="shared"/>
        <v>22</v>
      </c>
      <c r="E31" s="74">
        <v>46</v>
      </c>
      <c r="F31" s="26" t="s">
        <v>15</v>
      </c>
      <c r="G31" s="26" t="s">
        <v>546</v>
      </c>
      <c r="H31" s="26" t="s">
        <v>8</v>
      </c>
      <c r="I31" s="29">
        <v>55.65</v>
      </c>
      <c r="J31" s="96">
        <f si="1" t="shared"/>
        <v>779.1</v>
      </c>
      <c r="K31" s="77">
        <v>55</v>
      </c>
    </row>
    <row customHeight="1" ht="12" r="32" spans="1:15">
      <c r="A32" s="99">
        <v>5026</v>
      </c>
      <c r="B32" s="93">
        <v>19</v>
      </c>
      <c r="C32" s="110">
        <v>11</v>
      </c>
      <c r="D32" s="110">
        <v>22</v>
      </c>
      <c r="E32" s="74">
        <v>31</v>
      </c>
      <c r="F32" s="26" t="s">
        <v>868</v>
      </c>
      <c r="G32" s="26" t="s">
        <v>1024</v>
      </c>
      <c r="H32" s="26" t="s">
        <v>8</v>
      </c>
      <c r="I32" s="29">
        <v>33.49</v>
      </c>
      <c r="J32" s="96">
        <f si="1" t="shared"/>
        <v>636.31000000000006</v>
      </c>
      <c r="K32" s="77">
        <v>55</v>
      </c>
    </row>
    <row customHeight="1" ht="12" r="33" spans="1:13">
      <c r="A33" s="99">
        <v>5027</v>
      </c>
      <c r="B33" s="93">
        <v>17</v>
      </c>
      <c r="C33" s="110">
        <v>16</v>
      </c>
      <c r="D33" s="110">
        <f si="2" t="shared"/>
        <v>32</v>
      </c>
      <c r="E33" s="74">
        <v>65</v>
      </c>
      <c r="F33" s="26" t="s">
        <v>872</v>
      </c>
      <c r="G33" s="26" t="s">
        <v>873</v>
      </c>
      <c r="H33" s="26" t="s">
        <v>5</v>
      </c>
      <c r="I33" s="29">
        <v>1.24</v>
      </c>
      <c r="J33" s="96">
        <f si="1" t="shared"/>
        <v>21.08</v>
      </c>
      <c r="K33" s="77">
        <v>5</v>
      </c>
      <c r="M33" s="26"/>
    </row>
    <row customHeight="1" ht="12" r="34" spans="1:13">
      <c r="A34" s="99">
        <v>5028</v>
      </c>
      <c r="B34" s="93">
        <v>12</v>
      </c>
      <c r="C34" s="110">
        <v>6</v>
      </c>
      <c r="D34" s="110">
        <f si="2" t="shared"/>
        <v>12</v>
      </c>
      <c r="E34" s="74">
        <v>14</v>
      </c>
      <c r="F34" s="26" t="s">
        <v>554</v>
      </c>
      <c r="G34" s="26" t="s">
        <v>547</v>
      </c>
      <c r="H34" s="26" t="s">
        <v>5</v>
      </c>
      <c r="I34" s="29">
        <v>8.43</v>
      </c>
      <c r="J34" s="96">
        <f si="1" t="shared"/>
        <v>101.16</v>
      </c>
      <c r="K34" s="77">
        <v>15</v>
      </c>
      <c r="M34" s="26"/>
    </row>
    <row customHeight="1" ht="12" r="35" spans="1:13">
      <c r="A35" s="99">
        <v>5029</v>
      </c>
      <c r="B35" s="93">
        <v>12</v>
      </c>
      <c r="C35" s="110">
        <v>10</v>
      </c>
      <c r="D35" s="110">
        <f si="2" t="shared"/>
        <v>20</v>
      </c>
      <c r="E35" s="74">
        <v>73</v>
      </c>
      <c r="F35" s="26" t="s">
        <v>16</v>
      </c>
      <c r="G35" s="26" t="s">
        <v>676</v>
      </c>
      <c r="H35" s="26" t="s">
        <v>17</v>
      </c>
      <c r="I35" s="29">
        <v>379</v>
      </c>
      <c r="J35" s="96">
        <f si="1" t="shared"/>
        <v>4548</v>
      </c>
      <c r="K35" s="77">
        <v>415</v>
      </c>
      <c r="M35" s="26"/>
    </row>
    <row customFormat="1" customHeight="1" ht="12" r="36" s="121" spans="1:13">
      <c r="A36" s="118">
        <v>5030</v>
      </c>
      <c r="B36" s="119" t="n">
        <v>0.0</v>
      </c>
      <c r="C36" s="120">
        <v>0</v>
      </c>
      <c r="D36" s="110">
        <v>0</v>
      </c>
      <c r="E36" s="120">
        <v>90</v>
      </c>
      <c r="F36" s="121" t="s">
        <v>1311</v>
      </c>
      <c r="G36" s="121" t="s">
        <v>1346</v>
      </c>
      <c r="H36" s="121" t="s">
        <v>571</v>
      </c>
      <c r="I36" s="57">
        <v>19.600000000000001</v>
      </c>
      <c r="J36" s="122">
        <f si="1" t="shared"/>
        <v>0</v>
      </c>
      <c r="K36" s="123">
        <v>50</v>
      </c>
      <c r="L36" s="57"/>
    </row>
    <row customHeight="1" ht="12" r="37" spans="1:13">
      <c r="A37" s="99">
        <v>5031</v>
      </c>
      <c r="B37" s="93">
        <v>44</v>
      </c>
      <c r="C37" s="110">
        <v>3</v>
      </c>
      <c r="D37" s="110">
        <f si="2" t="shared"/>
        <v>6</v>
      </c>
      <c r="E37" s="74">
        <v>42</v>
      </c>
      <c r="F37" s="26" t="s">
        <v>1096</v>
      </c>
      <c r="G37" s="26" t="s">
        <v>1347</v>
      </c>
      <c r="H37" s="26" t="s">
        <v>571</v>
      </c>
      <c r="I37" s="29">
        <v>56</v>
      </c>
      <c r="J37" s="96">
        <f si="1" t="shared"/>
        <v>2464</v>
      </c>
      <c r="K37" s="77">
        <f>72</f>
        <v>72</v>
      </c>
      <c r="M37" s="26"/>
    </row>
    <row customHeight="1" ht="12" r="38" spans="1:13">
      <c r="A38" s="99">
        <v>5032</v>
      </c>
      <c r="B38" s="93" t="n">
        <v>9.0</v>
      </c>
      <c r="C38" s="110">
        <v>8</v>
      </c>
      <c r="D38" s="110">
        <f si="2" t="shared"/>
        <v>16</v>
      </c>
      <c r="E38" s="74">
        <v>12</v>
      </c>
      <c r="F38" s="26" t="s">
        <v>18</v>
      </c>
      <c r="G38" s="26" t="s">
        <v>549</v>
      </c>
      <c r="H38" s="26" t="s">
        <v>5</v>
      </c>
      <c r="I38" s="29">
        <v>74.099999999999994</v>
      </c>
      <c r="J38" s="96">
        <f si="1" t="shared"/>
        <v>741</v>
      </c>
      <c r="K38" s="77">
        <v>135</v>
      </c>
      <c r="M38" s="26"/>
    </row>
    <row customFormat="1" customHeight="1" ht="12" r="39" s="121" spans="1:13">
      <c r="A39" s="118">
        <v>5033</v>
      </c>
      <c r="B39" s="119">
        <v>0</v>
      </c>
      <c r="C39" s="120">
        <v>0</v>
      </c>
      <c r="D39" s="110">
        <f si="2" t="shared"/>
        <v>0</v>
      </c>
      <c r="E39" s="120">
        <v>3</v>
      </c>
      <c r="F39" s="121" t="s">
        <v>19</v>
      </c>
      <c r="G39" s="121" t="s">
        <v>856</v>
      </c>
      <c r="H39" s="121" t="s">
        <v>8</v>
      </c>
      <c r="I39" s="57">
        <v>62.37</v>
      </c>
      <c r="J39" s="122">
        <f si="1" t="shared"/>
        <v>0</v>
      </c>
      <c r="K39" s="123">
        <v>70</v>
      </c>
      <c r="L39" s="57"/>
      <c r="M39" s="124"/>
    </row>
    <row customHeight="1" ht="12" r="40" spans="1:13">
      <c r="A40" s="99">
        <v>5035</v>
      </c>
      <c r="B40" s="93">
        <v>3</v>
      </c>
      <c r="C40" s="110">
        <v>3</v>
      </c>
      <c r="D40" s="110">
        <f si="2" t="shared"/>
        <v>6</v>
      </c>
      <c r="E40" s="74">
        <v>8</v>
      </c>
      <c r="F40" s="26" t="s">
        <v>1275</v>
      </c>
      <c r="G40" s="26" t="s">
        <v>932</v>
      </c>
      <c r="H40" s="26" t="s">
        <v>571</v>
      </c>
      <c r="I40" s="29">
        <v>82.8</v>
      </c>
      <c r="J40" s="96">
        <f si="1" t="shared"/>
        <v>248.39999999999998</v>
      </c>
      <c r="K40" s="77">
        <v>100</v>
      </c>
      <c r="M40" s="26"/>
    </row>
    <row customHeight="1" ht="12" r="41" spans="1:13">
      <c r="A41" s="99">
        <v>5036</v>
      </c>
      <c r="B41" s="93">
        <v>11</v>
      </c>
      <c r="C41" s="110">
        <v>6</v>
      </c>
      <c r="D41" s="110">
        <f si="2" t="shared"/>
        <v>12</v>
      </c>
      <c r="E41" s="74">
        <v>11</v>
      </c>
      <c r="F41" s="26" t="s">
        <v>591</v>
      </c>
      <c r="G41" s="26" t="s">
        <v>933</v>
      </c>
      <c r="H41" s="26" t="s">
        <v>11</v>
      </c>
      <c r="I41" s="29">
        <v>3.18</v>
      </c>
      <c r="J41" s="96">
        <f si="1" t="shared"/>
        <v>34.980000000000004</v>
      </c>
      <c r="K41" s="77">
        <v>5</v>
      </c>
      <c r="M41" s="26"/>
    </row>
    <row customHeight="1" ht="12" r="42" spans="1:13">
      <c r="A42" s="99">
        <v>5037</v>
      </c>
      <c r="B42" s="93">
        <v>17</v>
      </c>
      <c r="C42" s="110">
        <v>6</v>
      </c>
      <c r="D42" s="110">
        <f si="2" t="shared"/>
        <v>12</v>
      </c>
      <c r="E42" s="74">
        <v>12</v>
      </c>
      <c r="F42" s="26" t="s">
        <v>592</v>
      </c>
      <c r="G42" s="26" t="s">
        <v>934</v>
      </c>
      <c r="H42" s="26" t="s">
        <v>11</v>
      </c>
      <c r="I42" s="29">
        <v>3.77</v>
      </c>
      <c r="J42" s="96">
        <f si="1" t="shared"/>
        <v>64.09</v>
      </c>
      <c r="K42" s="77">
        <v>5</v>
      </c>
      <c r="M42" s="26"/>
    </row>
    <row customHeight="1" ht="12" r="43" spans="1:13">
      <c r="A43" s="99">
        <v>5038</v>
      </c>
      <c r="B43" s="93">
        <v>15</v>
      </c>
      <c r="C43" s="110">
        <v>14</v>
      </c>
      <c r="D43" s="110">
        <f si="2" t="shared"/>
        <v>28</v>
      </c>
      <c r="E43" s="74">
        <v>43</v>
      </c>
      <c r="F43" s="26">
        <v>132909</v>
      </c>
      <c r="G43" s="26" t="s">
        <v>935</v>
      </c>
      <c r="H43" s="26" t="s">
        <v>202</v>
      </c>
      <c r="I43" s="29">
        <v>59.6</v>
      </c>
      <c r="J43" s="96">
        <f si="1" t="shared"/>
        <v>894</v>
      </c>
      <c r="K43" s="77">
        <v>70</v>
      </c>
      <c r="M43" s="26"/>
    </row>
    <row customHeight="1" ht="12" r="44" spans="1:13">
      <c r="A44" s="99">
        <v>5039</v>
      </c>
      <c r="B44" s="93">
        <v>0</v>
      </c>
      <c r="C44" s="110">
        <v>0</v>
      </c>
      <c r="D44" s="110">
        <f si="2" t="shared"/>
        <v>0</v>
      </c>
      <c r="F44" s="26" t="s">
        <v>1331</v>
      </c>
      <c r="I44" s="29">
        <v>261</v>
      </c>
      <c r="J44" s="96">
        <f si="1" t="shared"/>
        <v>0</v>
      </c>
      <c r="M44" s="26"/>
    </row>
    <row customHeight="1" ht="12" r="45" spans="1:13">
      <c r="A45" s="99">
        <v>5040</v>
      </c>
      <c r="B45" s="93">
        <v>2</v>
      </c>
      <c r="C45" s="110">
        <v>0</v>
      </c>
      <c r="D45" s="110">
        <f si="2" t="shared"/>
        <v>0</v>
      </c>
      <c r="I45" s="29">
        <v>339.1</v>
      </c>
      <c r="J45" s="96">
        <f si="1" t="shared"/>
        <v>678.2</v>
      </c>
      <c r="M45" s="26"/>
    </row>
    <row customHeight="1" ht="12" r="46" spans="1:13">
      <c r="A46" s="99">
        <v>5041</v>
      </c>
      <c r="B46" s="93">
        <v>5</v>
      </c>
      <c r="C46" s="110">
        <v>4</v>
      </c>
      <c r="D46" s="110">
        <f si="2" t="shared"/>
        <v>8</v>
      </c>
      <c r="E46" s="74">
        <v>8</v>
      </c>
      <c r="F46" s="26" t="s">
        <v>21</v>
      </c>
      <c r="G46" s="26" t="s">
        <v>936</v>
      </c>
      <c r="H46" s="26" t="s">
        <v>5</v>
      </c>
      <c r="I46" s="29">
        <v>7.79</v>
      </c>
      <c r="J46" s="96">
        <f si="1" t="shared"/>
        <v>38.950000000000003</v>
      </c>
      <c r="K46" s="77">
        <v>11</v>
      </c>
      <c r="M46" s="26"/>
    </row>
    <row customHeight="1" ht="12" r="47" spans="1:13">
      <c r="A47" s="99">
        <v>5042</v>
      </c>
      <c r="B47" s="93" t="n">
        <v>4.0</v>
      </c>
      <c r="C47" s="110">
        <v>4</v>
      </c>
      <c r="D47" s="110">
        <f si="2" t="shared"/>
        <v>8</v>
      </c>
      <c r="E47" s="74">
        <v>5</v>
      </c>
      <c r="F47" s="26" t="s">
        <v>678</v>
      </c>
      <c r="G47" s="26" t="s">
        <v>669</v>
      </c>
      <c r="H47" s="26" t="s">
        <v>11</v>
      </c>
      <c r="I47" s="29">
        <v>1.94</v>
      </c>
      <c r="J47" s="96">
        <f si="1" t="shared"/>
        <v>9.6999999999999993</v>
      </c>
      <c r="K47" s="77">
        <v>5</v>
      </c>
      <c r="M47" s="26"/>
    </row>
    <row customHeight="1" ht="12" r="48" spans="1:13">
      <c r="A48" s="99">
        <v>5043</v>
      </c>
      <c r="B48" s="93">
        <v>62</v>
      </c>
      <c r="C48" s="110">
        <v>14</v>
      </c>
      <c r="D48" s="110">
        <f si="2" t="shared"/>
        <v>28</v>
      </c>
      <c r="E48" s="74">
        <v>50</v>
      </c>
      <c r="F48" s="26" t="s">
        <v>672</v>
      </c>
      <c r="G48" s="26" t="s">
        <v>937</v>
      </c>
      <c r="H48" s="26" t="s">
        <v>585</v>
      </c>
      <c r="I48" s="29">
        <v>58.59</v>
      </c>
      <c r="J48" s="96">
        <f si="1" t="shared"/>
        <v>3632.5800000000004</v>
      </c>
      <c r="K48" s="77">
        <f>(I48*0.4)+I48</f>
        <v>82.02600000000001</v>
      </c>
    </row>
    <row customHeight="1" ht="12" r="49" spans="1:13">
      <c r="A49" s="99">
        <v>5044</v>
      </c>
      <c r="B49" s="93">
        <v>0</v>
      </c>
      <c r="C49" s="110">
        <v>0</v>
      </c>
      <c r="D49" s="110">
        <f si="2" t="shared"/>
        <v>0</v>
      </c>
      <c r="I49" s="29">
        <v>3.46</v>
      </c>
      <c r="J49" s="96">
        <f si="1" t="shared"/>
        <v>0</v>
      </c>
    </row>
    <row customHeight="1" ht="12" r="50" spans="1:13">
      <c r="A50" s="99">
        <v>5045</v>
      </c>
      <c r="B50" s="93">
        <v>0</v>
      </c>
      <c r="C50" s="110">
        <v>0</v>
      </c>
      <c r="D50" s="110">
        <f si="2" t="shared"/>
        <v>0</v>
      </c>
      <c r="I50" s="29">
        <v>7.6</v>
      </c>
      <c r="J50" s="96">
        <f si="1" t="shared"/>
        <v>0</v>
      </c>
    </row>
    <row customHeight="1" ht="12" r="51" spans="1:13">
      <c r="A51" s="99">
        <v>5046</v>
      </c>
      <c r="B51" s="93">
        <v>1</v>
      </c>
      <c r="C51" s="110">
        <v>0</v>
      </c>
      <c r="D51" s="110">
        <f si="2" t="shared"/>
        <v>0</v>
      </c>
      <c r="F51" s="26" t="s">
        <v>1314</v>
      </c>
      <c r="I51" s="29">
        <v>282.33</v>
      </c>
      <c r="J51" s="96">
        <f si="1" t="shared"/>
        <v>282.33</v>
      </c>
    </row>
    <row customHeight="1" ht="12" r="52" spans="1:13">
      <c r="A52" s="99">
        <v>5047</v>
      </c>
      <c r="B52" s="93">
        <v>1</v>
      </c>
      <c r="C52" s="110">
        <v>0</v>
      </c>
      <c r="D52" s="110">
        <f si="2" t="shared"/>
        <v>0</v>
      </c>
      <c r="E52" s="74">
        <v>8</v>
      </c>
      <c r="F52" s="26" t="s">
        <v>1037</v>
      </c>
      <c r="G52" s="26" t="s">
        <v>842</v>
      </c>
      <c r="H52" s="26" t="s">
        <v>677</v>
      </c>
      <c r="I52" s="29">
        <v>301.35000000000002</v>
      </c>
      <c r="J52" s="96">
        <f si="1" t="shared"/>
        <v>301.35000000000002</v>
      </c>
      <c r="K52" s="77">
        <v>345</v>
      </c>
      <c r="M52" s="26"/>
    </row>
    <row customHeight="1" ht="12" r="53" spans="1:13">
      <c r="A53" s="99">
        <v>5048</v>
      </c>
      <c r="B53" s="93">
        <v>0</v>
      </c>
      <c r="C53" s="74">
        <v>0</v>
      </c>
      <c r="D53" s="74">
        <f si="2" t="shared"/>
        <v>0</v>
      </c>
      <c r="E53" s="74">
        <v>12</v>
      </c>
      <c r="F53" s="26" t="s">
        <v>23</v>
      </c>
      <c r="G53" s="26" t="s">
        <v>841</v>
      </c>
      <c r="H53" s="26" t="s">
        <v>5</v>
      </c>
      <c r="I53" s="29">
        <v>244</v>
      </c>
      <c r="J53" s="96">
        <f si="1" t="shared"/>
        <v>0</v>
      </c>
      <c r="K53" s="77">
        <v>280</v>
      </c>
      <c r="M53" s="26" t="s">
        <v>1407</v>
      </c>
    </row>
    <row customHeight="1" ht="12" r="54" spans="1:13">
      <c r="A54" s="99">
        <v>5049</v>
      </c>
      <c r="B54" s="93">
        <v>0</v>
      </c>
      <c r="C54" s="110">
        <v>0</v>
      </c>
      <c r="D54" s="110">
        <f si="2" t="shared"/>
        <v>0</v>
      </c>
      <c r="I54" s="29">
        <v>74.91</v>
      </c>
      <c r="J54" s="96">
        <f si="1" t="shared"/>
        <v>0</v>
      </c>
      <c r="M54" s="26"/>
    </row>
    <row customFormat="1" customHeight="1" ht="12" r="55" s="121" spans="1:13">
      <c r="A55" s="118">
        <v>5051</v>
      </c>
      <c r="B55" s="119" t="n">
        <v>0.0</v>
      </c>
      <c r="C55" s="120">
        <v>0</v>
      </c>
      <c r="D55" s="110">
        <v>0</v>
      </c>
      <c r="E55" s="120">
        <v>65</v>
      </c>
      <c r="F55" s="121" t="s">
        <v>597</v>
      </c>
      <c r="G55" s="121" t="s">
        <v>938</v>
      </c>
      <c r="H55" s="121" t="s">
        <v>596</v>
      </c>
      <c r="I55" s="57">
        <v>2.25</v>
      </c>
      <c r="J55" s="122">
        <f si="1" t="shared"/>
        <v>0</v>
      </c>
      <c r="K55" s="123">
        <v>5</v>
      </c>
      <c r="L55" s="57"/>
    </row>
    <row customHeight="1" ht="12" r="56" spans="1:13">
      <c r="A56" s="99">
        <v>5053</v>
      </c>
      <c r="B56" s="93">
        <v>55</v>
      </c>
      <c r="C56" s="110">
        <v>9</v>
      </c>
      <c r="D56" s="110">
        <f si="2" t="shared"/>
        <v>18</v>
      </c>
      <c r="E56" s="74">
        <v>27</v>
      </c>
      <c r="F56" s="34" t="s">
        <v>1132</v>
      </c>
      <c r="G56" s="25" t="s">
        <v>1131</v>
      </c>
      <c r="H56" s="26" t="s">
        <v>1097</v>
      </c>
      <c r="I56" s="29">
        <v>130</v>
      </c>
      <c r="J56" s="96">
        <f si="1" t="shared"/>
        <v>7150</v>
      </c>
      <c r="K56" s="77">
        <f>(I56*0.4)+I56</f>
        <v>182</v>
      </c>
      <c r="M56" s="26"/>
    </row>
    <row customHeight="1" ht="12" r="57" spans="1:13">
      <c r="A57" s="99">
        <v>5055</v>
      </c>
      <c r="B57" s="93">
        <v>174</v>
      </c>
      <c r="C57" s="110">
        <v>15</v>
      </c>
      <c r="D57" s="110">
        <f si="2" t="shared"/>
        <v>30</v>
      </c>
      <c r="E57" s="74">
        <v>104</v>
      </c>
      <c r="F57" s="26" t="s">
        <v>25</v>
      </c>
      <c r="G57" s="26" t="s">
        <v>898</v>
      </c>
      <c r="H57" s="26" t="s">
        <v>571</v>
      </c>
      <c r="I57" s="29">
        <v>5.64</v>
      </c>
      <c r="J57" s="96">
        <f si="1" t="shared"/>
        <v>981.3599999999999</v>
      </c>
      <c r="K57" s="77">
        <v>9</v>
      </c>
      <c r="M57" s="26"/>
    </row>
    <row customHeight="1" ht="12" r="58" spans="1:13">
      <c r="A58" s="99">
        <v>5056</v>
      </c>
      <c r="B58" s="93">
        <v>17</v>
      </c>
      <c r="C58" s="110">
        <v>15</v>
      </c>
      <c r="D58" s="110">
        <f si="2" t="shared"/>
        <v>30</v>
      </c>
      <c r="E58" s="74">
        <v>79</v>
      </c>
      <c r="F58" s="26" t="s">
        <v>26</v>
      </c>
      <c r="G58" s="26" t="s">
        <v>917</v>
      </c>
      <c r="H58" s="26" t="s">
        <v>571</v>
      </c>
      <c r="I58" s="29">
        <v>4.24</v>
      </c>
      <c r="J58" s="96">
        <f si="1" t="shared"/>
        <v>72.08</v>
      </c>
      <c r="K58" s="77">
        <v>5</v>
      </c>
      <c r="M58" s="26"/>
    </row>
    <row customHeight="1" ht="12" r="59" spans="1:13">
      <c r="A59" s="99">
        <v>5057</v>
      </c>
      <c r="B59" s="93">
        <v>6</v>
      </c>
      <c r="C59" s="110">
        <v>4</v>
      </c>
      <c r="D59" s="110">
        <f si="2" t="shared"/>
        <v>8</v>
      </c>
      <c r="E59" s="74">
        <v>18</v>
      </c>
      <c r="F59" s="26" t="s">
        <v>919</v>
      </c>
      <c r="G59" s="26" t="s">
        <v>918</v>
      </c>
      <c r="H59" s="26" t="s">
        <v>571</v>
      </c>
      <c r="I59" s="29">
        <v>6.89</v>
      </c>
      <c r="J59" s="96">
        <f si="1" t="shared"/>
        <v>41.339999999999996</v>
      </c>
      <c r="K59" s="77">
        <v>10</v>
      </c>
      <c r="M59" s="26"/>
    </row>
    <row customHeight="1" ht="12" r="60" spans="1:13">
      <c r="A60" s="99">
        <v>5058</v>
      </c>
      <c r="B60" s="93">
        <v>14</v>
      </c>
      <c r="C60" s="110">
        <v>4</v>
      </c>
      <c r="D60" s="110">
        <f si="2" t="shared"/>
        <v>8</v>
      </c>
      <c r="E60" s="74">
        <v>5</v>
      </c>
      <c r="F60" s="26" t="s">
        <v>27</v>
      </c>
      <c r="G60" s="26" t="s">
        <v>887</v>
      </c>
      <c r="H60" s="26" t="s">
        <v>571</v>
      </c>
      <c r="I60" s="29">
        <v>6.13</v>
      </c>
      <c r="J60" s="96">
        <f si="1" t="shared"/>
        <v>85.82</v>
      </c>
      <c r="K60" s="77">
        <v>10</v>
      </c>
      <c r="M60" s="26"/>
    </row>
    <row customHeight="1" ht="12" r="61" spans="1:13">
      <c r="A61" s="99">
        <v>5061</v>
      </c>
      <c r="B61" s="93">
        <v>24</v>
      </c>
      <c r="C61" s="110">
        <v>13</v>
      </c>
      <c r="D61" s="110">
        <f si="2" t="shared"/>
        <v>26</v>
      </c>
      <c r="E61" s="74">
        <v>41</v>
      </c>
      <c r="F61" s="26" t="s">
        <v>28</v>
      </c>
      <c r="G61" s="26" t="s">
        <v>914</v>
      </c>
      <c r="H61" s="26" t="s">
        <v>5</v>
      </c>
      <c r="I61" s="29">
        <v>29.23</v>
      </c>
      <c r="J61" s="96">
        <f si="1" t="shared"/>
        <v>701.52</v>
      </c>
      <c r="K61" s="77">
        <v>40</v>
      </c>
      <c r="M61" s="26"/>
    </row>
    <row customHeight="1" ht="12" r="62" spans="1:13">
      <c r="A62" s="99">
        <v>5064</v>
      </c>
      <c r="B62" s="93">
        <v>3</v>
      </c>
      <c r="C62" s="110">
        <v>1</v>
      </c>
      <c r="D62" s="110">
        <f si="2" t="shared"/>
        <v>2</v>
      </c>
      <c r="E62" s="74">
        <v>2</v>
      </c>
      <c r="F62" s="26" t="s">
        <v>654</v>
      </c>
      <c r="G62" s="26" t="s">
        <v>679</v>
      </c>
      <c r="H62" s="26" t="s">
        <v>11</v>
      </c>
      <c r="I62" s="29">
        <v>3.75</v>
      </c>
      <c r="J62" s="96">
        <f si="1" t="shared"/>
        <v>11.25</v>
      </c>
      <c r="K62" s="77">
        <v>7</v>
      </c>
      <c r="M62" s="26"/>
    </row>
    <row customHeight="1" ht="12" r="63" spans="1:13">
      <c r="A63" s="99">
        <v>5065</v>
      </c>
      <c r="B63" s="93">
        <v>25</v>
      </c>
      <c r="C63" s="110">
        <v>20</v>
      </c>
      <c r="D63" s="110">
        <f si="2" t="shared"/>
        <v>40</v>
      </c>
      <c r="E63" s="74">
        <v>13</v>
      </c>
      <c r="F63" s="26" t="s">
        <v>655</v>
      </c>
      <c r="G63" s="26" t="s">
        <v>680</v>
      </c>
      <c r="H63" s="26" t="s">
        <v>5</v>
      </c>
      <c r="I63" s="29">
        <v>14.93</v>
      </c>
      <c r="J63" s="96">
        <f si="1" t="shared"/>
        <v>373.25</v>
      </c>
      <c r="K63" s="77">
        <v>23</v>
      </c>
      <c r="M63" s="26"/>
    </row>
    <row customHeight="1" ht="12" r="64" spans="1:13">
      <c r="A64" s="99">
        <v>5067</v>
      </c>
      <c r="B64" s="93">
        <v>14</v>
      </c>
      <c r="C64" s="110" t="s">
        <v>642</v>
      </c>
      <c r="D64" s="110">
        <f si="2" t="shared"/>
        <v>10</v>
      </c>
      <c r="E64" s="74">
        <v>33</v>
      </c>
      <c r="F64" s="26" t="s">
        <v>31</v>
      </c>
      <c r="G64" s="26" t="s">
        <v>940</v>
      </c>
      <c r="H64" s="26" t="s">
        <v>32</v>
      </c>
      <c r="I64" s="29">
        <v>11.35</v>
      </c>
      <c r="J64" s="96">
        <f si="1" t="shared"/>
        <v>158.9</v>
      </c>
      <c r="K64" s="77">
        <v>15</v>
      </c>
      <c r="M64" s="26"/>
    </row>
    <row customHeight="1" ht="12" r="65" spans="1:13">
      <c r="A65" s="99">
        <v>5068</v>
      </c>
      <c r="B65" s="93">
        <v>20</v>
      </c>
      <c r="C65" s="110">
        <v>8</v>
      </c>
      <c r="D65" s="110">
        <f si="2" t="shared"/>
        <v>16</v>
      </c>
      <c r="E65" s="74">
        <v>22</v>
      </c>
      <c r="F65" s="26" t="s">
        <v>33</v>
      </c>
      <c r="G65" s="26" t="s">
        <v>949</v>
      </c>
      <c r="H65" s="26" t="s">
        <v>5</v>
      </c>
      <c r="I65" s="29">
        <v>110.63</v>
      </c>
      <c r="J65" s="96">
        <f si="1" t="shared"/>
        <v>2212.6</v>
      </c>
      <c r="K65" s="77">
        <v>135</v>
      </c>
      <c r="M65" s="26"/>
    </row>
    <row customHeight="1" ht="12" r="66" spans="1:13">
      <c r="A66" s="99">
        <v>5069</v>
      </c>
      <c r="B66" s="93">
        <v>0</v>
      </c>
      <c r="C66" s="110">
        <v>0</v>
      </c>
      <c r="D66" s="110">
        <f si="2" t="shared"/>
        <v>0</v>
      </c>
      <c r="E66" s="74">
        <v>25</v>
      </c>
      <c r="F66" s="26" t="s">
        <v>34</v>
      </c>
      <c r="G66" s="26" t="s">
        <v>857</v>
      </c>
      <c r="H66" s="26" t="s">
        <v>8</v>
      </c>
      <c r="I66" s="29">
        <v>46.38</v>
      </c>
      <c r="J66" s="96">
        <f si="1" t="shared"/>
        <v>0</v>
      </c>
      <c r="K66" s="77">
        <v>50</v>
      </c>
    </row>
    <row customHeight="1" ht="12" r="67" spans="1:13">
      <c r="A67" s="99">
        <v>5071</v>
      </c>
      <c r="B67" s="68">
        <v>140</v>
      </c>
      <c r="C67" s="110">
        <v>25</v>
      </c>
      <c r="D67" s="110">
        <f si="2" t="shared"/>
        <v>50</v>
      </c>
      <c r="E67" s="74">
        <v>107</v>
      </c>
      <c r="F67" s="26" t="s">
        <v>36</v>
      </c>
      <c r="G67" s="26" t="s">
        <v>1026</v>
      </c>
      <c r="H67" s="26" t="s">
        <v>29</v>
      </c>
      <c r="I67" s="29">
        <v>16.95</v>
      </c>
      <c r="J67" s="96">
        <f si="1" t="shared"/>
        <v>2373</v>
      </c>
      <c r="K67" s="77">
        <v>67</v>
      </c>
      <c r="M67" s="26"/>
    </row>
    <row customHeight="1" ht="12" r="68" spans="1:13">
      <c r="A68" s="99">
        <v>5075</v>
      </c>
      <c r="B68" s="93">
        <v>70</v>
      </c>
      <c r="C68" s="110">
        <v>15</v>
      </c>
      <c r="D68" s="110">
        <f si="2" t="shared"/>
        <v>30</v>
      </c>
      <c r="E68" s="74">
        <v>59</v>
      </c>
      <c r="F68" s="26" t="s">
        <v>38</v>
      </c>
      <c r="G68" s="26" t="s">
        <v>953</v>
      </c>
      <c r="H68" s="26" t="s">
        <v>8</v>
      </c>
      <c r="I68" s="29">
        <v>35.69</v>
      </c>
      <c r="J68" s="96">
        <f si="1" t="shared"/>
        <v>2498.2999999999997</v>
      </c>
      <c r="K68" s="77">
        <v>75</v>
      </c>
    </row>
    <row customHeight="1" ht="12" r="69" spans="1:13">
      <c r="A69" s="99">
        <v>5076</v>
      </c>
      <c r="B69" s="93">
        <v>0</v>
      </c>
      <c r="C69" s="110">
        <v>0</v>
      </c>
      <c r="D69" s="110">
        <f si="2" t="shared"/>
        <v>0</v>
      </c>
      <c r="I69" s="29">
        <v>334.67</v>
      </c>
      <c r="J69" s="96">
        <f si="1" t="shared"/>
        <v>0</v>
      </c>
    </row>
    <row customHeight="1" ht="12" r="70" spans="1:13">
      <c r="A70" s="99">
        <v>5077</v>
      </c>
      <c r="B70" s="68">
        <v>15</v>
      </c>
      <c r="C70" s="110">
        <v>33</v>
      </c>
      <c r="D70" s="110">
        <f si="2" t="shared"/>
        <v>66</v>
      </c>
      <c r="E70" s="74">
        <v>177</v>
      </c>
      <c r="F70" s="26" t="s">
        <v>39</v>
      </c>
      <c r="G70" s="26" t="s">
        <v>916</v>
      </c>
      <c r="H70" s="26" t="s">
        <v>29</v>
      </c>
      <c r="I70" s="29">
        <v>20.399999999999999</v>
      </c>
      <c r="J70" s="96">
        <f si="1" t="shared"/>
        <v>306</v>
      </c>
      <c r="K70" s="77">
        <v>52</v>
      </c>
      <c r="M70" s="26"/>
    </row>
    <row customHeight="1" ht="12" r="71" spans="1:13">
      <c r="A71" s="99">
        <v>5078</v>
      </c>
      <c r="B71" s="93">
        <v>4</v>
      </c>
      <c r="C71" s="110">
        <v>2</v>
      </c>
      <c r="D71" s="110">
        <f si="2" t="shared"/>
        <v>4</v>
      </c>
      <c r="E71" s="74">
        <v>6</v>
      </c>
      <c r="F71" s="26" t="s">
        <v>40</v>
      </c>
      <c r="G71" s="26" t="s">
        <v>41</v>
      </c>
      <c r="H71" s="26" t="s">
        <v>683</v>
      </c>
      <c r="I71" s="36">
        <v>31.45</v>
      </c>
      <c r="J71" s="96">
        <f si="1" t="shared"/>
        <v>125.8</v>
      </c>
      <c r="K71" s="77">
        <f>(I71*0.4)+I71</f>
        <v>44.03</v>
      </c>
      <c r="M71" s="26"/>
    </row>
    <row customHeight="1" ht="12" r="72" spans="1:13">
      <c r="A72" s="99">
        <v>5079</v>
      </c>
      <c r="B72" s="93">
        <v>21</v>
      </c>
      <c r="C72" s="110">
        <v>4</v>
      </c>
      <c r="D72" s="110">
        <f si="2" t="shared"/>
        <v>8</v>
      </c>
      <c r="E72" s="74">
        <v>22</v>
      </c>
      <c r="F72" s="26" t="s">
        <v>42</v>
      </c>
      <c r="G72" s="26" t="s">
        <v>43</v>
      </c>
      <c r="H72" s="26" t="s">
        <v>1145</v>
      </c>
      <c r="I72" s="36">
        <v>2.68</v>
      </c>
      <c r="J72" s="96">
        <f si="1" t="shared"/>
        <v>56.28</v>
      </c>
      <c r="K72" s="77">
        <v>5</v>
      </c>
      <c r="M72" s="26"/>
    </row>
    <row customHeight="1" ht="12" r="73" spans="1:13">
      <c r="A73" s="99">
        <v>5080</v>
      </c>
      <c r="B73" s="93">
        <v>55</v>
      </c>
      <c r="C73" s="110">
        <v>39</v>
      </c>
      <c r="D73" s="110">
        <f si="2" t="shared"/>
        <v>78</v>
      </c>
      <c r="E73" s="74">
        <v>187</v>
      </c>
      <c r="F73" s="26" t="s">
        <v>14</v>
      </c>
      <c r="G73" s="26" t="s">
        <v>1023</v>
      </c>
      <c r="H73" s="26" t="s">
        <v>8</v>
      </c>
      <c r="I73" s="29">
        <v>20.3</v>
      </c>
      <c r="J73" s="96">
        <f si="1" t="shared"/>
        <v>1116.5</v>
      </c>
      <c r="K73" s="77">
        <v>45</v>
      </c>
    </row>
    <row customHeight="1" ht="12" r="74" spans="1:13">
      <c r="A74" s="99">
        <v>5081</v>
      </c>
      <c r="B74" s="93">
        <v>10</v>
      </c>
      <c r="C74" s="110">
        <v>0</v>
      </c>
      <c r="D74" s="110">
        <f si="2" t="shared"/>
        <v>0</v>
      </c>
      <c r="I74" s="29">
        <v>24.12</v>
      </c>
      <c r="J74" s="96">
        <f si="1" t="shared"/>
        <v>241.20000000000002</v>
      </c>
    </row>
    <row customHeight="1" ht="12" r="75" spans="1:13">
      <c r="A75" s="99">
        <v>5082</v>
      </c>
      <c r="B75" s="93">
        <v>0</v>
      </c>
      <c r="C75" s="110">
        <v>0</v>
      </c>
      <c r="D75" s="110">
        <f ref="D75:D142" si="3" t="shared">C75*2</f>
        <v>0</v>
      </c>
      <c r="I75" s="29">
        <v>2.16</v>
      </c>
      <c r="J75" s="96">
        <f si="1" t="shared"/>
        <v>0</v>
      </c>
    </row>
    <row customHeight="1" ht="12" r="76" spans="1:13">
      <c r="A76" s="99">
        <v>5084</v>
      </c>
      <c r="B76" s="93">
        <v>10</v>
      </c>
      <c r="C76" s="110">
        <v>0</v>
      </c>
      <c r="D76" s="110">
        <f si="3" t="shared"/>
        <v>0</v>
      </c>
      <c r="I76" s="29">
        <v>3.6</v>
      </c>
      <c r="J76" s="96">
        <f si="1" t="shared"/>
        <v>36</v>
      </c>
    </row>
    <row customHeight="1" ht="12" r="77" spans="1:13">
      <c r="A77" s="99">
        <v>5085</v>
      </c>
      <c r="B77" s="93">
        <v>0</v>
      </c>
      <c r="C77" s="110">
        <v>0</v>
      </c>
      <c r="D77" s="110">
        <f si="3" t="shared"/>
        <v>0</v>
      </c>
      <c r="I77" s="29">
        <v>0.19</v>
      </c>
      <c r="J77" s="96">
        <f si="1" t="shared"/>
        <v>0</v>
      </c>
    </row>
    <row customHeight="1" ht="12" r="78" spans="1:13">
      <c r="A78" s="99">
        <v>5086</v>
      </c>
      <c r="B78" s="93">
        <v>0</v>
      </c>
      <c r="C78" s="110">
        <v>0</v>
      </c>
      <c r="D78" s="110">
        <f si="3" t="shared"/>
        <v>0</v>
      </c>
      <c r="I78" s="29">
        <v>0.18</v>
      </c>
      <c r="J78" s="96">
        <f si="1" t="shared"/>
        <v>0</v>
      </c>
    </row>
    <row customHeight="1" ht="12" r="79" spans="1:13">
      <c r="A79" s="99">
        <v>5087</v>
      </c>
      <c r="B79" s="93">
        <v>5</v>
      </c>
      <c r="C79" s="110">
        <v>0</v>
      </c>
      <c r="D79" s="110">
        <f si="3" t="shared"/>
        <v>0</v>
      </c>
      <c r="I79" s="29">
        <v>29.99</v>
      </c>
      <c r="J79" s="96">
        <f si="1" t="shared"/>
        <v>149.94999999999999</v>
      </c>
    </row>
    <row customHeight="1" ht="12" r="80" spans="1:13">
      <c r="A80" s="99">
        <v>5088</v>
      </c>
      <c r="B80" s="93">
        <v>0</v>
      </c>
      <c r="C80" s="110">
        <v>0</v>
      </c>
      <c r="D80" s="110">
        <f si="3" t="shared"/>
        <v>0</v>
      </c>
      <c r="I80" s="29">
        <v>3.2</v>
      </c>
      <c r="J80" s="96">
        <f si="1" t="shared"/>
        <v>0</v>
      </c>
    </row>
    <row customHeight="1" ht="12" r="81" spans="1:13">
      <c r="A81" s="99">
        <v>5089</v>
      </c>
      <c r="B81" s="93">
        <v>22</v>
      </c>
      <c r="C81" s="110">
        <v>39</v>
      </c>
      <c r="D81" s="110">
        <f si="3" t="shared"/>
        <v>78</v>
      </c>
      <c r="E81" s="74">
        <v>101</v>
      </c>
      <c r="F81" s="26" t="s">
        <v>47</v>
      </c>
      <c r="G81" s="26" t="s">
        <v>875</v>
      </c>
      <c r="H81" s="26" t="s">
        <v>5</v>
      </c>
      <c r="I81" s="29">
        <v>30.45</v>
      </c>
      <c r="J81" s="96">
        <f si="1" t="shared"/>
        <v>669.9</v>
      </c>
      <c r="K81" s="77">
        <v>52</v>
      </c>
      <c r="M81" s="26"/>
    </row>
    <row customHeight="1" ht="12" r="82" spans="1:13">
      <c r="A82" s="99">
        <v>5090</v>
      </c>
      <c r="B82" s="93">
        <v>0</v>
      </c>
      <c r="C82" s="110">
        <v>0</v>
      </c>
      <c r="D82" s="110">
        <f si="3" t="shared"/>
        <v>0</v>
      </c>
      <c r="E82" s="74">
        <v>3</v>
      </c>
      <c r="F82" s="26" t="s">
        <v>19</v>
      </c>
      <c r="G82" s="26" t="s">
        <v>856</v>
      </c>
      <c r="H82" s="26" t="s">
        <v>8</v>
      </c>
      <c r="I82" s="29">
        <v>18.899999999999999</v>
      </c>
      <c r="J82" s="96">
        <f ref="J82" si="4" t="shared">B82*I82</f>
        <v>0</v>
      </c>
      <c r="K82" s="77">
        <v>70</v>
      </c>
    </row>
    <row customFormat="1" customHeight="1" ht="12" r="83" s="121" spans="1:13">
      <c r="A83" s="118">
        <v>5092</v>
      </c>
      <c r="B83" s="119">
        <v>0</v>
      </c>
      <c r="C83" s="120">
        <v>0</v>
      </c>
      <c r="D83" s="110">
        <f si="3" t="shared"/>
        <v>0</v>
      </c>
      <c r="E83" s="120">
        <v>0</v>
      </c>
      <c r="F83" s="121" t="s">
        <v>49</v>
      </c>
      <c r="G83" s="121" t="s">
        <v>50</v>
      </c>
      <c r="H83" s="121" t="s">
        <v>17</v>
      </c>
      <c r="I83" s="57">
        <v>390</v>
      </c>
      <c r="J83" s="122">
        <f si="1" t="shared"/>
        <v>0</v>
      </c>
      <c r="K83" s="123">
        <f>(I83*0.4)+I83</f>
        <v>546</v>
      </c>
      <c r="L83" s="57"/>
      <c r="M83" s="120" t="s">
        <v>1407</v>
      </c>
    </row>
    <row customHeight="1" ht="12" r="84" spans="1:13">
      <c r="A84" s="99">
        <v>5093</v>
      </c>
      <c r="B84" s="93" t="n">
        <v>4.0</v>
      </c>
      <c r="C84" s="110">
        <v>8</v>
      </c>
      <c r="D84" s="110">
        <f si="3" t="shared"/>
        <v>16</v>
      </c>
      <c r="E84" s="74">
        <v>35</v>
      </c>
      <c r="F84" s="26" t="s">
        <v>51</v>
      </c>
      <c r="G84" s="26" t="s">
        <v>957</v>
      </c>
      <c r="H84" s="26" t="s">
        <v>8</v>
      </c>
      <c r="I84" s="36">
        <v>1.45</v>
      </c>
      <c r="J84" s="96">
        <f si="1" t="shared"/>
        <v>7.25</v>
      </c>
      <c r="K84" s="77">
        <v>10</v>
      </c>
    </row>
    <row customHeight="1" ht="12" r="85" spans="1:13">
      <c r="A85" s="99">
        <v>5094</v>
      </c>
      <c r="B85" s="93">
        <v>53</v>
      </c>
      <c r="C85" s="110">
        <v>38</v>
      </c>
      <c r="D85" s="110">
        <f si="3" t="shared"/>
        <v>76</v>
      </c>
      <c r="E85" s="74">
        <v>143</v>
      </c>
      <c r="F85" s="26" t="s">
        <v>656</v>
      </c>
      <c r="G85" s="26" t="s">
        <v>958</v>
      </c>
      <c r="H85" s="26" t="s">
        <v>5</v>
      </c>
      <c r="I85" s="29">
        <v>1.83</v>
      </c>
      <c r="J85" s="96">
        <f si="1" t="shared"/>
        <v>96.990000000000009</v>
      </c>
      <c r="K85" s="77">
        <v>5</v>
      </c>
      <c r="M85" s="26"/>
    </row>
    <row customFormat="1" customHeight="1" ht="12" r="86" s="121" spans="1:13">
      <c r="A86" s="118">
        <v>5095</v>
      </c>
      <c r="B86" s="119">
        <v>0</v>
      </c>
      <c r="C86" s="120">
        <v>0</v>
      </c>
      <c r="D86" s="110">
        <f si="3" t="shared"/>
        <v>0</v>
      </c>
      <c r="E86" s="120">
        <v>0</v>
      </c>
      <c r="F86" s="121" t="s">
        <v>52</v>
      </c>
      <c r="G86" s="121" t="s">
        <v>959</v>
      </c>
      <c r="H86" s="121" t="s">
        <v>3</v>
      </c>
      <c r="I86" s="57">
        <v>194.3</v>
      </c>
      <c r="J86" s="122">
        <f ref="J86:J164" si="5" t="shared">B86*I86</f>
        <v>0</v>
      </c>
      <c r="K86" s="123">
        <f>(I86*0.4)+I86</f>
        <v>272.02000000000004</v>
      </c>
      <c r="L86" s="57" t="s">
        <v>1404</v>
      </c>
    </row>
    <row customHeight="1" ht="12" r="87" spans="1:13">
      <c r="A87" s="99">
        <v>5096</v>
      </c>
      <c r="B87" s="93">
        <v>7</v>
      </c>
      <c r="C87" s="110">
        <v>7</v>
      </c>
      <c r="D87" s="110">
        <f si="3" t="shared"/>
        <v>14</v>
      </c>
      <c r="E87" s="74">
        <v>44</v>
      </c>
      <c r="F87" s="26" t="s">
        <v>53</v>
      </c>
      <c r="G87" s="26" t="s">
        <v>874</v>
      </c>
      <c r="H87" s="26" t="s">
        <v>5</v>
      </c>
      <c r="I87" s="29">
        <v>24.52</v>
      </c>
      <c r="J87" s="96">
        <f si="5" t="shared"/>
        <v>171.64</v>
      </c>
      <c r="K87" s="77">
        <v>52</v>
      </c>
      <c r="M87" s="26"/>
    </row>
    <row customFormat="1" customHeight="1" ht="12" r="88" s="40" spans="1:13" thickBot="1">
      <c r="A88" s="102">
        <v>5097</v>
      </c>
      <c r="B88" s="93">
        <v>45</v>
      </c>
      <c r="C88" s="111">
        <v>9</v>
      </c>
      <c r="D88" s="110">
        <v>18</v>
      </c>
      <c r="E88" s="54">
        <v>68</v>
      </c>
      <c r="F88" s="40" t="s">
        <v>54</v>
      </c>
      <c r="G88" s="40" t="s">
        <v>960</v>
      </c>
      <c r="H88" s="40" t="s">
        <v>8</v>
      </c>
      <c r="I88" s="29">
        <v>17.2</v>
      </c>
      <c r="J88" s="96">
        <f si="5" t="shared"/>
        <v>774</v>
      </c>
      <c r="K88" s="79">
        <f>(I88*0.4)+I88</f>
        <v>24.08</v>
      </c>
      <c r="L88" s="43"/>
      <c r="M88" s="44" t="s">
        <v>1135</v>
      </c>
    </row>
    <row customFormat="1" customHeight="1" ht="12" r="89" s="38" spans="1:13">
      <c r="A89" s="100">
        <v>5098</v>
      </c>
      <c r="B89" s="93">
        <v>35</v>
      </c>
      <c r="C89" s="112">
        <v>3</v>
      </c>
      <c r="D89" s="110">
        <f si="3" t="shared"/>
        <v>6</v>
      </c>
      <c r="E89" s="15">
        <v>19</v>
      </c>
      <c r="F89" s="38" t="s">
        <v>55</v>
      </c>
      <c r="G89" s="38" t="s">
        <v>907</v>
      </c>
      <c r="H89" s="38" t="s">
        <v>3</v>
      </c>
      <c r="I89" s="39">
        <v>82.29</v>
      </c>
      <c r="J89" s="96">
        <f si="5" t="shared"/>
        <v>2880.15</v>
      </c>
      <c r="K89" s="80">
        <v>95</v>
      </c>
      <c r="L89" s="39"/>
    </row>
    <row customFormat="1" customHeight="1" ht="12" r="90" s="38" spans="1:13">
      <c r="A90" s="100">
        <v>5099</v>
      </c>
      <c r="B90" s="93">
        <v>0</v>
      </c>
      <c r="C90" s="112">
        <v>0</v>
      </c>
      <c r="D90" s="110">
        <f si="3" t="shared"/>
        <v>0</v>
      </c>
      <c r="E90" s="15"/>
      <c r="I90" s="39">
        <v>42.02</v>
      </c>
      <c r="J90" s="96">
        <f si="5" t="shared"/>
        <v>0</v>
      </c>
      <c r="K90" s="80"/>
      <c r="L90" s="39"/>
    </row>
    <row customHeight="1" ht="12" r="91" spans="1:13">
      <c r="A91" s="99">
        <v>5100</v>
      </c>
      <c r="B91" s="93">
        <v>6</v>
      </c>
      <c r="C91" s="110">
        <v>4</v>
      </c>
      <c r="D91" s="110">
        <f si="3" t="shared"/>
        <v>8</v>
      </c>
      <c r="E91" s="74">
        <v>9</v>
      </c>
      <c r="F91" s="26" t="s">
        <v>650</v>
      </c>
      <c r="G91" s="26" t="s">
        <v>1035</v>
      </c>
      <c r="H91" s="26" t="s">
        <v>11</v>
      </c>
      <c r="I91" s="29">
        <v>21.46</v>
      </c>
      <c r="J91" s="96">
        <f si="5" t="shared"/>
        <v>128.76</v>
      </c>
      <c r="K91" s="77">
        <f>(I91*0.4)+I91</f>
        <v>30.044000000000004</v>
      </c>
      <c r="M91" s="26"/>
    </row>
    <row customHeight="1" ht="12" r="92" spans="1:13">
      <c r="A92" s="99">
        <v>5101</v>
      </c>
      <c r="B92" s="93">
        <v>0</v>
      </c>
      <c r="C92" s="110">
        <v>0</v>
      </c>
      <c r="D92" s="110">
        <f si="3" t="shared"/>
        <v>0</v>
      </c>
      <c r="I92" s="29">
        <v>6.84</v>
      </c>
      <c r="J92" s="96">
        <f si="5" t="shared"/>
        <v>0</v>
      </c>
      <c r="M92" s="26"/>
    </row>
    <row customHeight="1" ht="12" r="93" spans="1:13">
      <c r="A93" s="99">
        <v>5102</v>
      </c>
      <c r="B93" s="93">
        <v>0</v>
      </c>
      <c r="C93" s="110">
        <v>0</v>
      </c>
      <c r="D93" s="110">
        <f si="3" t="shared"/>
        <v>0</v>
      </c>
      <c r="I93" s="29">
        <v>98.66</v>
      </c>
      <c r="J93" s="96">
        <f si="5" t="shared"/>
        <v>0</v>
      </c>
      <c r="M93" s="26"/>
    </row>
    <row customHeight="1" ht="12" r="94" spans="1:13">
      <c r="A94" s="99">
        <v>5105</v>
      </c>
      <c r="B94" s="93">
        <v>52</v>
      </c>
      <c r="C94" s="110">
        <v>0</v>
      </c>
      <c r="D94" s="110">
        <f si="3" t="shared"/>
        <v>0</v>
      </c>
      <c r="E94" s="74">
        <v>157</v>
      </c>
      <c r="F94" s="26">
        <v>5</v>
      </c>
      <c r="G94" s="25" t="s">
        <v>1149</v>
      </c>
      <c r="H94" s="26" t="s">
        <v>57</v>
      </c>
      <c r="I94" s="29">
        <v>0.71</v>
      </c>
      <c r="J94" s="96">
        <f si="5" t="shared"/>
        <v>36.92</v>
      </c>
      <c r="M94" s="26"/>
    </row>
    <row customHeight="1" ht="12" r="95" spans="1:13">
      <c r="A95" s="99">
        <v>5106</v>
      </c>
      <c r="B95" s="93">
        <v>50</v>
      </c>
      <c r="C95" s="110">
        <v>34</v>
      </c>
      <c r="D95" s="110">
        <f si="3" t="shared"/>
        <v>68</v>
      </c>
      <c r="E95" s="74">
        <v>64</v>
      </c>
      <c r="F95" s="26" t="s">
        <v>58</v>
      </c>
      <c r="G95" s="26" t="s">
        <v>962</v>
      </c>
      <c r="H95" s="26" t="s">
        <v>5</v>
      </c>
      <c r="I95" s="29">
        <v>1.83</v>
      </c>
      <c r="J95" s="96">
        <f si="5" t="shared"/>
        <v>91.5</v>
      </c>
      <c r="K95" s="77">
        <v>5</v>
      </c>
      <c r="M95" s="26"/>
    </row>
    <row customHeight="1" ht="12" r="96" spans="1:13">
      <c r="A96" s="99">
        <v>5107</v>
      </c>
      <c r="B96" s="93" t="n">
        <v>122.0</v>
      </c>
      <c r="C96" s="110">
        <v>22</v>
      </c>
      <c r="D96" s="110">
        <f si="3" t="shared"/>
        <v>44</v>
      </c>
      <c r="E96" s="74">
        <v>64</v>
      </c>
      <c r="F96" s="26">
        <v>19041351</v>
      </c>
      <c r="G96" s="26" t="s">
        <v>889</v>
      </c>
      <c r="H96" s="26" t="s">
        <v>3</v>
      </c>
      <c r="I96" s="29">
        <v>5.42</v>
      </c>
      <c r="J96" s="96">
        <f si="5" t="shared"/>
        <v>666.66</v>
      </c>
      <c r="K96" s="77">
        <v>7</v>
      </c>
      <c r="M96" s="26"/>
    </row>
    <row customHeight="1" ht="12" r="97" spans="1:13">
      <c r="A97" s="99">
        <v>5108</v>
      </c>
      <c r="B97" s="93">
        <v>176</v>
      </c>
      <c r="C97" s="110">
        <v>3</v>
      </c>
      <c r="D97" s="110">
        <f si="3" t="shared"/>
        <v>6</v>
      </c>
      <c r="E97" s="74">
        <v>16</v>
      </c>
      <c r="F97" s="26" t="s">
        <v>59</v>
      </c>
      <c r="G97" s="26" t="s">
        <v>963</v>
      </c>
      <c r="H97" s="26" t="s">
        <v>3</v>
      </c>
      <c r="I97" s="29">
        <v>3.16</v>
      </c>
      <c r="J97" s="96">
        <f si="5" t="shared"/>
        <v>556.16000000000008</v>
      </c>
      <c r="K97" s="77">
        <v>7</v>
      </c>
      <c r="M97" s="26"/>
    </row>
    <row customHeight="1" ht="12" r="98" spans="1:13">
      <c r="A98" s="99">
        <v>5109</v>
      </c>
      <c r="B98" s="93">
        <v>17</v>
      </c>
      <c r="C98" s="110">
        <v>7</v>
      </c>
      <c r="D98" s="110">
        <f si="3" t="shared"/>
        <v>14</v>
      </c>
      <c r="E98" s="74">
        <v>26</v>
      </c>
      <c r="F98" s="26" t="s">
        <v>968</v>
      </c>
      <c r="G98" s="26" t="s">
        <v>964</v>
      </c>
      <c r="H98" s="26" t="s">
        <v>5</v>
      </c>
      <c r="I98" s="29">
        <v>45.69</v>
      </c>
      <c r="J98" s="96">
        <f si="5" t="shared"/>
        <v>776.73</v>
      </c>
      <c r="K98" s="77">
        <v>45</v>
      </c>
      <c r="M98" s="26"/>
    </row>
    <row customHeight="1" ht="12" r="99" spans="1:13">
      <c r="A99" s="99">
        <v>5110</v>
      </c>
      <c r="B99" s="93">
        <v>0</v>
      </c>
      <c r="C99" s="110">
        <v>0</v>
      </c>
      <c r="D99" s="110">
        <f si="3" t="shared"/>
        <v>0</v>
      </c>
      <c r="E99" s="74">
        <v>0</v>
      </c>
      <c r="F99" s="26" t="s">
        <v>60</v>
      </c>
      <c r="I99" s="29">
        <v>86.32</v>
      </c>
      <c r="J99" s="96">
        <f si="5" t="shared"/>
        <v>0</v>
      </c>
      <c r="M99" s="26"/>
    </row>
    <row customHeight="1" ht="12" r="100" spans="1:13">
      <c r="A100" s="99">
        <v>5112</v>
      </c>
      <c r="B100" s="93">
        <v>12</v>
      </c>
      <c r="C100" s="110">
        <v>8</v>
      </c>
      <c r="D100" s="110">
        <f si="3" t="shared"/>
        <v>16</v>
      </c>
      <c r="E100" s="74">
        <v>32</v>
      </c>
      <c r="F100" s="26" t="s">
        <v>62</v>
      </c>
      <c r="G100" s="26" t="s">
        <v>1115</v>
      </c>
      <c r="H100" s="26" t="s">
        <v>5</v>
      </c>
      <c r="I100" s="29">
        <v>6.33</v>
      </c>
      <c r="J100" s="96">
        <f si="5" t="shared"/>
        <v>75.960000000000008</v>
      </c>
      <c r="K100" s="77">
        <v>10</v>
      </c>
      <c r="M100" s="26"/>
    </row>
    <row customHeight="1" ht="12" r="101" spans="1:13">
      <c r="A101" s="99">
        <v>5115</v>
      </c>
      <c r="B101" s="93">
        <v>0</v>
      </c>
      <c r="C101" s="110">
        <v>0</v>
      </c>
      <c r="D101" s="110">
        <f si="3" t="shared"/>
        <v>0</v>
      </c>
      <c r="E101" s="74">
        <v>4</v>
      </c>
      <c r="F101" s="26" t="s">
        <v>63</v>
      </c>
      <c r="G101" s="26" t="s">
        <v>924</v>
      </c>
      <c r="H101" s="26" t="s">
        <v>5</v>
      </c>
      <c r="I101" s="29">
        <v>2.2799999999999998</v>
      </c>
      <c r="J101" s="96">
        <f si="5" t="shared"/>
        <v>0</v>
      </c>
      <c r="K101" s="77">
        <v>5</v>
      </c>
      <c r="M101" s="26"/>
    </row>
    <row customHeight="1" ht="12" r="102" spans="1:13">
      <c r="A102" s="99">
        <v>5116</v>
      </c>
      <c r="B102" s="93" t="n">
        <v>70.0</v>
      </c>
      <c r="C102" s="110">
        <v>45</v>
      </c>
      <c r="D102" s="110">
        <f si="3" t="shared"/>
        <v>90</v>
      </c>
      <c r="E102" s="74">
        <v>276</v>
      </c>
      <c r="F102" s="26" t="s">
        <v>981</v>
      </c>
      <c r="G102" s="26" t="s">
        <v>1348</v>
      </c>
      <c r="H102" s="26" t="s">
        <v>5</v>
      </c>
      <c r="I102" s="29">
        <v>0.34</v>
      </c>
      <c r="J102" s="96">
        <f si="5" t="shared"/>
        <v>24.48</v>
      </c>
      <c r="K102" s="77">
        <v>7</v>
      </c>
      <c r="M102" s="26"/>
    </row>
    <row customHeight="1" ht="12" r="103" spans="1:13">
      <c r="A103" s="99">
        <v>5117</v>
      </c>
      <c r="B103" s="93">
        <v>17</v>
      </c>
      <c r="C103" s="110">
        <v>1</v>
      </c>
      <c r="D103" s="110">
        <f si="3" t="shared"/>
        <v>2</v>
      </c>
      <c r="E103" s="74">
        <v>0</v>
      </c>
      <c r="F103" s="26" t="s">
        <v>64</v>
      </c>
      <c r="G103" s="26" t="s">
        <v>967</v>
      </c>
      <c r="H103" s="26" t="s">
        <v>5</v>
      </c>
      <c r="I103" s="29">
        <v>0.85</v>
      </c>
      <c r="J103" s="96">
        <f si="5" t="shared"/>
        <v>14.45</v>
      </c>
      <c r="M103" s="26"/>
    </row>
    <row customHeight="1" ht="12" r="104" spans="1:13">
      <c r="A104" s="99">
        <v>5119</v>
      </c>
      <c r="B104" s="93" t="n">
        <v>0.0</v>
      </c>
      <c r="C104" s="110">
        <v>1</v>
      </c>
      <c r="D104" s="110">
        <f si="3" t="shared"/>
        <v>2</v>
      </c>
      <c r="E104" s="74">
        <v>2</v>
      </c>
      <c r="F104" s="26" t="s">
        <v>982</v>
      </c>
      <c r="G104" s="26" t="s">
        <v>899</v>
      </c>
      <c r="H104" s="26" t="s">
        <v>571</v>
      </c>
      <c r="I104" s="29">
        <v>19.18</v>
      </c>
      <c r="J104" s="96">
        <f si="5" t="shared"/>
        <v>38.36</v>
      </c>
      <c r="M104" s="26"/>
    </row>
    <row customHeight="1" ht="12" r="105" spans="1:13">
      <c r="A105" s="99">
        <v>5121</v>
      </c>
      <c r="B105" s="93">
        <v>3</v>
      </c>
      <c r="C105" s="110">
        <v>3</v>
      </c>
      <c r="D105" s="110">
        <f si="3" t="shared"/>
        <v>6</v>
      </c>
      <c r="E105" s="74">
        <v>5</v>
      </c>
      <c r="F105" s="26" t="s">
        <v>65</v>
      </c>
      <c r="G105" s="26" t="s">
        <v>923</v>
      </c>
      <c r="H105" s="26" t="s">
        <v>5</v>
      </c>
      <c r="I105" s="29">
        <v>16.21</v>
      </c>
      <c r="J105" s="96">
        <f si="5" t="shared"/>
        <v>48.63</v>
      </c>
      <c r="K105" s="77">
        <v>30</v>
      </c>
      <c r="M105" s="26"/>
    </row>
    <row customFormat="1" customHeight="1" ht="12" r="106" s="121" spans="1:13">
      <c r="A106" s="118">
        <v>5122</v>
      </c>
      <c r="B106" s="119">
        <v>0</v>
      </c>
      <c r="C106" s="120">
        <v>0</v>
      </c>
      <c r="D106" s="110">
        <v>0</v>
      </c>
      <c r="E106" s="120">
        <v>18</v>
      </c>
      <c r="F106" s="121" t="s">
        <v>66</v>
      </c>
      <c r="G106" s="121" t="s">
        <v>972</v>
      </c>
      <c r="H106" s="121" t="s">
        <v>5</v>
      </c>
      <c r="I106" s="57">
        <v>4.07</v>
      </c>
      <c r="J106" s="122">
        <f si="5" t="shared"/>
        <v>0</v>
      </c>
      <c r="K106" s="123">
        <v>10</v>
      </c>
      <c r="L106" s="57"/>
      <c r="M106" s="120" t="s">
        <v>1407</v>
      </c>
    </row>
    <row customHeight="1" ht="12" r="107" spans="1:13">
      <c r="A107" s="99">
        <v>5123</v>
      </c>
      <c r="B107" s="93">
        <v>4</v>
      </c>
      <c r="C107" s="74">
        <v>0</v>
      </c>
      <c r="D107" s="110">
        <f si="3" t="shared"/>
        <v>0</v>
      </c>
      <c r="I107" s="29">
        <v>9.4499999999999993</v>
      </c>
      <c r="J107" s="96">
        <f si="5" t="shared"/>
        <v>37.799999999999997</v>
      </c>
      <c r="M107" s="74"/>
    </row>
    <row customHeight="1" ht="12" r="108" spans="1:13">
      <c r="A108" s="99">
        <v>5124</v>
      </c>
      <c r="B108" s="93">
        <v>11</v>
      </c>
      <c r="C108" s="110">
        <v>5</v>
      </c>
      <c r="D108" s="110">
        <f si="3" t="shared"/>
        <v>10</v>
      </c>
      <c r="E108" s="74">
        <v>21</v>
      </c>
      <c r="F108" s="26" t="s">
        <v>68</v>
      </c>
      <c r="G108" s="26" t="s">
        <v>974</v>
      </c>
      <c r="H108" s="26" t="s">
        <v>8</v>
      </c>
      <c r="I108" s="29">
        <v>83.8</v>
      </c>
      <c r="J108" s="96">
        <f si="5" t="shared"/>
        <v>921.8</v>
      </c>
      <c r="K108" s="77">
        <v>120</v>
      </c>
      <c r="M108" s="74"/>
    </row>
    <row customHeight="1" ht="12" r="109" spans="1:13">
      <c r="A109" s="99">
        <v>5125</v>
      </c>
      <c r="B109" s="93">
        <v>9</v>
      </c>
      <c r="C109" s="110">
        <v>11</v>
      </c>
      <c r="D109" s="110">
        <f si="3" t="shared"/>
        <v>22</v>
      </c>
      <c r="E109" s="74">
        <v>27</v>
      </c>
      <c r="F109" s="26" t="s">
        <v>69</v>
      </c>
      <c r="G109" s="26" t="s">
        <v>975</v>
      </c>
      <c r="H109" s="26" t="s">
        <v>8</v>
      </c>
      <c r="I109" s="29">
        <v>75.2</v>
      </c>
      <c r="J109" s="96">
        <f si="5" t="shared"/>
        <v>676.80000000000007</v>
      </c>
      <c r="K109" s="77">
        <v>105</v>
      </c>
    </row>
    <row customHeight="1" ht="12" r="110" spans="1:13">
      <c r="A110" s="99">
        <v>5126</v>
      </c>
      <c r="B110" s="93">
        <v>36</v>
      </c>
      <c r="C110" s="110">
        <v>16</v>
      </c>
      <c r="D110" s="110">
        <f si="3" t="shared"/>
        <v>32</v>
      </c>
      <c r="E110" s="74">
        <v>43</v>
      </c>
      <c r="F110" s="26" t="s">
        <v>983</v>
      </c>
      <c r="G110" s="26" t="s">
        <v>976</v>
      </c>
      <c r="H110" s="26" t="s">
        <v>8</v>
      </c>
      <c r="I110" s="29">
        <v>14.49</v>
      </c>
      <c r="J110" s="96">
        <f si="5" t="shared"/>
        <v>521.64</v>
      </c>
      <c r="K110" s="77">
        <v>20</v>
      </c>
    </row>
    <row customHeight="1" ht="12" r="111" spans="1:13">
      <c r="A111" s="99">
        <v>5130</v>
      </c>
      <c r="B111" s="93">
        <v>2</v>
      </c>
      <c r="C111" s="110">
        <v>1</v>
      </c>
      <c r="D111" s="110">
        <f si="3" t="shared"/>
        <v>2</v>
      </c>
      <c r="I111" s="29">
        <v>329</v>
      </c>
      <c r="J111" s="96">
        <f si="5" t="shared"/>
        <v>658</v>
      </c>
    </row>
    <row customHeight="1" ht="12" r="112" spans="1:13">
      <c r="A112" s="99">
        <v>5132</v>
      </c>
      <c r="B112" s="93">
        <v>3</v>
      </c>
      <c r="C112" s="110">
        <v>4</v>
      </c>
      <c r="D112" s="110">
        <f si="3" t="shared"/>
        <v>8</v>
      </c>
      <c r="E112" s="74">
        <v>19</v>
      </c>
      <c r="F112" s="26" t="s">
        <v>1271</v>
      </c>
      <c r="G112" s="26" t="s">
        <v>978</v>
      </c>
      <c r="H112" s="26" t="s">
        <v>3</v>
      </c>
      <c r="I112" s="29">
        <v>120</v>
      </c>
      <c r="J112" s="96">
        <f si="5" t="shared"/>
        <v>360</v>
      </c>
      <c r="K112" s="77">
        <v>145</v>
      </c>
      <c r="M112" s="26"/>
    </row>
    <row customHeight="1" ht="12" r="113" spans="1:13">
      <c r="A113" s="99">
        <v>5133</v>
      </c>
      <c r="B113" s="93">
        <v>0</v>
      </c>
      <c r="C113" s="110">
        <v>0</v>
      </c>
      <c r="D113" s="110">
        <f si="3" t="shared"/>
        <v>0</v>
      </c>
      <c r="E113" s="74">
        <v>8</v>
      </c>
      <c r="F113" s="26" t="s">
        <v>72</v>
      </c>
      <c r="G113" s="26" t="s">
        <v>845</v>
      </c>
      <c r="H113" s="26" t="s">
        <v>3</v>
      </c>
      <c r="I113" s="29">
        <v>1133.45</v>
      </c>
      <c r="J113" s="96">
        <f si="5" t="shared"/>
        <v>0</v>
      </c>
      <c r="K113" s="77">
        <f>(I113*0.4)+I113</f>
        <v>1586.8300000000002</v>
      </c>
      <c r="M113" s="26"/>
    </row>
    <row customFormat="1" customHeight="1" ht="12" r="114" s="121" spans="1:13">
      <c r="A114" s="118">
        <v>5134</v>
      </c>
      <c r="B114" s="119">
        <v>0</v>
      </c>
      <c r="C114" s="120">
        <v>0</v>
      </c>
      <c r="D114" s="110">
        <f si="3" t="shared"/>
        <v>0</v>
      </c>
      <c r="E114" s="120">
        <v>24</v>
      </c>
      <c r="F114" s="121" t="s">
        <v>570</v>
      </c>
      <c r="G114" s="121" t="s">
        <v>979</v>
      </c>
      <c r="H114" s="121" t="s">
        <v>5</v>
      </c>
      <c r="I114" s="57">
        <v>0.93</v>
      </c>
      <c r="J114" s="122">
        <f si="5" t="shared"/>
        <v>0</v>
      </c>
      <c r="K114" s="123">
        <v>10</v>
      </c>
      <c r="L114" s="57"/>
    </row>
    <row customHeight="1" ht="12" r="115" spans="1:13">
      <c r="A115" s="99">
        <v>5135</v>
      </c>
      <c r="B115" s="93">
        <v>124</v>
      </c>
      <c r="C115" s="110">
        <v>7</v>
      </c>
      <c r="D115" s="110">
        <f si="3" t="shared"/>
        <v>14</v>
      </c>
      <c r="E115" s="74">
        <v>25</v>
      </c>
      <c r="F115" s="26" t="s">
        <v>1116</v>
      </c>
      <c r="G115" s="26" t="s">
        <v>844</v>
      </c>
      <c r="H115" s="26" t="s">
        <v>571</v>
      </c>
      <c r="I115" s="29">
        <v>30.96</v>
      </c>
      <c r="J115" s="96">
        <f si="5" t="shared"/>
        <v>3839.04</v>
      </c>
      <c r="K115" s="77">
        <v>37</v>
      </c>
      <c r="M115" s="26"/>
    </row>
    <row customHeight="1" ht="12" r="116" spans="1:13">
      <c r="A116" s="99">
        <v>5136</v>
      </c>
      <c r="B116" s="93">
        <v>26</v>
      </c>
      <c r="C116" s="110">
        <v>13</v>
      </c>
      <c r="D116" s="110">
        <f si="3" t="shared"/>
        <v>26</v>
      </c>
      <c r="E116" s="74">
        <v>41</v>
      </c>
      <c r="F116" s="26" t="s">
        <v>73</v>
      </c>
      <c r="G116" s="26" t="s">
        <v>899</v>
      </c>
      <c r="H116" s="26" t="s">
        <v>571</v>
      </c>
      <c r="I116" s="29">
        <v>19.45</v>
      </c>
      <c r="J116" s="96">
        <f si="5" t="shared"/>
        <v>505.7</v>
      </c>
      <c r="K116" s="77">
        <v>25</v>
      </c>
      <c r="M116" s="26"/>
    </row>
    <row customHeight="1" ht="12" r="117" spans="1:13">
      <c r="A117" s="99">
        <v>5138</v>
      </c>
      <c r="B117" s="93">
        <v>19</v>
      </c>
      <c r="C117" s="110">
        <v>11</v>
      </c>
      <c r="D117" s="110">
        <f si="3" t="shared"/>
        <v>22</v>
      </c>
      <c r="E117" s="74">
        <v>56</v>
      </c>
      <c r="F117" s="26" t="s">
        <v>984</v>
      </c>
      <c r="G117" s="26" t="s">
        <v>985</v>
      </c>
      <c r="H117" s="26" t="s">
        <v>1198</v>
      </c>
      <c r="I117" s="436">
        <v>59.05</v>
      </c>
      <c r="J117" s="96">
        <f si="5" t="shared"/>
        <v>1121.95</v>
      </c>
      <c r="K117" s="77">
        <v>150</v>
      </c>
      <c r="M117" s="26"/>
    </row>
    <row customHeight="1" ht="12" r="118" spans="1:13">
      <c r="A118" s="99">
        <v>5139</v>
      </c>
      <c r="B118" s="93">
        <v>10</v>
      </c>
      <c r="C118" s="110">
        <v>8</v>
      </c>
      <c r="D118" s="110">
        <f si="3" t="shared"/>
        <v>16</v>
      </c>
      <c r="E118" s="74">
        <v>18</v>
      </c>
      <c r="F118" s="26" t="s">
        <v>74</v>
      </c>
      <c r="G118" s="26" t="s">
        <v>910</v>
      </c>
      <c r="H118" s="26" t="s">
        <v>5</v>
      </c>
      <c r="I118" s="29">
        <v>19.23</v>
      </c>
      <c r="J118" s="96">
        <f si="5" t="shared"/>
        <v>192.3</v>
      </c>
      <c r="K118" s="77">
        <v>25</v>
      </c>
      <c r="M118" s="26"/>
    </row>
    <row customHeight="1" ht="12" r="119" spans="1:13">
      <c r="A119" s="99">
        <v>5140</v>
      </c>
      <c r="B119" s="93">
        <v>16</v>
      </c>
      <c r="C119" s="110">
        <v>7</v>
      </c>
      <c r="D119" s="110">
        <f si="3" t="shared"/>
        <v>14</v>
      </c>
      <c r="E119" s="74">
        <v>12</v>
      </c>
      <c r="F119" s="26" t="s">
        <v>75</v>
      </c>
      <c r="G119" s="26" t="s">
        <v>980</v>
      </c>
      <c r="H119" s="26" t="s">
        <v>17</v>
      </c>
      <c r="I119" s="445">
        <v>591</v>
      </c>
      <c r="J119" s="96">
        <f si="5" t="shared"/>
        <v>9456</v>
      </c>
      <c r="K119" s="77">
        <v>650</v>
      </c>
      <c r="M119" s="26"/>
    </row>
    <row customHeight="1" ht="12" r="120" spans="1:13">
      <c r="A120" s="99">
        <v>5141</v>
      </c>
      <c r="B120" s="93">
        <v>0</v>
      </c>
      <c r="C120" s="110">
        <v>3</v>
      </c>
      <c r="D120" s="110">
        <f si="3" t="shared"/>
        <v>6</v>
      </c>
      <c r="E120" s="74">
        <v>4</v>
      </c>
      <c r="F120" s="26" t="s">
        <v>76</v>
      </c>
      <c r="G120" s="26" t="s">
        <v>913</v>
      </c>
      <c r="H120" s="26" t="s">
        <v>677</v>
      </c>
      <c r="I120" s="29">
        <v>248.85</v>
      </c>
      <c r="J120" s="96">
        <f si="5" t="shared"/>
        <v>0</v>
      </c>
      <c r="K120" s="77">
        <v>300</v>
      </c>
      <c r="M120" s="26"/>
    </row>
    <row customHeight="1" ht="12" r="121" spans="1:13">
      <c r="A121" s="99">
        <v>5142</v>
      </c>
      <c r="B121" s="93" t="n">
        <v>121.0</v>
      </c>
      <c r="C121" s="110">
        <v>20</v>
      </c>
      <c r="D121" s="110">
        <f si="3" t="shared"/>
        <v>40</v>
      </c>
      <c r="E121" s="74">
        <v>34</v>
      </c>
      <c r="F121" s="26" t="s">
        <v>77</v>
      </c>
      <c r="G121" s="26" t="s">
        <v>986</v>
      </c>
      <c r="H121" s="26" t="s">
        <v>3</v>
      </c>
      <c r="I121" s="29">
        <v>1.96</v>
      </c>
      <c r="J121" s="96">
        <f si="5" t="shared"/>
        <v>239.12</v>
      </c>
      <c r="K121" s="77">
        <v>5</v>
      </c>
      <c r="M121" s="26"/>
    </row>
    <row customHeight="1" ht="12" r="122" spans="1:13">
      <c r="A122" s="99">
        <v>5143</v>
      </c>
      <c r="B122" s="93" t="n">
        <v>33.0</v>
      </c>
      <c r="C122" s="110">
        <v>13</v>
      </c>
      <c r="D122" s="110">
        <f si="3" t="shared"/>
        <v>26</v>
      </c>
      <c r="E122" s="74">
        <v>37</v>
      </c>
      <c r="F122" s="26" t="s">
        <v>78</v>
      </c>
      <c r="G122" s="26" t="s">
        <v>987</v>
      </c>
      <c r="H122" s="26" t="s">
        <v>3</v>
      </c>
      <c r="I122" s="29">
        <v>2.09</v>
      </c>
      <c r="J122" s="96">
        <f si="5" t="shared"/>
        <v>71.06</v>
      </c>
      <c r="K122" s="77">
        <v>5</v>
      </c>
      <c r="M122" s="26"/>
    </row>
    <row customHeight="1" ht="12" r="123" spans="1:13">
      <c r="A123" s="99">
        <v>5144</v>
      </c>
      <c r="B123" s="93" t="n">
        <v>104.0</v>
      </c>
      <c r="C123" s="110">
        <v>24</v>
      </c>
      <c r="D123" s="110">
        <f si="3" t="shared"/>
        <v>48</v>
      </c>
      <c r="E123" s="74">
        <v>102</v>
      </c>
      <c r="F123" s="26" t="s">
        <v>79</v>
      </c>
      <c r="G123" s="26" t="s">
        <v>988</v>
      </c>
      <c r="H123" s="26" t="s">
        <v>3</v>
      </c>
      <c r="I123" s="29">
        <v>11.85</v>
      </c>
      <c r="J123" s="96">
        <f si="5" t="shared"/>
        <v>1256.0999999999999</v>
      </c>
      <c r="K123" s="77">
        <v>15</v>
      </c>
      <c r="M123" s="26"/>
    </row>
    <row customHeight="1" ht="12" r="124" spans="1:13">
      <c r="A124" s="99">
        <v>5145</v>
      </c>
      <c r="B124" s="93" t="n">
        <v>29.0</v>
      </c>
      <c r="C124" s="110">
        <v>13</v>
      </c>
      <c r="D124" s="110">
        <f si="3" t="shared"/>
        <v>26</v>
      </c>
      <c r="E124" s="74">
        <v>37</v>
      </c>
      <c r="F124" s="26" t="s">
        <v>851</v>
      </c>
      <c r="G124" s="26" t="s">
        <v>852</v>
      </c>
      <c r="H124" s="26" t="s">
        <v>3</v>
      </c>
      <c r="I124" s="29">
        <v>14.69</v>
      </c>
      <c r="J124" s="96">
        <f si="5" t="shared"/>
        <v>440.7</v>
      </c>
      <c r="K124" s="77">
        <v>17</v>
      </c>
      <c r="M124" s="26"/>
    </row>
    <row customHeight="1" ht="12" r="125" spans="1:13">
      <c r="A125" s="99">
        <v>5146</v>
      </c>
      <c r="B125" s="93" t="n">
        <v>18.0</v>
      </c>
      <c r="C125" s="110">
        <v>13</v>
      </c>
      <c r="D125" s="110">
        <f si="3" t="shared"/>
        <v>26</v>
      </c>
      <c r="E125" s="74">
        <v>34</v>
      </c>
      <c r="F125" s="26" t="s">
        <v>80</v>
      </c>
      <c r="G125" s="26" t="s">
        <v>853</v>
      </c>
      <c r="H125" s="26" t="s">
        <v>3</v>
      </c>
      <c r="I125" s="29">
        <v>17.920000000000002</v>
      </c>
      <c r="J125" s="96">
        <f si="5" t="shared"/>
        <v>340.48</v>
      </c>
      <c r="K125" s="77">
        <v>17</v>
      </c>
      <c r="M125" s="26"/>
    </row>
    <row customHeight="1" ht="12" r="126" spans="1:13">
      <c r="A126" s="99">
        <v>5149</v>
      </c>
      <c r="B126" s="93">
        <v>0</v>
      </c>
      <c r="C126" s="110">
        <v>0</v>
      </c>
      <c r="D126" s="110">
        <f si="3" t="shared"/>
        <v>0</v>
      </c>
      <c r="I126" s="29">
        <v>7.31</v>
      </c>
      <c r="J126" s="96">
        <f si="5" t="shared"/>
        <v>0</v>
      </c>
      <c r="M126" s="26"/>
    </row>
    <row customHeight="1" ht="12" r="127" spans="1:13">
      <c r="A127" s="99">
        <v>5150</v>
      </c>
      <c r="B127" s="93">
        <v>6</v>
      </c>
      <c r="C127" s="110">
        <v>3</v>
      </c>
      <c r="D127" s="110">
        <f si="3" t="shared"/>
        <v>6</v>
      </c>
      <c r="E127" s="74">
        <v>2</v>
      </c>
      <c r="F127" s="26" t="s">
        <v>83</v>
      </c>
      <c r="G127" s="26" t="s">
        <v>991</v>
      </c>
      <c r="H127" s="26" t="s">
        <v>5</v>
      </c>
      <c r="I127" s="29">
        <v>175.92</v>
      </c>
      <c r="J127" s="96">
        <f si="5" t="shared"/>
        <v>1055.52</v>
      </c>
      <c r="K127" s="77">
        <v>5</v>
      </c>
      <c r="M127" s="26"/>
    </row>
    <row customHeight="1" ht="12" r="128" spans="1:13">
      <c r="A128" s="99">
        <v>5153</v>
      </c>
      <c r="B128" s="93">
        <v>0</v>
      </c>
      <c r="C128" s="110">
        <v>0</v>
      </c>
      <c r="D128" s="110">
        <f si="3" t="shared"/>
        <v>0</v>
      </c>
      <c r="I128" s="29">
        <v>38.4</v>
      </c>
      <c r="J128" s="96">
        <f si="5" t="shared"/>
        <v>0</v>
      </c>
      <c r="M128" s="26"/>
    </row>
    <row customHeight="1" ht="12" r="129" spans="1:13">
      <c r="A129" s="99">
        <v>5154</v>
      </c>
      <c r="B129" s="93">
        <v>0</v>
      </c>
      <c r="C129" s="110">
        <v>0</v>
      </c>
      <c r="D129" s="110">
        <f si="3" t="shared"/>
        <v>0</v>
      </c>
      <c r="E129" s="74">
        <v>3</v>
      </c>
      <c r="F129" s="26" t="s">
        <v>84</v>
      </c>
      <c r="G129" s="26" t="s">
        <v>992</v>
      </c>
      <c r="H129" s="26" t="s">
        <v>5</v>
      </c>
      <c r="I129" s="29">
        <v>22.97</v>
      </c>
      <c r="J129" s="96">
        <f si="5" t="shared"/>
        <v>0</v>
      </c>
      <c r="K129" s="77">
        <v>35</v>
      </c>
      <c r="M129" s="26"/>
    </row>
    <row customHeight="1" ht="12" r="130" spans="1:13">
      <c r="A130" s="99">
        <v>5155</v>
      </c>
      <c r="B130" s="93">
        <v>0</v>
      </c>
      <c r="C130" s="110">
        <v>0</v>
      </c>
      <c r="D130" s="110">
        <f si="3" t="shared"/>
        <v>0</v>
      </c>
      <c r="I130" s="29">
        <v>1.24</v>
      </c>
      <c r="J130" s="96">
        <f si="5" t="shared"/>
        <v>0</v>
      </c>
      <c r="M130" s="26"/>
    </row>
    <row customHeight="1" ht="12" r="131" spans="1:13">
      <c r="A131" s="99">
        <v>5156</v>
      </c>
      <c r="B131" s="93">
        <v>0</v>
      </c>
      <c r="C131" s="110">
        <v>0</v>
      </c>
      <c r="D131" s="110">
        <f si="3" t="shared"/>
        <v>0</v>
      </c>
      <c r="I131" s="29">
        <v>193.09</v>
      </c>
      <c r="J131" s="96">
        <f si="5" t="shared"/>
        <v>0</v>
      </c>
      <c r="M131" s="26"/>
    </row>
    <row customHeight="1" ht="12" r="132" spans="1:13">
      <c r="A132" s="99">
        <v>5157</v>
      </c>
      <c r="B132" s="93">
        <v>18</v>
      </c>
      <c r="C132" s="110">
        <v>3</v>
      </c>
      <c r="D132" s="110">
        <f si="3" t="shared"/>
        <v>6</v>
      </c>
      <c r="H132" s="26" t="s">
        <v>1328</v>
      </c>
      <c r="I132" s="29">
        <v>16.04</v>
      </c>
      <c r="J132" s="96">
        <f si="5" t="shared"/>
        <v>288.71999999999997</v>
      </c>
      <c r="M132" s="26"/>
    </row>
    <row customHeight="1" ht="12" r="133" spans="1:13">
      <c r="A133" s="99">
        <v>5159</v>
      </c>
      <c r="B133" s="93" t="n">
        <v>47.0</v>
      </c>
      <c r="C133" s="110">
        <v>2</v>
      </c>
      <c r="D133" s="110">
        <f si="3" t="shared"/>
        <v>4</v>
      </c>
      <c r="E133" s="74">
        <v>16</v>
      </c>
      <c r="F133" s="26" t="s">
        <v>85</v>
      </c>
      <c r="G133" s="26" t="s">
        <v>993</v>
      </c>
      <c r="H133" s="26" t="s">
        <v>5</v>
      </c>
      <c r="I133" s="29">
        <v>1.22</v>
      </c>
      <c r="J133" s="96">
        <f si="5" t="shared"/>
        <v>59.78</v>
      </c>
      <c r="K133" s="77">
        <v>5</v>
      </c>
      <c r="M133" s="26"/>
    </row>
    <row customHeight="1" ht="12" r="134" spans="1:13">
      <c r="A134" s="99">
        <v>5160</v>
      </c>
      <c r="B134" s="93">
        <v>12</v>
      </c>
      <c r="C134" s="110">
        <v>16</v>
      </c>
      <c r="D134" s="110">
        <f si="3" t="shared"/>
        <v>32</v>
      </c>
      <c r="E134" s="74">
        <v>39</v>
      </c>
      <c r="F134" s="26" t="s">
        <v>86</v>
      </c>
      <c r="G134" s="26" t="s">
        <v>1013</v>
      </c>
      <c r="H134" s="26" t="s">
        <v>5</v>
      </c>
      <c r="I134" s="29">
        <v>4.3099999999999996</v>
      </c>
      <c r="J134" s="96">
        <f si="5" t="shared"/>
        <v>51.72</v>
      </c>
      <c r="K134" s="77">
        <v>8</v>
      </c>
      <c r="M134" s="26"/>
    </row>
    <row customHeight="1" ht="12" r="135" spans="1:13">
      <c r="A135" s="99">
        <v>5161</v>
      </c>
      <c r="B135" s="93">
        <v>0</v>
      </c>
      <c r="C135" s="93">
        <v>0</v>
      </c>
      <c r="D135" s="110">
        <f si="3" t="shared"/>
        <v>0</v>
      </c>
      <c r="F135" s="26" t="s">
        <v>995</v>
      </c>
      <c r="G135" s="26" t="s">
        <v>994</v>
      </c>
      <c r="H135" s="26" t="s">
        <v>87</v>
      </c>
      <c r="I135" s="29">
        <v>18</v>
      </c>
      <c r="J135" s="96">
        <f si="5" t="shared"/>
        <v>0</v>
      </c>
      <c r="K135" s="77">
        <v>35</v>
      </c>
      <c r="M135" s="26"/>
    </row>
    <row customHeight="1" ht="12" r="136" spans="1:13">
      <c r="A136" s="99">
        <v>5163</v>
      </c>
      <c r="B136" s="93">
        <v>0</v>
      </c>
      <c r="C136" s="93">
        <v>0</v>
      </c>
      <c r="D136" s="110">
        <f si="3" t="shared"/>
        <v>0</v>
      </c>
      <c r="I136" s="29">
        <v>24.05</v>
      </c>
      <c r="J136" s="96">
        <f si="5" t="shared"/>
        <v>0</v>
      </c>
      <c r="M136" s="26"/>
    </row>
    <row customHeight="1" ht="12" r="137" spans="1:13">
      <c r="A137" s="99">
        <v>5164</v>
      </c>
      <c r="B137" s="93">
        <v>0</v>
      </c>
      <c r="C137" s="93">
        <v>0</v>
      </c>
      <c r="D137" s="110">
        <f si="3" t="shared"/>
        <v>0</v>
      </c>
      <c r="I137" s="29">
        <v>24.17</v>
      </c>
      <c r="J137" s="96">
        <f si="5" t="shared"/>
        <v>0</v>
      </c>
      <c r="M137" s="26"/>
    </row>
    <row customHeight="1" ht="12" r="138" spans="1:13">
      <c r="A138" s="99">
        <v>5165</v>
      </c>
      <c r="B138" s="93" t="n">
        <v>252.0</v>
      </c>
      <c r="C138" s="110">
        <v>4</v>
      </c>
      <c r="D138" s="110">
        <f si="3" t="shared"/>
        <v>8</v>
      </c>
      <c r="E138" s="74">
        <v>78</v>
      </c>
      <c r="F138" s="26">
        <v>3280</v>
      </c>
      <c r="G138" s="26" t="s">
        <v>846</v>
      </c>
      <c r="H138" s="26" t="s">
        <v>57</v>
      </c>
      <c r="I138" s="29">
        <v>0.04</v>
      </c>
      <c r="J138" s="96">
        <f si="5" t="shared"/>
        <v>10.24</v>
      </c>
      <c r="K138" s="77">
        <v>5</v>
      </c>
      <c r="M138" s="26"/>
    </row>
    <row customHeight="1" ht="12" r="139" spans="1:13">
      <c r="A139" s="99">
        <v>5166</v>
      </c>
      <c r="B139" s="93">
        <v>4</v>
      </c>
      <c r="C139" s="110">
        <v>4</v>
      </c>
      <c r="D139" s="110">
        <f si="3" t="shared"/>
        <v>8</v>
      </c>
      <c r="E139" s="74">
        <v>19</v>
      </c>
      <c r="F139" s="26" t="s">
        <v>1045</v>
      </c>
      <c r="G139" s="26" t="s">
        <v>1046</v>
      </c>
      <c r="H139" s="26" t="s">
        <v>5</v>
      </c>
      <c r="I139" s="29">
        <v>107.5</v>
      </c>
      <c r="J139" s="96">
        <f si="5" t="shared"/>
        <v>430</v>
      </c>
      <c r="K139" s="77">
        <v>5</v>
      </c>
      <c r="M139" s="26"/>
    </row>
    <row customHeight="1" ht="12" r="140" spans="1:13">
      <c r="A140" s="99">
        <v>5167</v>
      </c>
      <c r="B140" s="93">
        <v>14</v>
      </c>
      <c r="C140" s="110">
        <v>6</v>
      </c>
      <c r="D140" s="110">
        <f si="3" t="shared"/>
        <v>12</v>
      </c>
      <c r="E140" s="74">
        <v>10</v>
      </c>
      <c r="F140" s="26" t="s">
        <v>528</v>
      </c>
      <c r="G140" s="26" t="s">
        <v>529</v>
      </c>
      <c r="H140" s="26" t="s">
        <v>5</v>
      </c>
      <c r="I140" s="29">
        <v>3.86</v>
      </c>
      <c r="J140" s="96">
        <f si="5" t="shared"/>
        <v>54.04</v>
      </c>
      <c r="K140" s="77">
        <v>7</v>
      </c>
      <c r="M140" s="26"/>
    </row>
    <row customHeight="1" ht="12" r="141" spans="1:13">
      <c r="A141" s="99">
        <v>5168</v>
      </c>
      <c r="B141" s="93">
        <v>0</v>
      </c>
      <c r="C141" s="110">
        <v>0</v>
      </c>
      <c r="D141" s="110">
        <f si="3" t="shared"/>
        <v>0</v>
      </c>
      <c r="I141" s="29">
        <v>86.32</v>
      </c>
      <c r="J141" s="96">
        <f si="5" t="shared"/>
        <v>0</v>
      </c>
      <c r="M141" s="26"/>
    </row>
    <row customHeight="1" ht="12" r="142" spans="1:13">
      <c r="A142" s="99">
        <v>5169</v>
      </c>
      <c r="B142" s="93" t="n">
        <v>46.0</v>
      </c>
      <c r="C142" s="110">
        <v>5</v>
      </c>
      <c r="D142" s="110">
        <f si="3" t="shared"/>
        <v>10</v>
      </c>
      <c r="E142" s="74">
        <v>21</v>
      </c>
      <c r="F142" s="26" t="s">
        <v>88</v>
      </c>
      <c r="G142" s="26" t="s">
        <v>847</v>
      </c>
      <c r="H142" s="26" t="s">
        <v>17</v>
      </c>
      <c r="I142" s="29">
        <v>63</v>
      </c>
      <c r="J142" s="96">
        <f si="5" t="shared"/>
        <v>2961</v>
      </c>
      <c r="K142" s="77">
        <v>70</v>
      </c>
      <c r="M142" s="26"/>
    </row>
    <row customFormat="1" customHeight="1" ht="12" r="143" s="121" spans="1:13">
      <c r="A143" s="118">
        <v>5170</v>
      </c>
      <c r="B143" s="119">
        <v>0</v>
      </c>
      <c r="C143" s="120">
        <v>0</v>
      </c>
      <c r="D143" s="110">
        <f ref="D143:D226" si="6" t="shared">C143*2</f>
        <v>0</v>
      </c>
      <c r="E143" s="120">
        <v>0</v>
      </c>
      <c r="F143" s="121" t="s">
        <v>89</v>
      </c>
      <c r="G143" s="121" t="s">
        <v>90</v>
      </c>
      <c r="H143" s="121" t="s">
        <v>17</v>
      </c>
      <c r="I143" s="57">
        <v>9</v>
      </c>
      <c r="J143" s="122">
        <f si="5" t="shared"/>
        <v>0</v>
      </c>
      <c r="K143" s="123">
        <v>11</v>
      </c>
      <c r="L143" s="57"/>
      <c r="M143" s="120" t="s">
        <v>1407</v>
      </c>
    </row>
    <row customFormat="1" customHeight="1" ht="12" r="144" s="121" spans="1:13">
      <c r="A144" s="118">
        <v>5171</v>
      </c>
      <c r="B144" s="119">
        <v>0</v>
      </c>
      <c r="C144" s="120">
        <v>0</v>
      </c>
      <c r="D144" s="110">
        <v>0</v>
      </c>
      <c r="E144" s="120"/>
      <c r="F144" s="121" t="s">
        <v>1315</v>
      </c>
      <c r="I144" s="57">
        <v>0.48</v>
      </c>
      <c r="J144" s="122">
        <f si="5" t="shared"/>
        <v>0</v>
      </c>
      <c r="K144" s="123"/>
      <c r="L144" s="57"/>
      <c r="M144" s="120" t="s">
        <v>1407</v>
      </c>
    </row>
    <row customHeight="1" ht="12" r="145" spans="1:18">
      <c r="A145" s="99">
        <v>5172</v>
      </c>
      <c r="B145" s="93">
        <v>12</v>
      </c>
      <c r="C145" s="110">
        <v>3</v>
      </c>
      <c r="D145" s="110">
        <f si="6" t="shared"/>
        <v>6</v>
      </c>
      <c r="E145" s="74">
        <v>17</v>
      </c>
      <c r="F145" s="26" t="s">
        <v>526</v>
      </c>
      <c r="G145" s="26" t="s">
        <v>900</v>
      </c>
      <c r="H145" s="26" t="s">
        <v>5</v>
      </c>
      <c r="I145" s="29">
        <v>3.96</v>
      </c>
      <c r="J145" s="96">
        <f si="5" t="shared"/>
        <v>47.519999999999996</v>
      </c>
      <c r="K145" s="77">
        <v>7</v>
      </c>
      <c r="M145" s="26"/>
    </row>
    <row customHeight="1" ht="12" r="146" spans="1:18">
      <c r="A146" s="99">
        <v>5173</v>
      </c>
      <c r="B146" s="93">
        <v>8</v>
      </c>
      <c r="C146" s="110">
        <v>2</v>
      </c>
      <c r="D146" s="110">
        <f si="6" t="shared"/>
        <v>4</v>
      </c>
      <c r="E146" s="74">
        <v>2</v>
      </c>
      <c r="F146" s="26" t="s">
        <v>527</v>
      </c>
      <c r="G146" s="26" t="s">
        <v>523</v>
      </c>
      <c r="H146" s="26" t="s">
        <v>5</v>
      </c>
      <c r="I146" s="29">
        <v>9.32</v>
      </c>
      <c r="J146" s="96">
        <f si="5" t="shared"/>
        <v>74.56</v>
      </c>
      <c r="K146" s="77">
        <v>15</v>
      </c>
      <c r="M146" s="26"/>
    </row>
    <row customHeight="1" ht="12" r="147" spans="1:18">
      <c r="A147" s="99">
        <v>5174</v>
      </c>
      <c r="B147" s="93">
        <v>23</v>
      </c>
      <c r="C147" s="110">
        <v>5</v>
      </c>
      <c r="D147" s="110">
        <f si="6" t="shared"/>
        <v>10</v>
      </c>
      <c r="E147" s="74">
        <v>21</v>
      </c>
      <c r="F147" s="26" t="s">
        <v>575</v>
      </c>
      <c r="G147" s="26" t="s">
        <v>576</v>
      </c>
      <c r="H147" s="26" t="s">
        <v>5</v>
      </c>
      <c r="I147" s="29">
        <v>0.4</v>
      </c>
      <c r="J147" s="96">
        <f si="5" t="shared"/>
        <v>9.2000000000000011</v>
      </c>
      <c r="K147" s="77">
        <v>5</v>
      </c>
      <c r="M147" s="26"/>
    </row>
    <row customHeight="1" ht="12" r="148" spans="1:18">
      <c r="A148" s="99">
        <v>5175</v>
      </c>
      <c r="B148" s="93">
        <v>0</v>
      </c>
      <c r="C148" s="110">
        <v>0</v>
      </c>
      <c r="D148" s="110">
        <f si="6" t="shared"/>
        <v>0</v>
      </c>
      <c r="E148" s="74">
        <v>0</v>
      </c>
      <c r="F148" s="26" t="s">
        <v>1316</v>
      </c>
      <c r="G148" s="26" t="s">
        <v>1344</v>
      </c>
      <c r="H148" s="26" t="s">
        <v>17</v>
      </c>
      <c r="I148" s="29">
        <v>247.5</v>
      </c>
      <c r="J148" s="96">
        <f si="5" t="shared"/>
        <v>0</v>
      </c>
      <c r="M148" s="26"/>
    </row>
    <row customHeight="1" ht="12" r="149" spans="1:18">
      <c r="A149" s="99">
        <v>5176</v>
      </c>
      <c r="B149" s="93">
        <v>8</v>
      </c>
      <c r="C149" s="110">
        <v>5</v>
      </c>
      <c r="D149" s="110">
        <f si="6" t="shared"/>
        <v>10</v>
      </c>
      <c r="E149" s="74">
        <v>7</v>
      </c>
      <c r="F149" s="26" t="s">
        <v>91</v>
      </c>
      <c r="G149" s="26" t="s">
        <v>906</v>
      </c>
      <c r="H149" s="26" t="s">
        <v>17</v>
      </c>
      <c r="I149" s="29">
        <v>253</v>
      </c>
      <c r="J149" s="96">
        <f si="5" t="shared"/>
        <v>2024</v>
      </c>
      <c r="K149" s="77">
        <v>280</v>
      </c>
      <c r="M149" s="26"/>
    </row>
    <row customHeight="1" ht="12" r="150" spans="1:18">
      <c r="A150" s="99">
        <v>5178</v>
      </c>
      <c r="B150" s="93">
        <v>6</v>
      </c>
      <c r="C150" s="110">
        <v>5</v>
      </c>
      <c r="D150" s="110">
        <f si="6" t="shared"/>
        <v>10</v>
      </c>
      <c r="E150" s="74">
        <v>20</v>
      </c>
      <c r="F150" s="26" t="s">
        <v>925</v>
      </c>
      <c r="G150" s="26" t="s">
        <v>926</v>
      </c>
      <c r="H150" s="26" t="s">
        <v>5</v>
      </c>
      <c r="I150" s="29">
        <v>193.09</v>
      </c>
      <c r="J150" s="96">
        <f si="5" t="shared"/>
        <v>1158.54</v>
      </c>
      <c r="K150" s="77">
        <v>145</v>
      </c>
      <c r="M150" s="26"/>
    </row>
    <row customHeight="1" ht="12" r="151" spans="1:18">
      <c r="A151" s="99">
        <v>5179</v>
      </c>
      <c r="B151" s="93">
        <v>2</v>
      </c>
      <c r="C151" s="110">
        <v>0</v>
      </c>
      <c r="D151" s="110">
        <f si="6" t="shared"/>
        <v>0</v>
      </c>
      <c r="I151" s="29">
        <v>10.02</v>
      </c>
      <c r="J151" s="96">
        <f si="5" t="shared"/>
        <v>20.04</v>
      </c>
      <c r="M151" s="26"/>
    </row>
    <row customFormat="1" customHeight="1" ht="12" r="152" s="121" spans="1:18">
      <c r="A152" s="118">
        <v>5180</v>
      </c>
      <c r="B152" s="119" t="n">
        <v>0.0</v>
      </c>
      <c r="C152" s="120">
        <v>0</v>
      </c>
      <c r="D152" s="110">
        <f si="6" t="shared"/>
        <v>0</v>
      </c>
      <c r="E152" s="120">
        <v>518</v>
      </c>
      <c r="F152" s="121" t="s">
        <v>92</v>
      </c>
      <c r="G152" s="121" t="s">
        <v>93</v>
      </c>
      <c r="H152" s="121" t="s">
        <v>3</v>
      </c>
      <c r="I152" s="57">
        <v>0.4</v>
      </c>
      <c r="J152" s="122">
        <f si="5" t="shared"/>
        <v>0</v>
      </c>
      <c r="K152" s="123">
        <v>5</v>
      </c>
      <c r="L152" s="57"/>
    </row>
    <row customFormat="1" customHeight="1" ht="12" r="153" s="121" spans="1:18">
      <c r="A153" s="118">
        <v>5182</v>
      </c>
      <c r="B153" s="119" t="n">
        <v>0.0</v>
      </c>
      <c r="C153" s="120">
        <v>0</v>
      </c>
      <c r="D153" s="110">
        <f si="6" t="shared"/>
        <v>0</v>
      </c>
      <c r="E153" s="120">
        <v>250</v>
      </c>
      <c r="F153" s="121" t="s">
        <v>94</v>
      </c>
      <c r="G153" s="121" t="s">
        <v>854</v>
      </c>
      <c r="H153" s="121" t="s">
        <v>3</v>
      </c>
      <c r="I153" s="57">
        <v>0.64</v>
      </c>
      <c r="J153" s="122">
        <f si="5" t="shared"/>
        <v>0</v>
      </c>
      <c r="K153" s="123">
        <v>5</v>
      </c>
      <c r="L153" s="57"/>
    </row>
    <row customFormat="1" customHeight="1" ht="12" r="154" s="121" spans="1:18">
      <c r="A154" s="118">
        <v>5183</v>
      </c>
      <c r="B154" s="119" t="n">
        <v>0.0</v>
      </c>
      <c r="C154" s="120">
        <v>0</v>
      </c>
      <c r="D154" s="110">
        <f si="6" t="shared"/>
        <v>0</v>
      </c>
      <c r="E154" s="120">
        <v>85</v>
      </c>
      <c r="F154" s="121" t="s">
        <v>95</v>
      </c>
      <c r="G154" s="121" t="s">
        <v>855</v>
      </c>
      <c r="H154" s="121" t="s">
        <v>3</v>
      </c>
      <c r="I154" s="57">
        <v>5.61</v>
      </c>
      <c r="J154" s="122">
        <f si="5" t="shared"/>
        <v>0</v>
      </c>
      <c r="K154" s="123">
        <v>10</v>
      </c>
      <c r="L154" s="57"/>
    </row>
    <row customFormat="1" customHeight="1" ht="12" r="155" s="121" spans="1:18">
      <c r="A155" s="118">
        <v>5184</v>
      </c>
      <c r="B155" s="119" t="n">
        <v>0.0</v>
      </c>
      <c r="C155" s="120">
        <v>0</v>
      </c>
      <c r="D155" s="110">
        <f si="6" t="shared"/>
        <v>0</v>
      </c>
      <c r="E155" s="120">
        <v>664</v>
      </c>
      <c r="F155" s="121" t="s">
        <v>1326</v>
      </c>
      <c r="G155" s="121" t="s">
        <v>891</v>
      </c>
      <c r="H155" s="121" t="s">
        <v>3</v>
      </c>
      <c r="I155" s="57">
        <v>2.0499999999999998</v>
      </c>
      <c r="J155" s="122">
        <f si="5" t="shared"/>
        <v>0</v>
      </c>
      <c r="K155" s="123">
        <v>5</v>
      </c>
      <c r="L155" s="57"/>
    </row>
    <row customFormat="1" customHeight="1" ht="12" r="156" s="121" spans="1:18">
      <c r="A156" s="118">
        <v>5185</v>
      </c>
      <c r="B156" s="119" t="n">
        <v>0.0</v>
      </c>
      <c r="C156" s="120">
        <v>0</v>
      </c>
      <c r="D156" s="110">
        <f si="6" t="shared"/>
        <v>0</v>
      </c>
      <c r="E156" s="120">
        <v>379</v>
      </c>
      <c r="F156" s="121" t="s">
        <v>96</v>
      </c>
      <c r="G156" s="121" t="s">
        <v>892</v>
      </c>
      <c r="H156" s="121" t="s">
        <v>3</v>
      </c>
      <c r="I156" s="57">
        <v>1.1599999999999999</v>
      </c>
      <c r="J156" s="122">
        <f si="5" t="shared"/>
        <v>0</v>
      </c>
      <c r="K156" s="123">
        <v>5</v>
      </c>
      <c r="L156" s="57"/>
    </row>
    <row customHeight="1" ht="12" r="157" spans="1:18">
      <c r="A157" s="99">
        <v>5187</v>
      </c>
      <c r="B157" s="93">
        <v>2</v>
      </c>
      <c r="C157" s="74">
        <v>0</v>
      </c>
      <c r="D157" s="74">
        <f si="6" t="shared"/>
        <v>0</v>
      </c>
      <c r="I157" s="29">
        <v>1.24</v>
      </c>
      <c r="J157" s="96">
        <f si="5" t="shared"/>
        <v>2.48</v>
      </c>
      <c r="M157" s="26"/>
    </row>
    <row customHeight="1" ht="12" r="158" spans="1:18">
      <c r="A158" s="99">
        <v>5188</v>
      </c>
      <c r="B158" s="93">
        <v>1</v>
      </c>
      <c r="C158" s="110">
        <v>5</v>
      </c>
      <c r="D158" s="110">
        <f si="6" t="shared"/>
        <v>10</v>
      </c>
      <c r="E158" s="74">
        <v>14</v>
      </c>
      <c r="F158" s="26" t="s">
        <v>97</v>
      </c>
      <c r="G158" s="26" t="s">
        <v>98</v>
      </c>
      <c r="H158" s="26" t="s">
        <v>99</v>
      </c>
      <c r="I158" s="29">
        <v>4.71</v>
      </c>
      <c r="J158" s="96">
        <f si="5" t="shared"/>
        <v>4.71</v>
      </c>
      <c r="K158" s="77">
        <f>(I158*0.4)+I158</f>
        <v>6.5940000000000003</v>
      </c>
      <c r="M158" s="26"/>
    </row>
    <row customHeight="1" ht="12" r="159" spans="1:18">
      <c r="A159" s="10">
        <v>5189</v>
      </c>
      <c r="B159" s="93">
        <v>19</v>
      </c>
      <c r="C159" s="110">
        <v>0</v>
      </c>
      <c r="D159" s="110">
        <f si="6" t="shared"/>
        <v>0</v>
      </c>
      <c r="E159" s="74">
        <v>0</v>
      </c>
      <c r="F159" s="26" t="s">
        <v>100</v>
      </c>
      <c r="G159" s="26" t="s">
        <v>101</v>
      </c>
      <c r="H159" s="26" t="s">
        <v>99</v>
      </c>
      <c r="I159" s="29">
        <v>3.52</v>
      </c>
      <c r="J159" s="96">
        <f si="5" t="shared"/>
        <v>66.88</v>
      </c>
      <c r="K159" s="77">
        <f>J159*C159</f>
        <v>0</v>
      </c>
      <c r="M159" s="25" t="s">
        <v>1332</v>
      </c>
      <c r="R159" s="25"/>
    </row>
    <row customHeight="1" ht="12" r="160" spans="1:18">
      <c r="A160" s="99">
        <v>5190</v>
      </c>
      <c r="B160" s="93">
        <v>0</v>
      </c>
      <c r="C160" s="110">
        <v>0</v>
      </c>
      <c r="D160" s="110">
        <f si="6" t="shared"/>
        <v>0</v>
      </c>
      <c r="I160" s="29">
        <v>23.04</v>
      </c>
      <c r="J160" s="96">
        <f si="5" t="shared"/>
        <v>0</v>
      </c>
      <c r="R160" s="25"/>
    </row>
    <row customHeight="1" ht="12" r="161" spans="1:18">
      <c r="A161" s="99">
        <v>5192</v>
      </c>
      <c r="B161" s="93">
        <v>12</v>
      </c>
      <c r="C161" s="110">
        <v>0</v>
      </c>
      <c r="D161" s="110">
        <f si="6" t="shared"/>
        <v>0</v>
      </c>
      <c r="I161" s="29">
        <v>21.33</v>
      </c>
      <c r="J161" s="96">
        <f si="5" t="shared"/>
        <v>255.95999999999998</v>
      </c>
      <c r="R161" s="25"/>
    </row>
    <row customHeight="1" ht="12" r="162" spans="1:18">
      <c r="A162" s="99">
        <v>5193</v>
      </c>
      <c r="B162" s="93">
        <v>16</v>
      </c>
      <c r="C162" s="110">
        <v>8</v>
      </c>
      <c r="D162" s="110">
        <f si="6" t="shared"/>
        <v>16</v>
      </c>
      <c r="E162" s="74">
        <v>20</v>
      </c>
      <c r="F162" s="26" t="s">
        <v>878</v>
      </c>
      <c r="G162" s="26" t="s">
        <v>879</v>
      </c>
      <c r="H162" s="26" t="s">
        <v>1166</v>
      </c>
      <c r="I162" s="29">
        <v>6.71</v>
      </c>
      <c r="J162" s="96">
        <f si="5" t="shared"/>
        <v>107.36</v>
      </c>
      <c r="K162" s="77">
        <v>15</v>
      </c>
      <c r="M162" s="26"/>
    </row>
    <row customHeight="1" ht="12" r="163" spans="1:18">
      <c r="A163" s="99">
        <v>5194</v>
      </c>
      <c r="B163" s="93">
        <v>4</v>
      </c>
      <c r="C163" s="110">
        <v>2</v>
      </c>
      <c r="D163" s="110">
        <f si="6" t="shared"/>
        <v>4</v>
      </c>
      <c r="E163" s="74">
        <v>3</v>
      </c>
      <c r="F163" s="26" t="s">
        <v>681</v>
      </c>
      <c r="G163" s="26" t="s">
        <v>557</v>
      </c>
      <c r="H163" s="26" t="s">
        <v>5</v>
      </c>
      <c r="I163" s="29">
        <v>23.18</v>
      </c>
      <c r="J163" s="96">
        <f si="5" t="shared"/>
        <v>92.72</v>
      </c>
      <c r="K163" s="77">
        <v>10</v>
      </c>
      <c r="M163" s="26"/>
    </row>
    <row customHeight="1" ht="12" r="164" spans="1:18">
      <c r="A164" s="99">
        <v>5195</v>
      </c>
      <c r="B164" s="93">
        <v>10</v>
      </c>
      <c r="C164" s="110">
        <v>6</v>
      </c>
      <c r="D164" s="110">
        <f si="6" t="shared"/>
        <v>12</v>
      </c>
      <c r="E164" s="74">
        <v>0</v>
      </c>
      <c r="F164" s="26" t="s">
        <v>102</v>
      </c>
      <c r="G164" s="26" t="s">
        <v>103</v>
      </c>
      <c r="H164" s="26" t="s">
        <v>5</v>
      </c>
      <c r="I164" s="29">
        <v>4.8</v>
      </c>
      <c r="J164" s="96">
        <f si="5" t="shared"/>
        <v>48</v>
      </c>
      <c r="K164" s="77">
        <v>8</v>
      </c>
      <c r="M164" s="26"/>
    </row>
    <row customHeight="1" ht="12" r="165" spans="1:18">
      <c r="A165" s="99">
        <v>5196</v>
      </c>
      <c r="B165" s="93">
        <v>16</v>
      </c>
      <c r="C165" s="110">
        <v>12</v>
      </c>
      <c r="D165" s="110">
        <f si="6" t="shared"/>
        <v>24</v>
      </c>
      <c r="E165" s="74">
        <v>8</v>
      </c>
      <c r="F165" s="26" t="s">
        <v>104</v>
      </c>
      <c r="G165" s="26" t="s">
        <v>105</v>
      </c>
      <c r="H165" s="26" t="s">
        <v>5</v>
      </c>
      <c r="I165" s="29">
        <v>7.74</v>
      </c>
      <c r="J165" s="96">
        <f ref="J165:J249" si="7" t="shared">B165*I165</f>
        <v>123.84</v>
      </c>
      <c r="K165" s="77">
        <v>10</v>
      </c>
      <c r="M165" s="26"/>
    </row>
    <row customHeight="1" ht="12" r="166" spans="1:18">
      <c r="A166" s="99">
        <v>5197</v>
      </c>
      <c r="B166" s="93">
        <v>5</v>
      </c>
      <c r="C166" s="110">
        <v>3</v>
      </c>
      <c r="D166" s="110">
        <f si="6" t="shared"/>
        <v>6</v>
      </c>
      <c r="E166" s="74">
        <v>0</v>
      </c>
      <c r="F166" s="26" t="s">
        <v>106</v>
      </c>
      <c r="G166" s="26" t="s">
        <v>107</v>
      </c>
      <c r="H166" s="26" t="s">
        <v>5</v>
      </c>
      <c r="I166" s="29">
        <v>5.0599999999999996</v>
      </c>
      <c r="J166" s="96">
        <f si="7" t="shared"/>
        <v>25.299999999999997</v>
      </c>
      <c r="K166" s="77">
        <v>8</v>
      </c>
      <c r="M166" s="26"/>
    </row>
    <row customHeight="1" ht="12" r="167" spans="1:18">
      <c r="A167" s="99">
        <v>5198</v>
      </c>
      <c r="B167" s="93">
        <v>32</v>
      </c>
      <c r="C167" s="110">
        <v>6</v>
      </c>
      <c r="D167" s="110">
        <f si="6" t="shared"/>
        <v>12</v>
      </c>
      <c r="E167" s="74">
        <v>12</v>
      </c>
      <c r="F167" s="26" t="s">
        <v>108</v>
      </c>
      <c r="G167" s="26" t="s">
        <v>109</v>
      </c>
      <c r="H167" s="26" t="s">
        <v>5</v>
      </c>
      <c r="I167" s="29">
        <v>4.72</v>
      </c>
      <c r="J167" s="96">
        <f si="7" t="shared"/>
        <v>151.04</v>
      </c>
      <c r="K167" s="77">
        <v>10</v>
      </c>
      <c r="M167" s="26"/>
    </row>
    <row customHeight="1" ht="12" r="168" spans="1:18">
      <c r="A168" s="99">
        <v>5199</v>
      </c>
      <c r="B168" s="93">
        <v>2</v>
      </c>
      <c r="C168" s="74">
        <v>0</v>
      </c>
      <c r="D168" s="74">
        <f si="6" t="shared"/>
        <v>0</v>
      </c>
      <c r="E168" s="74">
        <v>2</v>
      </c>
      <c r="F168" s="26" t="s">
        <v>682</v>
      </c>
      <c r="G168" s="26" t="s">
        <v>1027</v>
      </c>
      <c r="H168" s="26" t="s">
        <v>5</v>
      </c>
      <c r="I168" s="29">
        <v>60.71</v>
      </c>
      <c r="J168" s="96">
        <f si="7" t="shared"/>
        <v>121.42</v>
      </c>
      <c r="K168" s="77">
        <v>90</v>
      </c>
      <c r="L168" s="29" t="s">
        <v>1401</v>
      </c>
      <c r="M168" s="26"/>
    </row>
    <row customHeight="1" ht="12" r="169" spans="1:18">
      <c r="A169" s="99">
        <v>5200</v>
      </c>
      <c r="B169" s="93" t="n">
        <v>172.0</v>
      </c>
      <c r="C169" s="110">
        <v>41</v>
      </c>
      <c r="D169" s="110">
        <f si="6" t="shared"/>
        <v>82</v>
      </c>
      <c r="E169" s="74">
        <v>103</v>
      </c>
      <c r="F169" s="26" t="s">
        <v>582</v>
      </c>
      <c r="G169" s="26" t="s">
        <v>583</v>
      </c>
      <c r="H169" s="26" t="s">
        <v>581</v>
      </c>
      <c r="I169" s="29">
        <v>20.09</v>
      </c>
      <c r="J169" s="96">
        <f si="7" t="shared"/>
        <v>3676.47</v>
      </c>
      <c r="K169" s="77">
        <v>30</v>
      </c>
    </row>
    <row customHeight="1" ht="12" r="170" spans="1:18">
      <c r="A170" s="99">
        <v>5201</v>
      </c>
      <c r="B170" s="93">
        <v>74</v>
      </c>
      <c r="C170" s="110">
        <v>11</v>
      </c>
      <c r="D170" s="110">
        <f si="6" t="shared"/>
        <v>22</v>
      </c>
      <c r="E170" s="74">
        <v>30</v>
      </c>
      <c r="F170" s="26" t="s">
        <v>110</v>
      </c>
      <c r="G170" s="26" t="s">
        <v>848</v>
      </c>
      <c r="H170" s="26" t="s">
        <v>571</v>
      </c>
      <c r="I170" s="29">
        <v>55</v>
      </c>
      <c r="J170" s="96">
        <f si="7" t="shared"/>
        <v>4070</v>
      </c>
      <c r="K170" s="77">
        <v>120</v>
      </c>
      <c r="M170" s="26"/>
    </row>
    <row customHeight="1" ht="12" r="171" spans="1:18">
      <c r="A171" s="99">
        <v>5202</v>
      </c>
      <c r="B171" s="93" t="n">
        <v>167.0</v>
      </c>
      <c r="C171" s="110">
        <v>33</v>
      </c>
      <c r="D171" s="110">
        <f si="6" t="shared"/>
        <v>66</v>
      </c>
      <c r="E171" s="74">
        <v>68</v>
      </c>
      <c r="F171" s="26" t="s">
        <v>111</v>
      </c>
      <c r="G171" s="26" t="s">
        <v>849</v>
      </c>
      <c r="H171" s="26" t="s">
        <v>834</v>
      </c>
      <c r="I171" s="29">
        <v>102</v>
      </c>
      <c r="J171" s="96">
        <f si="7" t="shared"/>
        <v>18054</v>
      </c>
      <c r="K171" s="77">
        <v>175</v>
      </c>
      <c r="M171" s="26"/>
    </row>
    <row customHeight="1" ht="12" r="172" spans="1:18">
      <c r="A172" s="99">
        <v>5204</v>
      </c>
      <c r="B172" s="93">
        <v>0</v>
      </c>
      <c r="C172" s="110">
        <v>0</v>
      </c>
      <c r="D172" s="110">
        <f si="6" t="shared"/>
        <v>0</v>
      </c>
      <c r="I172" s="29">
        <v>27.96</v>
      </c>
      <c r="J172" s="96">
        <f si="7" t="shared"/>
        <v>0</v>
      </c>
      <c r="M172" s="26"/>
    </row>
    <row customHeight="1" ht="12" r="173" spans="1:18">
      <c r="A173" s="99">
        <v>5208</v>
      </c>
      <c r="B173" s="93">
        <v>0</v>
      </c>
      <c r="C173" s="110">
        <v>0</v>
      </c>
      <c r="D173" s="110">
        <f si="6" t="shared"/>
        <v>0</v>
      </c>
      <c r="I173" s="29">
        <v>765.95</v>
      </c>
      <c r="J173" s="96">
        <f si="7" t="shared"/>
        <v>0</v>
      </c>
      <c r="M173" s="26"/>
    </row>
    <row customHeight="1" ht="12" r="174" spans="1:18">
      <c r="A174" s="99">
        <v>5209</v>
      </c>
      <c r="B174" s="93">
        <v>0</v>
      </c>
      <c r="C174" s="110">
        <v>0</v>
      </c>
      <c r="D174" s="110">
        <f si="6" t="shared"/>
        <v>0</v>
      </c>
      <c r="I174" s="29">
        <v>50</v>
      </c>
      <c r="J174" s="96">
        <f si="7" t="shared"/>
        <v>0</v>
      </c>
      <c r="M174" s="26"/>
    </row>
    <row customHeight="1" ht="12" r="175" spans="1:18">
      <c r="A175" s="99">
        <v>5210</v>
      </c>
      <c r="B175" s="93">
        <v>48</v>
      </c>
      <c r="C175" s="110">
        <v>28</v>
      </c>
      <c r="D175" s="110">
        <f si="6" t="shared"/>
        <v>56</v>
      </c>
      <c r="E175" s="74">
        <v>50</v>
      </c>
      <c r="F175" s="26" t="s">
        <v>584</v>
      </c>
      <c r="G175" s="26" t="s">
        <v>118</v>
      </c>
      <c r="H175" s="26" t="s">
        <v>5</v>
      </c>
      <c r="I175" s="29">
        <v>3.02</v>
      </c>
      <c r="J175" s="96">
        <f si="7" t="shared"/>
        <v>144.96</v>
      </c>
      <c r="K175" s="77">
        <v>5</v>
      </c>
      <c r="M175" s="26"/>
    </row>
    <row customHeight="1" ht="12" r="176" spans="1:18">
      <c r="A176" s="99">
        <v>5211</v>
      </c>
      <c r="B176" s="93">
        <v>26</v>
      </c>
      <c r="C176" s="110">
        <v>2</v>
      </c>
      <c r="D176" s="110">
        <f si="6" t="shared"/>
        <v>4</v>
      </c>
      <c r="E176" s="74">
        <v>19</v>
      </c>
      <c r="F176" s="26" t="s">
        <v>119</v>
      </c>
      <c r="G176" s="26" t="s">
        <v>120</v>
      </c>
      <c r="H176" s="26" t="s">
        <v>11</v>
      </c>
      <c r="I176" s="29">
        <v>2.5</v>
      </c>
      <c r="J176" s="96">
        <f si="7" t="shared"/>
        <v>65</v>
      </c>
      <c r="K176" s="77">
        <v>5</v>
      </c>
      <c r="M176" s="26"/>
    </row>
    <row customHeight="1" ht="12" r="177" spans="1:13">
      <c r="A177" s="99">
        <v>5212</v>
      </c>
      <c r="B177" s="68">
        <v>27</v>
      </c>
      <c r="C177" s="110">
        <v>2</v>
      </c>
      <c r="D177" s="110">
        <f si="6" t="shared"/>
        <v>4</v>
      </c>
      <c r="F177" s="26" t="s">
        <v>1317</v>
      </c>
      <c r="H177" s="26" t="s">
        <v>11</v>
      </c>
      <c r="I177" s="29">
        <v>4.4800000000000004</v>
      </c>
      <c r="J177" s="96">
        <f si="7" t="shared"/>
        <v>120.96000000000001</v>
      </c>
      <c r="K177" s="91"/>
      <c r="L177" s="106"/>
      <c r="M177" s="26"/>
    </row>
    <row customHeight="1" ht="12" r="178" spans="1:13">
      <c r="A178" s="99">
        <v>5214</v>
      </c>
      <c r="B178" s="68">
        <v>0</v>
      </c>
      <c r="C178" s="110">
        <v>0</v>
      </c>
      <c r="D178" s="110">
        <f si="6" t="shared"/>
        <v>0</v>
      </c>
      <c r="I178" s="29">
        <v>231</v>
      </c>
      <c r="J178" s="96">
        <f si="7" t="shared"/>
        <v>0</v>
      </c>
      <c r="K178" s="91"/>
      <c r="L178" s="106"/>
      <c r="M178" s="26"/>
    </row>
    <row customHeight="1" ht="12" r="179" spans="1:13">
      <c r="A179" s="99">
        <v>5215</v>
      </c>
      <c r="B179" s="68">
        <v>2</v>
      </c>
      <c r="C179" s="110">
        <v>0</v>
      </c>
      <c r="D179" s="110">
        <f si="6" t="shared"/>
        <v>0</v>
      </c>
      <c r="I179" s="29">
        <v>50</v>
      </c>
      <c r="J179" s="96">
        <f si="7" t="shared"/>
        <v>100</v>
      </c>
      <c r="K179" s="91"/>
      <c r="L179" s="106"/>
      <c r="M179" s="26"/>
    </row>
    <row customHeight="1" ht="12" r="180" spans="1:13">
      <c r="A180" s="99">
        <v>5219</v>
      </c>
      <c r="B180" s="68">
        <v>0</v>
      </c>
      <c r="C180" s="110">
        <v>0</v>
      </c>
      <c r="D180" s="110">
        <f si="6" t="shared"/>
        <v>0</v>
      </c>
      <c r="I180" s="29">
        <v>13.91</v>
      </c>
      <c r="J180" s="96">
        <f si="7" t="shared"/>
        <v>0</v>
      </c>
      <c r="K180" s="91"/>
      <c r="L180" s="106"/>
      <c r="M180" s="26"/>
    </row>
    <row customHeight="1" ht="12" r="181" spans="1:13">
      <c r="A181" s="99">
        <v>5221</v>
      </c>
      <c r="B181" s="68">
        <v>0</v>
      </c>
      <c r="C181" s="110">
        <v>0</v>
      </c>
      <c r="D181" s="110">
        <f si="6" t="shared"/>
        <v>0</v>
      </c>
      <c r="I181" s="29">
        <v>110.83</v>
      </c>
      <c r="J181" s="96">
        <f si="7" t="shared"/>
        <v>0</v>
      </c>
      <c r="K181" s="91"/>
      <c r="L181" s="106"/>
      <c r="M181" s="26"/>
    </row>
    <row customHeight="1" ht="12" r="182" spans="1:13">
      <c r="A182" s="99">
        <v>5223</v>
      </c>
      <c r="B182" s="68">
        <v>0</v>
      </c>
      <c r="C182" s="110">
        <v>0</v>
      </c>
      <c r="D182" s="110">
        <f si="6" t="shared"/>
        <v>0</v>
      </c>
      <c r="I182" s="29">
        <v>458</v>
      </c>
      <c r="J182" s="96">
        <f si="7" t="shared"/>
        <v>0</v>
      </c>
      <c r="K182" s="91"/>
      <c r="L182" s="106"/>
      <c r="M182" s="26"/>
    </row>
    <row customHeight="1" ht="12" r="183" spans="1:13">
      <c r="A183" s="99">
        <v>5225</v>
      </c>
      <c r="B183" s="68">
        <v>0</v>
      </c>
      <c r="C183" s="110">
        <v>0</v>
      </c>
      <c r="D183" s="110">
        <f si="6" t="shared"/>
        <v>0</v>
      </c>
      <c r="I183" s="29">
        <v>45.69</v>
      </c>
      <c r="J183" s="96">
        <f si="7" t="shared"/>
        <v>0</v>
      </c>
      <c r="K183" s="91"/>
      <c r="L183" s="106"/>
      <c r="M183" s="26"/>
    </row>
    <row customHeight="1" ht="12" r="184" spans="1:13">
      <c r="A184" s="99">
        <v>5226</v>
      </c>
      <c r="B184" s="68">
        <v>0</v>
      </c>
      <c r="C184" s="110">
        <v>0</v>
      </c>
      <c r="D184" s="110">
        <f si="6" t="shared"/>
        <v>0</v>
      </c>
      <c r="I184" s="29">
        <v>592.20000000000005</v>
      </c>
      <c r="J184" s="96">
        <f si="7" t="shared"/>
        <v>0</v>
      </c>
      <c r="K184" s="91"/>
      <c r="L184" s="106"/>
      <c r="M184" s="26"/>
    </row>
    <row customHeight="1" ht="12" r="185" spans="1:13">
      <c r="A185" s="99">
        <v>5227</v>
      </c>
      <c r="B185" s="68">
        <v>0</v>
      </c>
      <c r="C185" s="110">
        <v>0</v>
      </c>
      <c r="D185" s="110">
        <f si="6" t="shared"/>
        <v>0</v>
      </c>
      <c r="I185" s="29">
        <v>5.26</v>
      </c>
      <c r="J185" s="96">
        <f si="7" t="shared"/>
        <v>0</v>
      </c>
      <c r="K185" s="91"/>
      <c r="L185" s="106"/>
      <c r="M185" s="26"/>
    </row>
    <row customHeight="1" ht="12" r="186" spans="1:13">
      <c r="A186" s="99">
        <v>5228</v>
      </c>
      <c r="B186" s="68">
        <v>0</v>
      </c>
      <c r="C186" s="110">
        <v>0</v>
      </c>
      <c r="D186" s="110">
        <f si="6" t="shared"/>
        <v>0</v>
      </c>
      <c r="I186" s="29">
        <v>39.78</v>
      </c>
      <c r="J186" s="96">
        <f si="7" t="shared"/>
        <v>0</v>
      </c>
      <c r="K186" s="91"/>
      <c r="L186" s="106"/>
      <c r="M186" s="26"/>
    </row>
    <row customHeight="1" ht="12" r="187" spans="1:13">
      <c r="A187" s="99">
        <v>5229</v>
      </c>
      <c r="B187" s="68">
        <v>2</v>
      </c>
      <c r="C187" s="110">
        <v>0</v>
      </c>
      <c r="D187" s="110">
        <f si="6" t="shared"/>
        <v>0</v>
      </c>
      <c r="I187" s="29">
        <v>69</v>
      </c>
      <c r="J187" s="96">
        <f si="7" t="shared"/>
        <v>138</v>
      </c>
      <c r="K187" s="91"/>
      <c r="L187" s="106"/>
      <c r="M187" s="26"/>
    </row>
    <row customHeight="1" ht="12" r="188" spans="1:13">
      <c r="A188" s="99">
        <v>5230</v>
      </c>
      <c r="B188" s="68">
        <v>0</v>
      </c>
      <c r="C188" s="110">
        <v>0</v>
      </c>
      <c r="D188" s="110">
        <f si="6" t="shared"/>
        <v>0</v>
      </c>
      <c r="I188" s="29">
        <v>45</v>
      </c>
      <c r="J188" s="96">
        <f si="7" t="shared"/>
        <v>0</v>
      </c>
      <c r="K188" s="91"/>
      <c r="L188" s="106"/>
      <c r="M188" s="26"/>
    </row>
    <row customHeight="1" ht="12" r="189" spans="1:13">
      <c r="A189" s="99">
        <v>5231</v>
      </c>
      <c r="B189" s="68">
        <v>0</v>
      </c>
      <c r="C189" s="110">
        <v>0</v>
      </c>
      <c r="D189" s="110">
        <f si="6" t="shared"/>
        <v>0</v>
      </c>
      <c r="I189" s="29">
        <v>475</v>
      </c>
      <c r="J189" s="96">
        <f si="7" t="shared"/>
        <v>0</v>
      </c>
      <c r="K189" s="91"/>
      <c r="L189" s="106"/>
      <c r="M189" s="26"/>
    </row>
    <row customHeight="1" ht="12" r="190" spans="1:13">
      <c r="A190" s="99">
        <v>5234</v>
      </c>
      <c r="B190" s="93">
        <v>18</v>
      </c>
      <c r="C190" s="110">
        <v>50</v>
      </c>
      <c r="D190" s="110">
        <f si="6" t="shared"/>
        <v>100</v>
      </c>
      <c r="E190" s="74">
        <v>90</v>
      </c>
      <c r="F190" s="26" t="s">
        <v>674</v>
      </c>
      <c r="G190" s="26" t="s">
        <v>673</v>
      </c>
      <c r="H190" s="26" t="s">
        <v>5</v>
      </c>
      <c r="I190" s="29">
        <v>3.89</v>
      </c>
      <c r="J190" s="96">
        <f si="7" t="shared"/>
        <v>70.02</v>
      </c>
      <c r="K190" s="77">
        <v>5</v>
      </c>
      <c r="M190" s="26"/>
    </row>
    <row customHeight="1" ht="12" r="191" spans="1:13">
      <c r="A191" s="99">
        <v>5235</v>
      </c>
      <c r="B191" s="93">
        <v>100</v>
      </c>
      <c r="C191" s="110">
        <v>50</v>
      </c>
      <c r="D191" s="110">
        <f si="6" t="shared"/>
        <v>100</v>
      </c>
      <c r="E191" s="74">
        <v>54</v>
      </c>
      <c r="F191" s="26" t="s">
        <v>659</v>
      </c>
      <c r="G191" s="26" t="s">
        <v>1359</v>
      </c>
      <c r="H191" s="26" t="s">
        <v>5</v>
      </c>
      <c r="I191" s="29">
        <v>0.3</v>
      </c>
      <c r="J191" s="96">
        <f si="7" t="shared"/>
        <v>30</v>
      </c>
      <c r="K191" s="77">
        <v>5</v>
      </c>
      <c r="M191" s="26"/>
    </row>
    <row customHeight="1" ht="12" r="192" spans="1:13">
      <c r="A192" s="99">
        <v>5236</v>
      </c>
      <c r="B192" s="93">
        <v>68</v>
      </c>
      <c r="C192" s="110">
        <v>45</v>
      </c>
      <c r="D192" s="110">
        <f si="6" t="shared"/>
        <v>90</v>
      </c>
      <c r="E192" s="74">
        <v>76</v>
      </c>
      <c r="F192" s="26" t="s">
        <v>661</v>
      </c>
      <c r="G192" s="26" t="s">
        <v>660</v>
      </c>
      <c r="H192" s="26" t="s">
        <v>5</v>
      </c>
      <c r="I192" s="29">
        <v>5.1100000000000003</v>
      </c>
      <c r="J192" s="96">
        <f si="7" t="shared"/>
        <v>347.48</v>
      </c>
      <c r="K192" s="77">
        <v>6</v>
      </c>
      <c r="M192" s="26"/>
    </row>
    <row customHeight="1" ht="12" r="193" spans="1:42">
      <c r="A193" s="99">
        <v>5238</v>
      </c>
      <c r="B193" s="93">
        <v>0</v>
      </c>
      <c r="C193" s="110">
        <v>0</v>
      </c>
      <c r="D193" s="110">
        <v>0</v>
      </c>
      <c r="I193" s="29">
        <v>3.47</v>
      </c>
      <c r="J193" s="96">
        <f si="7" t="shared"/>
        <v>0</v>
      </c>
      <c r="M193" s="26"/>
    </row>
    <row customHeight="1" ht="12" r="194" spans="1:42">
      <c r="A194" s="99">
        <v>5243</v>
      </c>
      <c r="B194" s="93">
        <v>7</v>
      </c>
      <c r="C194" s="110">
        <v>6</v>
      </c>
      <c r="D194" s="110">
        <f si="6" t="shared"/>
        <v>12</v>
      </c>
      <c r="E194" s="74">
        <v>5</v>
      </c>
      <c r="F194" s="26" t="s">
        <v>1130</v>
      </c>
      <c r="G194" s="26" t="s">
        <v>623</v>
      </c>
      <c r="H194" s="26" t="s">
        <v>5</v>
      </c>
      <c r="I194" s="29">
        <v>9.7100000000000009</v>
      </c>
      <c r="J194" s="96">
        <f si="7" t="shared"/>
        <v>67.97</v>
      </c>
      <c r="K194" s="77">
        <f>(I194*0.4)+I194</f>
        <v>13.594000000000001</v>
      </c>
      <c r="M194" s="26"/>
    </row>
    <row customHeight="1" ht="12" r="195" spans="1:42">
      <c r="A195" s="99">
        <v>5249</v>
      </c>
      <c r="B195" s="93">
        <v>3</v>
      </c>
      <c r="C195" s="110">
        <v>0</v>
      </c>
      <c r="D195" s="110">
        <f si="6" t="shared"/>
        <v>0</v>
      </c>
      <c r="I195" s="29">
        <v>13.81</v>
      </c>
      <c r="J195" s="96">
        <f si="7" t="shared"/>
        <v>41.43</v>
      </c>
      <c r="M195" s="26"/>
    </row>
    <row customHeight="1" ht="12" r="196" spans="1:42">
      <c r="A196" s="99">
        <v>5250</v>
      </c>
      <c r="B196" s="93">
        <v>6</v>
      </c>
      <c r="C196" s="110">
        <v>3</v>
      </c>
      <c r="D196" s="110">
        <f si="6" t="shared"/>
        <v>6</v>
      </c>
      <c r="E196" s="74">
        <v>6</v>
      </c>
      <c r="F196" s="26" t="s">
        <v>1086</v>
      </c>
      <c r="G196" s="26" t="s">
        <v>1087</v>
      </c>
      <c r="H196" s="26" t="s">
        <v>11</v>
      </c>
      <c r="I196" s="29">
        <v>88.77</v>
      </c>
      <c r="J196" s="96">
        <f si="7" t="shared"/>
        <v>532.62</v>
      </c>
      <c r="K196" s="77">
        <f>(I196*0.4)+I196</f>
        <v>124.27799999999999</v>
      </c>
      <c r="M196" s="26"/>
    </row>
    <row customHeight="1" ht="12" r="197" spans="1:42">
      <c r="A197" s="99">
        <v>5251</v>
      </c>
      <c r="B197" s="93">
        <v>6</v>
      </c>
      <c r="C197" s="110">
        <v>0</v>
      </c>
      <c r="D197" s="110">
        <f si="6" t="shared"/>
        <v>0</v>
      </c>
      <c r="E197" s="74">
        <v>2</v>
      </c>
      <c r="F197" s="26" t="s">
        <v>1032</v>
      </c>
      <c r="G197" s="26" t="s">
        <v>1033</v>
      </c>
      <c r="H197" s="26" t="s">
        <v>11</v>
      </c>
      <c r="I197" s="29">
        <v>28.4</v>
      </c>
      <c r="J197" s="96">
        <f si="7" t="shared"/>
        <v>170.39999999999998</v>
      </c>
      <c r="K197" s="77">
        <v>37</v>
      </c>
      <c r="M197" s="26"/>
    </row>
    <row customHeight="1" ht="12" r="198" spans="1:42">
      <c r="A198" s="99">
        <v>5252</v>
      </c>
      <c r="B198" s="93">
        <v>1</v>
      </c>
      <c r="C198" s="110">
        <v>0</v>
      </c>
      <c r="D198" s="110">
        <f si="6" t="shared"/>
        <v>0</v>
      </c>
      <c r="I198" s="29">
        <v>727.64</v>
      </c>
      <c r="J198" s="96">
        <f si="7" t="shared"/>
        <v>727.64</v>
      </c>
      <c r="M198" s="26"/>
    </row>
    <row customHeight="1" ht="12" r="199" spans="1:42">
      <c r="A199" s="99">
        <v>5253</v>
      </c>
      <c r="B199" s="93">
        <v>10</v>
      </c>
      <c r="C199" s="110">
        <v>3</v>
      </c>
      <c r="D199" s="110">
        <f si="6" t="shared"/>
        <v>6</v>
      </c>
      <c r="E199" s="74">
        <v>7</v>
      </c>
      <c r="F199" s="26" t="s">
        <v>559</v>
      </c>
      <c r="G199" s="26" t="s">
        <v>569</v>
      </c>
      <c r="H199" s="26" t="s">
        <v>11</v>
      </c>
      <c r="I199" s="29">
        <v>2.13</v>
      </c>
      <c r="J199" s="96">
        <f si="7" t="shared"/>
        <v>21.299999999999997</v>
      </c>
      <c r="K199" s="77">
        <v>5</v>
      </c>
      <c r="M199" s="26"/>
    </row>
    <row customHeight="1" ht="12" r="200" spans="1:42">
      <c r="A200" s="99">
        <v>5254</v>
      </c>
      <c r="B200" s="93">
        <v>3</v>
      </c>
      <c r="C200" s="110">
        <v>3</v>
      </c>
      <c r="D200" s="110">
        <f si="6" t="shared"/>
        <v>6</v>
      </c>
      <c r="E200" s="74">
        <v>7</v>
      </c>
      <c r="F200" s="26" t="s">
        <v>561</v>
      </c>
      <c r="G200" s="26" t="s">
        <v>1034</v>
      </c>
      <c r="H200" s="26" t="s">
        <v>11</v>
      </c>
      <c r="I200" s="29">
        <v>27.32</v>
      </c>
      <c r="J200" s="96">
        <f si="7" t="shared"/>
        <v>81.960000000000008</v>
      </c>
      <c r="K200" s="77">
        <v>35</v>
      </c>
      <c r="M200" s="26"/>
    </row>
    <row customHeight="1" ht="12" r="201" spans="1:42">
      <c r="A201" s="99">
        <v>5255</v>
      </c>
      <c r="B201" s="93">
        <v>17</v>
      </c>
      <c r="C201" s="110">
        <v>0</v>
      </c>
      <c r="D201" s="110">
        <f si="6" t="shared"/>
        <v>0</v>
      </c>
      <c r="E201" s="74">
        <v>0</v>
      </c>
      <c r="F201" s="26" t="s">
        <v>678</v>
      </c>
      <c r="G201" s="26" t="s">
        <v>1036</v>
      </c>
      <c r="H201" s="26" t="s">
        <v>11</v>
      </c>
      <c r="I201" s="29">
        <v>1.64</v>
      </c>
      <c r="J201" s="96">
        <f si="7" t="shared"/>
        <v>27.88</v>
      </c>
      <c r="K201" s="77">
        <v>5</v>
      </c>
      <c r="M201" s="26"/>
    </row>
    <row customFormat="1" customHeight="1" ht="12" r="202" s="121" spans="1:42">
      <c r="A202" s="118">
        <v>5257</v>
      </c>
      <c r="B202" s="119">
        <v>0</v>
      </c>
      <c r="C202" s="120">
        <v>0</v>
      </c>
      <c r="D202" s="110">
        <f si="6" t="shared"/>
        <v>0</v>
      </c>
      <c r="E202" s="120">
        <v>3</v>
      </c>
      <c r="F202" s="121" t="s">
        <v>1028</v>
      </c>
      <c r="G202" s="121" t="s">
        <v>1029</v>
      </c>
      <c r="H202" s="121" t="s">
        <v>11</v>
      </c>
      <c r="I202" s="57">
        <v>14.67</v>
      </c>
      <c r="J202" s="96">
        <f si="7" t="shared"/>
        <v>0</v>
      </c>
      <c r="K202" s="123"/>
      <c r="L202" s="29"/>
      <c r="N202" s="135"/>
    </row>
    <row customHeight="1" ht="12" r="203" spans="1:42">
      <c r="A203" s="99">
        <v>5258</v>
      </c>
      <c r="B203" s="93">
        <v>6</v>
      </c>
      <c r="C203" s="110">
        <v>2</v>
      </c>
      <c r="D203" s="110">
        <f si="6" t="shared"/>
        <v>4</v>
      </c>
      <c r="E203" s="74">
        <v>7</v>
      </c>
      <c r="F203" s="26" t="s">
        <v>565</v>
      </c>
      <c r="G203" s="26" t="s">
        <v>880</v>
      </c>
      <c r="H203" s="26" t="s">
        <v>11</v>
      </c>
      <c r="I203" s="29">
        <v>2.5</v>
      </c>
      <c r="J203" s="96">
        <f si="7" t="shared"/>
        <v>15</v>
      </c>
      <c r="K203" s="77">
        <v>5</v>
      </c>
      <c r="M203" s="26"/>
      <c r="N203" s="37"/>
    </row>
    <row customFormat="1" customHeight="1" ht="12" r="204" s="71" spans="1:42">
      <c r="A204" s="99">
        <v>5260</v>
      </c>
      <c r="B204" s="93">
        <v>21</v>
      </c>
      <c r="C204" s="110">
        <v>18</v>
      </c>
      <c r="D204" s="110">
        <f si="6" t="shared"/>
        <v>36</v>
      </c>
      <c r="E204" s="74">
        <v>57</v>
      </c>
      <c r="F204" s="26" t="s">
        <v>688</v>
      </c>
      <c r="G204" s="26" t="s">
        <v>689</v>
      </c>
      <c r="H204" s="26" t="s">
        <v>20</v>
      </c>
      <c r="I204" s="29">
        <v>3.41</v>
      </c>
      <c r="J204" s="96">
        <f si="7" t="shared"/>
        <v>71.61</v>
      </c>
      <c r="K204" s="77">
        <v>5</v>
      </c>
      <c r="L204" s="29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</row>
    <row customFormat="1" customHeight="1" ht="12" r="205" s="32" spans="1:42">
      <c r="A205" s="99">
        <v>5261</v>
      </c>
      <c r="B205" s="93">
        <v>30</v>
      </c>
      <c r="C205" s="110">
        <v>18</v>
      </c>
      <c r="D205" s="110">
        <f si="6" t="shared"/>
        <v>36</v>
      </c>
      <c r="E205" s="74">
        <v>56</v>
      </c>
      <c r="F205" s="26" t="s">
        <v>690</v>
      </c>
      <c r="G205" s="26" t="s">
        <v>691</v>
      </c>
      <c r="H205" s="26" t="s">
        <v>20</v>
      </c>
      <c r="I205" s="29">
        <v>4.38</v>
      </c>
      <c r="J205" s="96">
        <f si="7" t="shared"/>
        <v>131.4</v>
      </c>
      <c r="K205" s="77">
        <v>6</v>
      </c>
      <c r="L205" s="29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</row>
    <row customFormat="1" customHeight="1" ht="12" r="206" s="38" spans="1:42">
      <c r="A206" s="100">
        <v>5262</v>
      </c>
      <c r="B206" s="133">
        <v>15</v>
      </c>
      <c r="C206" s="112">
        <v>10</v>
      </c>
      <c r="D206" s="110">
        <f si="6" t="shared"/>
        <v>20</v>
      </c>
      <c r="E206" s="15">
        <v>25</v>
      </c>
      <c r="F206" s="38" t="s">
        <v>692</v>
      </c>
      <c r="G206" s="38" t="s">
        <v>693</v>
      </c>
      <c r="H206" s="38" t="s">
        <v>20</v>
      </c>
      <c r="I206" s="39">
        <v>1.56</v>
      </c>
      <c r="J206" s="96">
        <f si="7" t="shared"/>
        <v>23.400000000000002</v>
      </c>
      <c r="K206" s="80">
        <v>5</v>
      </c>
      <c r="L206" s="39"/>
    </row>
    <row customHeight="1" ht="12" r="207" spans="1:42">
      <c r="A207" s="99">
        <v>5263</v>
      </c>
      <c r="B207" s="93">
        <v>2</v>
      </c>
      <c r="C207" s="110">
        <v>2</v>
      </c>
      <c r="D207" s="110">
        <f si="6" t="shared"/>
        <v>4</v>
      </c>
      <c r="E207" s="74">
        <v>6</v>
      </c>
      <c r="F207" s="26" t="s">
        <v>694</v>
      </c>
      <c r="G207" s="26" t="s">
        <v>695</v>
      </c>
      <c r="H207" s="26" t="s">
        <v>20</v>
      </c>
      <c r="I207" s="29">
        <v>30.96</v>
      </c>
      <c r="J207" s="96">
        <f si="7" t="shared"/>
        <v>61.92</v>
      </c>
      <c r="K207" s="77">
        <v>43</v>
      </c>
      <c r="M207" s="26"/>
    </row>
    <row customHeight="1" ht="12" r="208" spans="1:42">
      <c r="A208" s="99">
        <v>5264</v>
      </c>
      <c r="B208" s="93">
        <v>11</v>
      </c>
      <c r="C208" s="110">
        <v>12</v>
      </c>
      <c r="D208" s="110">
        <f si="6" t="shared"/>
        <v>24</v>
      </c>
      <c r="E208" s="74">
        <v>6</v>
      </c>
      <c r="F208" s="26" t="s">
        <v>696</v>
      </c>
      <c r="G208" s="26" t="s">
        <v>697</v>
      </c>
      <c r="H208" s="26" t="s">
        <v>20</v>
      </c>
      <c r="I208" s="29">
        <v>13.81</v>
      </c>
      <c r="J208" s="96">
        <f si="7" t="shared"/>
        <v>151.91</v>
      </c>
      <c r="K208" s="77">
        <v>31</v>
      </c>
      <c r="M208" s="26"/>
    </row>
    <row customHeight="1" ht="12" r="209" spans="1:18">
      <c r="A209" s="99">
        <v>5265</v>
      </c>
      <c r="B209" s="93">
        <v>0</v>
      </c>
      <c r="C209" s="110">
        <v>0</v>
      </c>
      <c r="D209" s="110">
        <f si="6" t="shared"/>
        <v>0</v>
      </c>
      <c r="E209" s="74">
        <v>10</v>
      </c>
      <c r="F209" s="26" t="s">
        <v>698</v>
      </c>
      <c r="G209" s="26" t="s">
        <v>699</v>
      </c>
      <c r="H209" s="26" t="s">
        <v>20</v>
      </c>
      <c r="I209" s="29">
        <v>21.67</v>
      </c>
      <c r="J209" s="96">
        <f si="7" t="shared"/>
        <v>0</v>
      </c>
      <c r="K209" s="77">
        <v>37</v>
      </c>
      <c r="M209" s="26"/>
    </row>
    <row customFormat="1" customHeight="1" ht="12" r="210" s="74" spans="1:18">
      <c r="A210" s="99">
        <v>5266</v>
      </c>
      <c r="B210" s="93">
        <v>19</v>
      </c>
      <c r="C210" s="110">
        <v>4</v>
      </c>
      <c r="D210" s="110">
        <f si="6" t="shared"/>
        <v>8</v>
      </c>
      <c r="E210" s="74">
        <v>10</v>
      </c>
      <c r="F210" s="26" t="s">
        <v>700</v>
      </c>
      <c r="G210" s="26" t="s">
        <v>701</v>
      </c>
      <c r="H210" s="26" t="s">
        <v>20</v>
      </c>
      <c r="I210" s="29">
        <v>2.68</v>
      </c>
      <c r="J210" s="96">
        <f si="7" t="shared"/>
        <v>50.92</v>
      </c>
      <c r="K210" s="77">
        <v>5</v>
      </c>
      <c r="L210" s="29"/>
      <c r="M210" s="26"/>
      <c r="N210" s="75" t="s">
        <v>1183</v>
      </c>
    </row>
    <row customHeight="1" ht="12" r="211" spans="1:18">
      <c r="A211" s="99">
        <v>5267</v>
      </c>
      <c r="B211" s="93">
        <v>15</v>
      </c>
      <c r="C211" s="110">
        <v>0</v>
      </c>
      <c r="D211" s="110">
        <f si="6" t="shared"/>
        <v>0</v>
      </c>
      <c r="F211" s="74"/>
      <c r="G211" s="74" t="s">
        <v>1118</v>
      </c>
      <c r="H211" s="74" t="s">
        <v>1119</v>
      </c>
      <c r="I211" s="68">
        <v>4.63</v>
      </c>
      <c r="J211" s="96">
        <f si="7" t="shared"/>
        <v>69.45</v>
      </c>
      <c r="K211" s="78">
        <f>J211*C211</f>
        <v>0</v>
      </c>
      <c r="L211" s="12"/>
      <c r="M211" s="74"/>
    </row>
    <row customHeight="1" ht="12" r="212" spans="1:18">
      <c r="A212" s="99">
        <v>5268</v>
      </c>
      <c r="B212" s="93">
        <v>6</v>
      </c>
      <c r="C212" s="110">
        <v>2</v>
      </c>
      <c r="D212" s="110">
        <f si="6" t="shared"/>
        <v>4</v>
      </c>
      <c r="E212" s="74">
        <v>3</v>
      </c>
      <c r="F212" s="26" t="s">
        <v>1077</v>
      </c>
      <c r="H212" s="26" t="s">
        <v>5</v>
      </c>
      <c r="I212" s="29">
        <v>57.16</v>
      </c>
      <c r="J212" s="96">
        <f si="7" t="shared"/>
        <v>342.96</v>
      </c>
      <c r="M212" s="26"/>
    </row>
    <row customHeight="1" ht="12" r="213" spans="1:18">
      <c r="A213" s="99">
        <v>5269</v>
      </c>
      <c r="B213" s="93">
        <v>7</v>
      </c>
      <c r="C213" s="110">
        <v>4</v>
      </c>
      <c r="D213" s="110">
        <f si="6" t="shared"/>
        <v>8</v>
      </c>
      <c r="E213" s="74">
        <v>13</v>
      </c>
      <c r="F213" s="26" t="s">
        <v>825</v>
      </c>
      <c r="G213" s="26" t="s">
        <v>826</v>
      </c>
      <c r="H213" s="26" t="s">
        <v>5</v>
      </c>
      <c r="I213" s="29">
        <v>19.23</v>
      </c>
      <c r="J213" s="96">
        <f si="7" t="shared"/>
        <v>134.61000000000001</v>
      </c>
      <c r="K213" s="77">
        <f>(I213*0.4)+I213</f>
        <v>26.922000000000001</v>
      </c>
      <c r="M213" s="26"/>
    </row>
    <row customHeight="1" ht="12" r="214" spans="1:18">
      <c r="A214" s="99">
        <v>5270</v>
      </c>
      <c r="B214" s="93">
        <v>0</v>
      </c>
      <c r="C214" s="110">
        <v>0</v>
      </c>
      <c r="D214" s="110">
        <f si="6" t="shared"/>
        <v>0</v>
      </c>
      <c r="I214" s="29">
        <v>79.959999999999994</v>
      </c>
      <c r="J214" s="96">
        <f si="7" t="shared"/>
        <v>0</v>
      </c>
      <c r="M214" s="26"/>
    </row>
    <row customHeight="1" ht="12" r="215" spans="1:18">
      <c r="A215" s="99">
        <v>5271</v>
      </c>
      <c r="B215" s="93">
        <v>5</v>
      </c>
      <c r="C215" s="110">
        <v>4</v>
      </c>
      <c r="D215" s="110">
        <f si="6" t="shared"/>
        <v>8</v>
      </c>
      <c r="E215" s="74">
        <v>11</v>
      </c>
      <c r="F215" s="26" t="s">
        <v>1017</v>
      </c>
      <c r="G215" s="26" t="s">
        <v>1018</v>
      </c>
      <c r="H215" s="26" t="s">
        <v>5</v>
      </c>
      <c r="I215" s="29">
        <v>32.299999999999997</v>
      </c>
      <c r="J215" s="96">
        <f si="7" t="shared"/>
        <v>161.5</v>
      </c>
      <c r="M215" s="26"/>
    </row>
    <row customHeight="1" ht="12" r="216" spans="1:18">
      <c r="A216" s="99">
        <v>5272</v>
      </c>
      <c r="B216" s="93">
        <v>0</v>
      </c>
      <c r="C216" s="110">
        <v>0</v>
      </c>
      <c r="D216" s="110">
        <f si="6" t="shared"/>
        <v>0</v>
      </c>
      <c r="I216" s="29">
        <v>65</v>
      </c>
      <c r="J216" s="96">
        <f si="7" t="shared"/>
        <v>0</v>
      </c>
      <c r="M216" s="26"/>
    </row>
    <row customFormat="1" customHeight="1" ht="12" r="217" s="121" spans="1:18">
      <c r="A217" s="118">
        <v>5273</v>
      </c>
      <c r="B217" s="119">
        <v>0</v>
      </c>
      <c r="C217" s="120">
        <v>0</v>
      </c>
      <c r="D217" s="110">
        <f si="6" t="shared"/>
        <v>0</v>
      </c>
      <c r="E217" s="120">
        <v>50</v>
      </c>
      <c r="F217" s="121" t="s">
        <v>706</v>
      </c>
      <c r="G217" s="121" t="s">
        <v>1360</v>
      </c>
      <c r="H217" s="121" t="s">
        <v>20</v>
      </c>
      <c r="I217" s="57">
        <v>0.15</v>
      </c>
      <c r="J217" s="96">
        <f si="7" t="shared"/>
        <v>0</v>
      </c>
      <c r="K217" s="123">
        <v>5</v>
      </c>
      <c r="L217" s="57"/>
    </row>
    <row customFormat="1" customHeight="1" ht="12" r="218" s="121" spans="1:18">
      <c r="A218" s="118">
        <v>5274</v>
      </c>
      <c r="B218" s="119">
        <v>0</v>
      </c>
      <c r="C218" s="120">
        <v>0</v>
      </c>
      <c r="D218" s="110">
        <f si="6" t="shared"/>
        <v>0</v>
      </c>
      <c r="E218" s="120">
        <v>48</v>
      </c>
      <c r="F218" s="121" t="s">
        <v>704</v>
      </c>
      <c r="G218" s="121" t="s">
        <v>1361</v>
      </c>
      <c r="H218" s="121" t="s">
        <v>20</v>
      </c>
      <c r="I218" s="57">
        <v>0.15</v>
      </c>
      <c r="J218" s="96">
        <f si="7" t="shared"/>
        <v>0</v>
      </c>
      <c r="K218" s="123">
        <v>5</v>
      </c>
      <c r="L218" s="57"/>
    </row>
    <row customFormat="1" customHeight="1" ht="12" r="219" s="121" spans="1:18">
      <c r="A219" s="118">
        <v>5275</v>
      </c>
      <c r="B219" s="119">
        <v>0</v>
      </c>
      <c r="C219" s="120">
        <v>0</v>
      </c>
      <c r="D219" s="110">
        <f si="6" t="shared"/>
        <v>0</v>
      </c>
      <c r="E219" s="120">
        <v>6</v>
      </c>
      <c r="F219" s="121" t="s">
        <v>1058</v>
      </c>
      <c r="G219" s="121" t="s">
        <v>1358</v>
      </c>
      <c r="H219" s="121" t="s">
        <v>5</v>
      </c>
      <c r="I219" s="57">
        <v>0.11</v>
      </c>
      <c r="J219" s="96">
        <f si="7" t="shared"/>
        <v>0</v>
      </c>
      <c r="K219" s="123"/>
      <c r="L219" s="57"/>
    </row>
    <row customFormat="1" customHeight="1" ht="12" r="220" s="121" spans="1:18">
      <c r="A220" s="118">
        <v>5276</v>
      </c>
      <c r="B220" s="119">
        <v>0</v>
      </c>
      <c r="C220" s="120">
        <v>0</v>
      </c>
      <c r="D220" s="110">
        <f si="6" t="shared"/>
        <v>0</v>
      </c>
      <c r="E220" s="120">
        <v>7</v>
      </c>
      <c r="H220" s="121" t="s">
        <v>5</v>
      </c>
      <c r="I220" s="57">
        <v>0.05</v>
      </c>
      <c r="J220" s="96">
        <f si="7" t="shared"/>
        <v>0</v>
      </c>
      <c r="K220" s="123"/>
      <c r="L220" s="57"/>
    </row>
    <row customHeight="1" ht="12" r="221" spans="1:18">
      <c r="A221" s="99">
        <v>5277</v>
      </c>
      <c r="B221" s="93">
        <v>8</v>
      </c>
      <c r="C221" s="110">
        <v>8</v>
      </c>
      <c r="D221" s="110">
        <f si="6" t="shared"/>
        <v>16</v>
      </c>
      <c r="E221" s="74">
        <v>4</v>
      </c>
      <c r="F221" s="26" t="s">
        <v>1007</v>
      </c>
      <c r="G221" s="26" t="s">
        <v>1008</v>
      </c>
      <c r="H221" s="26" t="s">
        <v>5</v>
      </c>
      <c r="I221" s="29">
        <v>19.73</v>
      </c>
      <c r="J221" s="96">
        <f si="7" t="shared"/>
        <v>157.84</v>
      </c>
      <c r="M221" s="26"/>
    </row>
    <row customHeight="1" ht="12" r="222" spans="1:18">
      <c r="A222" s="99">
        <v>5278</v>
      </c>
      <c r="B222" s="93">
        <v>8</v>
      </c>
      <c r="C222" s="110">
        <v>6</v>
      </c>
      <c r="D222" s="110">
        <f si="6" t="shared"/>
        <v>12</v>
      </c>
      <c r="E222" s="74">
        <v>12</v>
      </c>
      <c r="F222" s="26" t="s">
        <v>702</v>
      </c>
      <c r="G222" s="26" t="s">
        <v>703</v>
      </c>
      <c r="H222" s="26" t="s">
        <v>5</v>
      </c>
      <c r="I222" s="29">
        <v>3.87</v>
      </c>
      <c r="J222" s="96">
        <f si="7" t="shared"/>
        <v>30.96</v>
      </c>
      <c r="K222" s="77">
        <v>5</v>
      </c>
      <c r="M222" s="26"/>
      <c r="R222" s="25"/>
    </row>
    <row customHeight="1" ht="12" r="223" spans="1:18">
      <c r="A223" s="99">
        <v>5279</v>
      </c>
      <c r="B223" s="93">
        <v>3</v>
      </c>
      <c r="C223" s="110">
        <v>2</v>
      </c>
      <c r="D223" s="110">
        <f si="6" t="shared"/>
        <v>4</v>
      </c>
      <c r="E223" s="74">
        <v>5</v>
      </c>
      <c r="F223" s="26" t="s">
        <v>1062</v>
      </c>
      <c r="G223" s="26" t="s">
        <v>1063</v>
      </c>
      <c r="H223" s="26" t="s">
        <v>5</v>
      </c>
      <c r="I223" s="26">
        <v>23.94</v>
      </c>
      <c r="J223" s="96">
        <f si="7" t="shared"/>
        <v>71.820000000000007</v>
      </c>
      <c r="M223" s="26"/>
    </row>
    <row customHeight="1" ht="12" r="224" spans="1:18">
      <c r="A224" s="99">
        <v>5282</v>
      </c>
      <c r="B224" s="93">
        <v>3</v>
      </c>
      <c r="C224" s="110">
        <v>3</v>
      </c>
      <c r="D224" s="110">
        <f si="6" t="shared"/>
        <v>6</v>
      </c>
      <c r="E224" s="74">
        <v>8</v>
      </c>
      <c r="F224" s="26" t="s">
        <v>1054</v>
      </c>
      <c r="G224" s="26" t="s">
        <v>1110</v>
      </c>
      <c r="H224" s="26" t="s">
        <v>5</v>
      </c>
      <c r="I224" s="29">
        <v>1.1499999999999999</v>
      </c>
      <c r="J224" s="96">
        <f si="7" t="shared"/>
        <v>3.4499999999999997</v>
      </c>
      <c r="M224" s="26"/>
    </row>
    <row customFormat="1" customHeight="1" ht="12" r="225" s="121" spans="1:13">
      <c r="A225" s="99">
        <v>5283</v>
      </c>
      <c r="B225" s="93">
        <v>0</v>
      </c>
      <c r="C225" s="74">
        <v>0</v>
      </c>
      <c r="D225" s="74">
        <f si="6" t="shared"/>
        <v>0</v>
      </c>
      <c r="E225" s="74">
        <v>12</v>
      </c>
      <c r="F225" s="26" t="s">
        <v>828</v>
      </c>
      <c r="G225" s="121" t="s">
        <v>829</v>
      </c>
      <c r="H225" s="121" t="s">
        <v>5</v>
      </c>
      <c r="I225" s="29">
        <v>2.62</v>
      </c>
      <c r="J225" s="96">
        <f si="7" t="shared"/>
        <v>0</v>
      </c>
      <c r="K225" s="123">
        <f>(I225*0.4)+I225</f>
        <v>3.6680000000000001</v>
      </c>
      <c r="L225" s="57"/>
      <c r="M225" s="121" t="s">
        <v>1407</v>
      </c>
    </row>
    <row customHeight="1" ht="12" r="226" spans="1:13">
      <c r="A226" s="99">
        <v>5284</v>
      </c>
      <c r="B226" s="93">
        <v>5</v>
      </c>
      <c r="C226" s="110">
        <v>4</v>
      </c>
      <c r="D226" s="110">
        <f si="6" t="shared"/>
        <v>8</v>
      </c>
      <c r="E226" s="74">
        <v>8</v>
      </c>
      <c r="F226" s="26" t="s">
        <v>1073</v>
      </c>
      <c r="G226" s="26" t="s">
        <v>1074</v>
      </c>
      <c r="H226" s="26" t="s">
        <v>5</v>
      </c>
      <c r="I226" s="29">
        <v>12.62</v>
      </c>
      <c r="J226" s="96">
        <f si="7" t="shared"/>
        <v>63.099999999999994</v>
      </c>
      <c r="M226" s="26"/>
    </row>
    <row customHeight="1" ht="12" r="227" spans="1:13">
      <c r="A227" s="99">
        <v>5285</v>
      </c>
      <c r="B227" s="93">
        <v>11</v>
      </c>
      <c r="C227" s="110">
        <v>3</v>
      </c>
      <c r="D227" s="110">
        <f ref="D227:D293" si="8" t="shared">C227*2</f>
        <v>6</v>
      </c>
      <c r="E227" s="74">
        <v>8</v>
      </c>
      <c r="F227" s="26" t="s">
        <v>1019</v>
      </c>
      <c r="G227" s="26" t="s">
        <v>1020</v>
      </c>
      <c r="H227" s="26" t="s">
        <v>5</v>
      </c>
      <c r="I227" s="29">
        <v>6.07</v>
      </c>
      <c r="J227" s="96">
        <f si="7" t="shared"/>
        <v>66.77000000000001</v>
      </c>
      <c r="M227" s="26"/>
    </row>
    <row customHeight="1" ht="12" r="228" spans="1:13">
      <c r="A228" s="99">
        <v>5286</v>
      </c>
      <c r="B228" s="93">
        <v>5</v>
      </c>
      <c r="C228" s="110">
        <v>3</v>
      </c>
      <c r="D228" s="110">
        <f si="8" t="shared"/>
        <v>6</v>
      </c>
      <c r="E228" s="74">
        <v>7</v>
      </c>
      <c r="F228" s="26" t="s">
        <v>1055</v>
      </c>
      <c r="G228" s="26" t="s">
        <v>1072</v>
      </c>
      <c r="H228" s="26" t="s">
        <v>5</v>
      </c>
      <c r="I228" s="29">
        <v>1.41</v>
      </c>
      <c r="J228" s="96">
        <f si="7" t="shared"/>
        <v>7.05</v>
      </c>
      <c r="M228" s="26"/>
    </row>
    <row customHeight="1" ht="12" r="229" spans="1:13">
      <c r="A229" s="99">
        <v>5287</v>
      </c>
      <c r="B229" s="93">
        <v>1</v>
      </c>
      <c r="C229" s="110">
        <v>2</v>
      </c>
      <c r="D229" s="110">
        <f si="8" t="shared"/>
        <v>4</v>
      </c>
      <c r="E229" s="74">
        <v>10</v>
      </c>
      <c r="F229" s="26" t="s">
        <v>1075</v>
      </c>
      <c r="G229" s="26" t="s">
        <v>1076</v>
      </c>
      <c r="H229" s="26" t="s">
        <v>5</v>
      </c>
      <c r="I229" s="29">
        <v>2.4300000000000002</v>
      </c>
      <c r="J229" s="96">
        <f si="7" t="shared"/>
        <v>2.4300000000000002</v>
      </c>
      <c r="M229" s="26"/>
    </row>
    <row customHeight="1" ht="12" r="230" spans="1:13">
      <c r="A230" s="99">
        <v>5288</v>
      </c>
      <c r="B230" s="93">
        <v>2</v>
      </c>
      <c r="C230" s="110">
        <v>2</v>
      </c>
      <c r="D230" s="110">
        <f si="8" t="shared"/>
        <v>4</v>
      </c>
      <c r="E230" s="74">
        <v>9</v>
      </c>
      <c r="F230" s="26" t="s">
        <v>1070</v>
      </c>
      <c r="G230" s="26" t="s">
        <v>1071</v>
      </c>
      <c r="H230" s="26" t="s">
        <v>5</v>
      </c>
      <c r="I230" s="29">
        <v>5.76</v>
      </c>
      <c r="J230" s="96">
        <f si="7" t="shared"/>
        <v>11.52</v>
      </c>
      <c r="M230" s="26"/>
    </row>
    <row customFormat="1" customHeight="1" ht="12" r="231" s="121" spans="1:13">
      <c r="A231" s="118">
        <v>5289</v>
      </c>
      <c r="B231" s="119">
        <v>0</v>
      </c>
      <c r="C231" s="120">
        <v>0</v>
      </c>
      <c r="D231" s="110">
        <f si="8" t="shared"/>
        <v>0</v>
      </c>
      <c r="E231" s="120">
        <v>0</v>
      </c>
      <c r="I231" s="57">
        <v>13.29</v>
      </c>
      <c r="J231" s="96">
        <f si="7" t="shared"/>
        <v>0</v>
      </c>
      <c r="K231" s="123"/>
      <c r="L231" s="57"/>
      <c r="M231" s="120" t="s">
        <v>1407</v>
      </c>
    </row>
    <row customHeight="1" ht="12" r="232" spans="1:13">
      <c r="A232" s="99">
        <v>5290</v>
      </c>
      <c r="B232" s="93">
        <v>27</v>
      </c>
      <c r="C232" s="110">
        <v>2</v>
      </c>
      <c r="D232" s="110">
        <f si="8" t="shared"/>
        <v>4</v>
      </c>
      <c r="E232" s="74">
        <v>8</v>
      </c>
      <c r="F232" s="26" t="s">
        <v>708</v>
      </c>
      <c r="G232" s="26" t="s">
        <v>709</v>
      </c>
      <c r="H232" s="26" t="s">
        <v>5</v>
      </c>
      <c r="I232" s="29">
        <v>5.84</v>
      </c>
      <c r="J232" s="96">
        <f si="7" t="shared"/>
        <v>157.68</v>
      </c>
      <c r="K232" s="77">
        <v>15</v>
      </c>
      <c r="M232" s="26"/>
    </row>
    <row customHeight="1" ht="12" r="233" spans="1:13">
      <c r="A233" s="99">
        <v>5291</v>
      </c>
      <c r="B233" s="93">
        <v>8</v>
      </c>
      <c r="C233" s="110">
        <v>2</v>
      </c>
      <c r="D233" s="110">
        <f si="8" t="shared"/>
        <v>4</v>
      </c>
      <c r="E233" s="74">
        <v>9</v>
      </c>
      <c r="F233" s="26" t="s">
        <v>710</v>
      </c>
      <c r="G233" s="26" t="s">
        <v>711</v>
      </c>
      <c r="H233" s="26" t="s">
        <v>5</v>
      </c>
      <c r="I233" s="29">
        <v>23.76</v>
      </c>
      <c r="J233" s="96">
        <f si="7" t="shared"/>
        <v>190.08</v>
      </c>
      <c r="K233" s="77">
        <v>35</v>
      </c>
      <c r="M233" s="26" t="s">
        <v>1407</v>
      </c>
    </row>
    <row customFormat="1" customHeight="1" ht="12" r="234" s="121" spans="1:13">
      <c r="A234" s="118">
        <v>5292</v>
      </c>
      <c r="B234" s="119">
        <v>0</v>
      </c>
      <c r="C234" s="120">
        <v>0</v>
      </c>
      <c r="D234" s="110">
        <f si="8" t="shared"/>
        <v>0</v>
      </c>
      <c r="E234" s="120">
        <v>8</v>
      </c>
      <c r="F234" s="121" t="s">
        <v>1001</v>
      </c>
      <c r="G234" s="121" t="s">
        <v>1002</v>
      </c>
      <c r="H234" s="121" t="s">
        <v>5</v>
      </c>
      <c r="I234" s="57">
        <v>40.79</v>
      </c>
      <c r="J234" s="96">
        <f si="7" t="shared"/>
        <v>0</v>
      </c>
      <c r="K234" s="123"/>
      <c r="L234" s="57"/>
    </row>
    <row customFormat="1" customHeight="1" ht="12" r="235" s="121" spans="1:13">
      <c r="A235" s="118">
        <v>5295</v>
      </c>
      <c r="B235" s="119">
        <v>0</v>
      </c>
      <c r="C235" s="120">
        <v>0</v>
      </c>
      <c r="D235" s="110">
        <f si="8" t="shared"/>
        <v>0</v>
      </c>
      <c r="E235" s="120">
        <v>8</v>
      </c>
      <c r="F235" s="121" t="s">
        <v>1003</v>
      </c>
      <c r="G235" s="121" t="s">
        <v>1004</v>
      </c>
      <c r="H235" s="121" t="s">
        <v>5</v>
      </c>
      <c r="I235" s="57">
        <v>80.239999999999995</v>
      </c>
      <c r="J235" s="96">
        <f si="7" t="shared"/>
        <v>0</v>
      </c>
      <c r="K235" s="123">
        <f>(I235*0.4)+I235</f>
        <v>112.33599999999998</v>
      </c>
      <c r="L235" s="57"/>
      <c r="M235" s="121" t="s">
        <v>1407</v>
      </c>
    </row>
    <row customFormat="1" customHeight="1" ht="12" r="236" s="30" spans="1:13">
      <c r="A236" s="443">
        <v>5294</v>
      </c>
      <c r="B236" s="130"/>
      <c r="C236" s="4"/>
      <c r="D236" s="110"/>
      <c r="E236" s="4"/>
      <c r="I236" s="69">
        <v>9.48</v>
      </c>
      <c r="J236" s="96"/>
      <c r="K236" s="132"/>
      <c r="L236" s="36"/>
    </row>
    <row customHeight="1" ht="12" r="237" spans="1:13">
      <c r="A237" s="99">
        <v>5296</v>
      </c>
      <c r="B237" s="93">
        <v>5</v>
      </c>
      <c r="C237" s="74">
        <v>4</v>
      </c>
      <c r="D237" s="74">
        <f si="8" t="shared"/>
        <v>8</v>
      </c>
      <c r="E237" s="74">
        <v>8</v>
      </c>
      <c r="F237" s="26" t="s">
        <v>1005</v>
      </c>
      <c r="G237" s="26" t="s">
        <v>1006</v>
      </c>
      <c r="H237" s="26" t="s">
        <v>5</v>
      </c>
      <c r="I237" s="29">
        <v>93.4</v>
      </c>
      <c r="J237" s="96">
        <f si="7" t="shared"/>
        <v>467</v>
      </c>
      <c r="M237" s="26" t="s">
        <v>1407</v>
      </c>
    </row>
    <row customFormat="1" customHeight="1" ht="12" r="238" s="121" spans="1:13">
      <c r="A238" s="118">
        <v>5297</v>
      </c>
      <c r="B238" s="119">
        <v>0</v>
      </c>
      <c r="C238" s="120">
        <v>0</v>
      </c>
      <c r="D238" s="110">
        <f si="8" t="shared"/>
        <v>0</v>
      </c>
      <c r="E238" s="120">
        <v>4</v>
      </c>
      <c r="F238" s="121" t="s">
        <v>1263</v>
      </c>
      <c r="I238" s="57">
        <v>9.6300000000000008</v>
      </c>
      <c r="J238" s="96">
        <f si="7" t="shared"/>
        <v>0</v>
      </c>
      <c r="K238" s="123"/>
      <c r="L238" s="57"/>
      <c r="M238" s="121" t="s">
        <v>1407</v>
      </c>
    </row>
    <row customHeight="1" ht="12" r="239" spans="1:13">
      <c r="A239" s="99">
        <v>5298</v>
      </c>
      <c r="B239" s="93">
        <v>14</v>
      </c>
      <c r="C239" s="110">
        <v>8</v>
      </c>
      <c r="D239" s="110">
        <f si="8" t="shared"/>
        <v>16</v>
      </c>
      <c r="E239" s="74">
        <v>42</v>
      </c>
      <c r="F239" s="26" t="s">
        <v>1108</v>
      </c>
      <c r="G239" s="26" t="s">
        <v>1109</v>
      </c>
      <c r="H239" s="26" t="s">
        <v>5</v>
      </c>
      <c r="I239" s="29">
        <v>3.31</v>
      </c>
      <c r="J239" s="96">
        <f si="7" t="shared"/>
        <v>46.34</v>
      </c>
      <c r="M239" s="26"/>
    </row>
    <row customHeight="1" ht="12" r="240" spans="1:13">
      <c r="A240" s="149">
        <v>5299</v>
      </c>
      <c r="B240" s="93">
        <v>0</v>
      </c>
      <c r="C240" s="74">
        <v>0</v>
      </c>
      <c r="D240" s="74">
        <v>0</v>
      </c>
      <c r="I240" s="29">
        <v>3108</v>
      </c>
      <c r="J240" s="96">
        <f si="7" t="shared"/>
        <v>0</v>
      </c>
      <c r="M240" s="74"/>
    </row>
    <row customHeight="1" ht="12" r="241" spans="1:13">
      <c r="A241" s="99">
        <v>5300</v>
      </c>
      <c r="B241" s="155">
        <v>518</v>
      </c>
      <c r="C241" s="110">
        <v>140</v>
      </c>
      <c r="D241" s="110">
        <f si="8" t="shared"/>
        <v>280</v>
      </c>
      <c r="E241" s="74">
        <v>605</v>
      </c>
      <c r="F241" s="26" t="s">
        <v>530</v>
      </c>
      <c r="G241" s="26" t="s">
        <v>835</v>
      </c>
      <c r="H241" s="26" t="s">
        <v>8</v>
      </c>
      <c r="I241" s="29">
        <v>3.45</v>
      </c>
      <c r="J241" s="96">
        <f si="7" t="shared"/>
        <v>1787.1000000000001</v>
      </c>
      <c r="K241" s="77">
        <v>5</v>
      </c>
    </row>
    <row customHeight="1" ht="12" r="242" spans="1:13">
      <c r="A242" s="99">
        <v>5301</v>
      </c>
      <c r="B242" s="93">
        <v>309</v>
      </c>
      <c r="C242" s="110">
        <v>93</v>
      </c>
      <c r="D242" s="110">
        <f si="8" t="shared"/>
        <v>186</v>
      </c>
      <c r="E242" s="74">
        <v>300</v>
      </c>
      <c r="F242" s="26" t="s">
        <v>149</v>
      </c>
      <c r="G242" s="26" t="s">
        <v>836</v>
      </c>
      <c r="H242" s="26" t="s">
        <v>8</v>
      </c>
      <c r="I242" s="29">
        <v>0.4</v>
      </c>
      <c r="J242" s="96">
        <f si="7" t="shared"/>
        <v>123.60000000000001</v>
      </c>
      <c r="K242" s="77">
        <v>5</v>
      </c>
      <c r="M242" s="25" t="s">
        <v>1134</v>
      </c>
    </row>
    <row customHeight="1" ht="12" r="243" spans="1:13">
      <c r="A243" s="99">
        <v>5302</v>
      </c>
      <c r="B243" s="93">
        <v>131</v>
      </c>
      <c r="C243" s="110">
        <v>36</v>
      </c>
      <c r="D243" s="110">
        <f si="8" t="shared"/>
        <v>72</v>
      </c>
      <c r="E243" s="74">
        <v>157</v>
      </c>
      <c r="F243" s="26" t="s">
        <v>150</v>
      </c>
      <c r="G243" s="26" t="s">
        <v>837</v>
      </c>
      <c r="H243" s="26" t="s">
        <v>8</v>
      </c>
      <c r="I243" s="29">
        <v>21.2</v>
      </c>
      <c r="J243" s="96">
        <f si="7" t="shared"/>
        <v>2777.2</v>
      </c>
      <c r="K243" s="77">
        <v>36</v>
      </c>
    </row>
    <row customHeight="1" ht="12" r="244" spans="1:13">
      <c r="A244" s="99">
        <v>5303</v>
      </c>
      <c r="B244" s="93">
        <v>51</v>
      </c>
      <c r="C244" s="110">
        <v>5</v>
      </c>
      <c r="D244" s="110">
        <f si="8" t="shared"/>
        <v>10</v>
      </c>
      <c r="E244" s="74">
        <v>13</v>
      </c>
      <c r="F244" s="26" t="s">
        <v>151</v>
      </c>
      <c r="G244" s="26" t="s">
        <v>839</v>
      </c>
      <c r="H244" s="26" t="s">
        <v>8</v>
      </c>
      <c r="I244" s="29">
        <v>10.45</v>
      </c>
      <c r="J244" s="96">
        <f si="7" t="shared"/>
        <v>532.94999999999993</v>
      </c>
      <c r="K244" s="77">
        <v>15</v>
      </c>
    </row>
    <row customHeight="1" ht="12" r="245" spans="1:13">
      <c r="A245" s="99">
        <v>5304</v>
      </c>
      <c r="B245" s="93">
        <v>0</v>
      </c>
      <c r="C245" s="110">
        <v>6</v>
      </c>
      <c r="D245" s="110">
        <f si="8" t="shared"/>
        <v>12</v>
      </c>
      <c r="E245" s="74">
        <v>21</v>
      </c>
      <c r="F245" s="26" t="s">
        <v>152</v>
      </c>
      <c r="G245" s="26" t="s">
        <v>838</v>
      </c>
      <c r="H245" s="26" t="s">
        <v>8</v>
      </c>
      <c r="I245" s="29">
        <v>11.25</v>
      </c>
      <c r="J245" s="96">
        <f si="7" t="shared"/>
        <v>0</v>
      </c>
      <c r="K245" s="77">
        <v>10</v>
      </c>
    </row>
    <row customHeight="1" ht="12" r="246" spans="1:13">
      <c r="A246" s="99">
        <v>5305</v>
      </c>
      <c r="B246" s="93">
        <v>248</v>
      </c>
      <c r="C246" s="110">
        <v>27</v>
      </c>
      <c r="D246" s="110">
        <f si="8" t="shared"/>
        <v>54</v>
      </c>
      <c r="E246" s="74">
        <v>86</v>
      </c>
      <c r="F246" s="26" t="s">
        <v>153</v>
      </c>
      <c r="G246" s="26" t="s">
        <v>840</v>
      </c>
      <c r="H246" s="26" t="s">
        <v>8</v>
      </c>
      <c r="I246" s="29">
        <v>8.83</v>
      </c>
      <c r="J246" s="96">
        <f si="7" t="shared"/>
        <v>2189.84</v>
      </c>
      <c r="K246" s="77">
        <v>23</v>
      </c>
    </row>
    <row customHeight="1" ht="12" r="247" spans="1:13">
      <c r="A247" s="99">
        <v>5306</v>
      </c>
      <c r="B247" s="93">
        <v>171</v>
      </c>
      <c r="C247" s="110">
        <v>26</v>
      </c>
      <c r="D247" s="110">
        <f si="8" t="shared"/>
        <v>52</v>
      </c>
      <c r="E247" s="74">
        <v>96</v>
      </c>
      <c r="F247" s="26" t="s">
        <v>154</v>
      </c>
      <c r="G247" s="26" t="s">
        <v>839</v>
      </c>
      <c r="H247" s="26" t="s">
        <v>8</v>
      </c>
      <c r="I247" s="29">
        <v>5.56</v>
      </c>
      <c r="J247" s="96">
        <f si="7" t="shared"/>
        <v>950.75999999999988</v>
      </c>
      <c r="K247" s="77">
        <v>15</v>
      </c>
      <c r="M247" s="25" t="s">
        <v>1136</v>
      </c>
    </row>
    <row customHeight="1" ht="12" r="248" spans="1:13">
      <c r="A248" s="99">
        <v>5307</v>
      </c>
      <c r="B248" s="93" t="n">
        <v>304.0</v>
      </c>
      <c r="C248" s="110">
        <v>68</v>
      </c>
      <c r="D248" s="110">
        <f si="8" t="shared"/>
        <v>136</v>
      </c>
      <c r="E248" s="74">
        <v>206</v>
      </c>
      <c r="F248" s="26" t="s">
        <v>598</v>
      </c>
      <c r="G248" s="26" t="s">
        <v>911</v>
      </c>
      <c r="H248" s="26" t="s">
        <v>912</v>
      </c>
      <c r="I248" s="29">
        <v>0.65</v>
      </c>
      <c r="J248" s="96">
        <f si="7" t="shared"/>
        <v>199.55</v>
      </c>
      <c r="K248" s="77">
        <v>5</v>
      </c>
      <c r="M248" s="26"/>
    </row>
    <row customHeight="1" ht="12" r="249" spans="1:13">
      <c r="A249" s="99">
        <v>5308</v>
      </c>
      <c r="B249" s="93">
        <v>55</v>
      </c>
      <c r="C249" s="110">
        <v>31</v>
      </c>
      <c r="D249" s="110">
        <f si="8" t="shared"/>
        <v>62</v>
      </c>
      <c r="E249" s="74">
        <v>128</v>
      </c>
      <c r="F249" s="26" t="s">
        <v>155</v>
      </c>
      <c r="G249" s="26" t="s">
        <v>863</v>
      </c>
      <c r="H249" s="26" t="s">
        <v>8</v>
      </c>
      <c r="I249" s="29">
        <v>8.6</v>
      </c>
      <c r="J249" s="96">
        <f si="7" t="shared"/>
        <v>473</v>
      </c>
      <c r="K249" s="77">
        <v>15</v>
      </c>
    </row>
    <row customHeight="1" ht="12" r="250" spans="1:13">
      <c r="A250" s="99">
        <v>5309</v>
      </c>
      <c r="B250" s="93">
        <v>30</v>
      </c>
      <c r="C250" s="110">
        <v>6</v>
      </c>
      <c r="D250" s="110">
        <v>9</v>
      </c>
      <c r="E250" s="74">
        <v>17</v>
      </c>
      <c r="F250" s="26" t="s">
        <v>156</v>
      </c>
      <c r="G250" s="26" t="s">
        <v>850</v>
      </c>
      <c r="H250" s="26" t="s">
        <v>5</v>
      </c>
      <c r="I250" s="29">
        <v>8.6199999999999992</v>
      </c>
      <c r="J250" s="96">
        <f ref="J250:J314" si="9" t="shared">B250*I250</f>
        <v>258.59999999999997</v>
      </c>
      <c r="K250" s="77">
        <v>15</v>
      </c>
      <c r="M250" s="26"/>
    </row>
    <row customHeight="1" ht="12" r="251" spans="1:13">
      <c r="A251" s="99">
        <v>5310</v>
      </c>
      <c r="B251" s="93">
        <v>195</v>
      </c>
      <c r="C251" s="110">
        <v>339</v>
      </c>
      <c r="D251" s="110">
        <f si="8" t="shared"/>
        <v>678</v>
      </c>
      <c r="E251" s="74">
        <v>1199</v>
      </c>
      <c r="F251" s="26" t="s">
        <v>157</v>
      </c>
      <c r="G251" s="26" t="s">
        <v>927</v>
      </c>
      <c r="H251" s="26" t="s">
        <v>8</v>
      </c>
      <c r="I251" s="29">
        <v>1.48</v>
      </c>
      <c r="J251" s="96">
        <f si="9" t="shared"/>
        <v>288.60000000000002</v>
      </c>
      <c r="K251" s="77">
        <v>5</v>
      </c>
    </row>
    <row customHeight="1" ht="12" r="252" spans="1:13">
      <c r="A252" s="99">
        <v>5311</v>
      </c>
      <c r="B252" s="93" t="n">
        <v>645.0</v>
      </c>
      <c r="C252" s="110">
        <v>268</v>
      </c>
      <c r="D252" s="110">
        <f si="8" t="shared"/>
        <v>536</v>
      </c>
      <c r="E252" s="74">
        <v>929</v>
      </c>
      <c r="F252" s="26" t="s">
        <v>858</v>
      </c>
      <c r="G252" s="26" t="s">
        <v>859</v>
      </c>
      <c r="H252" s="26" t="s">
        <v>8</v>
      </c>
      <c r="I252" s="29">
        <v>0.46</v>
      </c>
      <c r="J252" s="96">
        <f si="9" t="shared"/>
        <v>298.54000000000002</v>
      </c>
      <c r="K252" s="77">
        <v>5</v>
      </c>
    </row>
    <row customHeight="1" ht="12" r="253" spans="1:13">
      <c r="A253" s="99">
        <v>5312</v>
      </c>
      <c r="B253" s="93">
        <v>131</v>
      </c>
      <c r="C253" s="110">
        <v>41</v>
      </c>
      <c r="D253" s="110">
        <f si="8" t="shared"/>
        <v>82</v>
      </c>
      <c r="E253" s="74">
        <v>261</v>
      </c>
      <c r="F253" s="26" t="s">
        <v>864</v>
      </c>
      <c r="G253" s="26" t="s">
        <v>928</v>
      </c>
      <c r="H253" s="26" t="s">
        <v>8</v>
      </c>
      <c r="I253" s="29">
        <v>0.76</v>
      </c>
      <c r="J253" s="96">
        <f si="9" t="shared"/>
        <v>99.56</v>
      </c>
      <c r="K253" s="77">
        <v>5</v>
      </c>
    </row>
    <row customHeight="1" ht="12" r="254" spans="1:13">
      <c r="A254" s="99">
        <v>5313</v>
      </c>
      <c r="B254" s="93" t="n">
        <v>173.0</v>
      </c>
      <c r="C254" s="110">
        <v>55</v>
      </c>
      <c r="D254" s="110">
        <f si="8" t="shared"/>
        <v>110</v>
      </c>
      <c r="E254" s="74">
        <v>193</v>
      </c>
      <c r="F254" s="26" t="s">
        <v>158</v>
      </c>
      <c r="G254" s="26" t="s">
        <v>922</v>
      </c>
      <c r="H254" s="26" t="s">
        <v>8</v>
      </c>
      <c r="I254" s="29">
        <v>2.69</v>
      </c>
      <c r="J254" s="96">
        <f si="9" t="shared"/>
        <v>468.06</v>
      </c>
      <c r="K254" s="77">
        <v>5</v>
      </c>
    </row>
    <row customFormat="1" customHeight="1" ht="12" r="255" s="121" spans="1:13">
      <c r="A255" s="118">
        <v>5314</v>
      </c>
      <c r="B255" s="119" t="n">
        <v>0.0</v>
      </c>
      <c r="C255" s="120">
        <v>0</v>
      </c>
      <c r="D255" s="110">
        <f si="8" t="shared"/>
        <v>0</v>
      </c>
      <c r="E255" s="120"/>
      <c r="F255" s="121" t="s">
        <v>159</v>
      </c>
      <c r="G255" s="121" t="s">
        <v>860</v>
      </c>
      <c r="I255" s="57">
        <v>8.82</v>
      </c>
      <c r="J255" s="96">
        <f si="9" t="shared"/>
        <v>0</v>
      </c>
      <c r="K255" s="123"/>
      <c r="L255" s="57"/>
      <c r="M255" s="124"/>
    </row>
    <row customHeight="1" ht="12" r="256" spans="1:13">
      <c r="A256" s="99">
        <v>5315</v>
      </c>
      <c r="B256" s="93">
        <v>130</v>
      </c>
      <c r="C256" s="110">
        <v>40</v>
      </c>
      <c r="D256" s="110">
        <f si="8" t="shared"/>
        <v>80</v>
      </c>
      <c r="E256" s="74">
        <v>121</v>
      </c>
      <c r="F256" s="26">
        <v>9011.902</v>
      </c>
      <c r="G256" s="26" t="s">
        <v>525</v>
      </c>
      <c r="H256" s="26" t="s">
        <v>160</v>
      </c>
      <c r="I256" s="29">
        <v>9.11</v>
      </c>
      <c r="J256" s="96">
        <f si="9" t="shared"/>
        <v>1184.3</v>
      </c>
      <c r="K256" s="77">
        <v>15</v>
      </c>
      <c r="M256" s="26"/>
    </row>
    <row customHeight="1" ht="12" r="257" spans="1:13">
      <c r="A257" s="99">
        <v>5316</v>
      </c>
      <c r="B257" s="93">
        <v>44</v>
      </c>
      <c r="C257" s="110">
        <v>22</v>
      </c>
      <c r="D257" s="110">
        <f si="8" t="shared"/>
        <v>44</v>
      </c>
      <c r="E257" s="74">
        <v>72</v>
      </c>
      <c r="F257" s="26" t="s">
        <v>161</v>
      </c>
      <c r="G257" s="26" t="s">
        <v>162</v>
      </c>
      <c r="H257" s="26" t="s">
        <v>163</v>
      </c>
      <c r="I257" s="29">
        <v>6.37</v>
      </c>
      <c r="J257" s="96">
        <f si="9" t="shared"/>
        <v>280.28000000000003</v>
      </c>
      <c r="K257" s="77">
        <v>10</v>
      </c>
      <c r="M257" s="26"/>
    </row>
    <row customHeight="1" ht="12" r="258" spans="1:13">
      <c r="A258" s="99">
        <v>5317</v>
      </c>
      <c r="B258" s="93">
        <v>21</v>
      </c>
      <c r="C258" s="110">
        <v>11</v>
      </c>
      <c r="D258" s="110">
        <f si="8" t="shared"/>
        <v>22</v>
      </c>
      <c r="E258" s="74">
        <v>35</v>
      </c>
      <c r="F258" s="26" t="s">
        <v>164</v>
      </c>
      <c r="G258" s="26" t="s">
        <v>908</v>
      </c>
      <c r="H258" s="26" t="s">
        <v>163</v>
      </c>
      <c r="I258" s="29">
        <v>9.92</v>
      </c>
      <c r="J258" s="96">
        <f si="9" t="shared"/>
        <v>208.32</v>
      </c>
      <c r="K258" s="77">
        <v>10</v>
      </c>
      <c r="M258" s="26"/>
    </row>
    <row customHeight="1" ht="12" r="259" spans="1:13">
      <c r="A259" s="99">
        <v>5318</v>
      </c>
      <c r="B259" s="93" t="n">
        <v>113.0</v>
      </c>
      <c r="C259" s="110">
        <v>45</v>
      </c>
      <c r="D259" s="110">
        <f si="8" t="shared"/>
        <v>90</v>
      </c>
      <c r="E259" s="74">
        <v>159</v>
      </c>
      <c r="F259" s="26" t="s">
        <v>165</v>
      </c>
      <c r="G259" s="26" t="s">
        <v>861</v>
      </c>
      <c r="H259" s="26" t="s">
        <v>8</v>
      </c>
      <c r="I259" s="29">
        <v>1.2</v>
      </c>
      <c r="J259" s="96">
        <f si="9" t="shared"/>
        <v>136.79999999999998</v>
      </c>
      <c r="K259" s="77">
        <v>5</v>
      </c>
    </row>
    <row customHeight="1" ht="12" r="260" spans="1:13">
      <c r="A260" s="99">
        <v>5319</v>
      </c>
      <c r="B260" s="93">
        <v>17</v>
      </c>
      <c r="C260" s="110">
        <v>11</v>
      </c>
      <c r="D260" s="110">
        <f si="8" t="shared"/>
        <v>22</v>
      </c>
      <c r="E260" s="74">
        <v>36</v>
      </c>
      <c r="F260" s="26" t="s">
        <v>1242</v>
      </c>
      <c r="G260" s="25" t="s">
        <v>1243</v>
      </c>
      <c r="H260" s="26" t="s">
        <v>1244</v>
      </c>
      <c r="I260" s="29">
        <v>70</v>
      </c>
      <c r="J260" s="96">
        <f si="9" t="shared"/>
        <v>1190</v>
      </c>
      <c r="K260" s="77">
        <v>55</v>
      </c>
      <c r="M260" s="26"/>
    </row>
    <row customFormat="1" customHeight="1" ht="12" r="261" s="121" spans="1:13">
      <c r="A261" s="118">
        <v>5320</v>
      </c>
      <c r="B261" s="119" t="n">
        <v>0.0</v>
      </c>
      <c r="C261" s="120">
        <v>0</v>
      </c>
      <c r="D261" s="110">
        <f si="8" t="shared"/>
        <v>0</v>
      </c>
      <c r="E261" s="120"/>
      <c r="F261" s="121" t="s">
        <v>895</v>
      </c>
      <c r="G261" s="121" t="s">
        <v>896</v>
      </c>
      <c r="H261" s="121" t="s">
        <v>897</v>
      </c>
      <c r="I261" s="57">
        <v>2.65</v>
      </c>
      <c r="J261" s="96">
        <f si="9" t="shared"/>
        <v>0</v>
      </c>
      <c r="K261" s="123"/>
      <c r="L261" s="57" t="s">
        <v>1342</v>
      </c>
    </row>
    <row customHeight="1" ht="12" r="262" spans="1:13">
      <c r="A262" s="99">
        <v>5321</v>
      </c>
      <c r="B262" s="93">
        <v>141</v>
      </c>
      <c r="C262" s="110">
        <v>50</v>
      </c>
      <c r="D262" s="110">
        <f si="8" t="shared"/>
        <v>100</v>
      </c>
      <c r="E262" s="74">
        <v>162</v>
      </c>
      <c r="F262" s="26" t="s">
        <v>168</v>
      </c>
      <c r="G262" s="26" t="s">
        <v>169</v>
      </c>
      <c r="H262" s="26" t="s">
        <v>8</v>
      </c>
      <c r="I262" s="29">
        <v>0.95</v>
      </c>
      <c r="J262" s="96">
        <f si="9" t="shared"/>
        <v>133.94999999999999</v>
      </c>
      <c r="K262" s="77">
        <v>5</v>
      </c>
    </row>
    <row customHeight="1" ht="12" r="263" spans="1:13">
      <c r="A263" s="99">
        <v>5322</v>
      </c>
      <c r="B263" s="93">
        <v>112</v>
      </c>
      <c r="C263" s="110">
        <v>21</v>
      </c>
      <c r="D263" s="110">
        <f si="8" t="shared"/>
        <v>42</v>
      </c>
      <c r="E263" s="74">
        <v>61</v>
      </c>
      <c r="F263" s="26" t="s">
        <v>170</v>
      </c>
      <c r="G263" s="26" t="s">
        <v>171</v>
      </c>
      <c r="H263" s="26" t="s">
        <v>8</v>
      </c>
      <c r="I263" s="29">
        <v>9.75</v>
      </c>
      <c r="J263" s="96">
        <f si="9" t="shared"/>
        <v>1092</v>
      </c>
      <c r="K263" s="77">
        <v>5</v>
      </c>
      <c r="M263" s="25" t="s">
        <v>1137</v>
      </c>
    </row>
    <row customHeight="1" ht="12" r="264" spans="1:13">
      <c r="A264" s="99">
        <v>5323</v>
      </c>
      <c r="B264" s="93">
        <v>339</v>
      </c>
      <c r="C264" s="110">
        <v>119</v>
      </c>
      <c r="D264" s="110">
        <f si="8" t="shared"/>
        <v>238</v>
      </c>
      <c r="E264" s="74">
        <v>428</v>
      </c>
      <c r="F264" s="26" t="s">
        <v>172</v>
      </c>
      <c r="G264" s="26" t="s">
        <v>862</v>
      </c>
      <c r="H264" s="26" t="s">
        <v>8</v>
      </c>
      <c r="I264" s="29">
        <v>1.35</v>
      </c>
      <c r="J264" s="96">
        <f si="9" t="shared"/>
        <v>457.65000000000003</v>
      </c>
      <c r="K264" s="77">
        <v>5</v>
      </c>
    </row>
    <row customHeight="1" ht="12" r="265" spans="1:13">
      <c r="A265" s="99">
        <v>5324</v>
      </c>
      <c r="B265" s="93">
        <v>135</v>
      </c>
      <c r="C265" s="110">
        <v>98</v>
      </c>
      <c r="D265" s="110">
        <f si="8" t="shared"/>
        <v>196</v>
      </c>
      <c r="E265" s="74">
        <v>361</v>
      </c>
      <c r="F265" s="26" t="s">
        <v>173</v>
      </c>
      <c r="G265" s="26" t="s">
        <v>1255</v>
      </c>
      <c r="H265" s="26" t="s">
        <v>8</v>
      </c>
      <c r="I265" s="29">
        <v>0.89</v>
      </c>
      <c r="J265" s="96">
        <f si="9" t="shared"/>
        <v>120.15</v>
      </c>
      <c r="K265" s="77">
        <v>5</v>
      </c>
    </row>
    <row customHeight="1" ht="12" r="266" spans="1:13">
      <c r="A266" s="99">
        <v>5325</v>
      </c>
      <c r="B266" s="93">
        <v>10</v>
      </c>
      <c r="C266" s="110">
        <v>1</v>
      </c>
      <c r="D266" s="110">
        <f si="8" t="shared"/>
        <v>2</v>
      </c>
      <c r="E266" s="74">
        <v>4</v>
      </c>
      <c r="F266" s="26">
        <v>6</v>
      </c>
      <c r="G266" s="26" t="s">
        <v>176</v>
      </c>
      <c r="H266" s="26" t="s">
        <v>8</v>
      </c>
      <c r="I266" s="29">
        <v>13.25</v>
      </c>
      <c r="J266" s="96">
        <f si="9" t="shared"/>
        <v>132.5</v>
      </c>
      <c r="K266" s="77">
        <v>5</v>
      </c>
    </row>
    <row customHeight="1" ht="12" r="267" spans="1:13">
      <c r="A267" s="99">
        <v>5326</v>
      </c>
      <c r="B267" s="93">
        <v>37</v>
      </c>
      <c r="C267" s="110">
        <v>1</v>
      </c>
      <c r="D267" s="110">
        <f si="8" t="shared"/>
        <v>2</v>
      </c>
      <c r="E267" s="74">
        <v>2</v>
      </c>
      <c r="F267" s="26" t="s">
        <v>177</v>
      </c>
      <c r="G267" s="26" t="s">
        <v>178</v>
      </c>
      <c r="H267" s="26" t="s">
        <v>8</v>
      </c>
      <c r="I267" s="29">
        <v>12.47</v>
      </c>
      <c r="J267" s="96">
        <f si="9" t="shared"/>
        <v>461.39000000000004</v>
      </c>
      <c r="K267" s="77">
        <v>20</v>
      </c>
    </row>
    <row customHeight="1" ht="12" r="268" spans="1:13">
      <c r="A268" s="99">
        <v>5327</v>
      </c>
      <c r="B268" s="93">
        <v>78</v>
      </c>
      <c r="C268" s="110">
        <v>39</v>
      </c>
      <c r="D268" s="110">
        <f si="8" t="shared"/>
        <v>78</v>
      </c>
      <c r="E268" s="74">
        <v>150</v>
      </c>
      <c r="F268" s="26" t="s">
        <v>179</v>
      </c>
      <c r="G268" s="26" t="s">
        <v>180</v>
      </c>
      <c r="H268" s="26" t="s">
        <v>590</v>
      </c>
      <c r="I268" s="29">
        <v>2.4</v>
      </c>
      <c r="J268" s="96">
        <f si="9" t="shared"/>
        <v>187.2</v>
      </c>
      <c r="K268" s="77">
        <v>7</v>
      </c>
      <c r="M268" s="26"/>
    </row>
    <row customHeight="1" ht="12" r="269" spans="1:13">
      <c r="A269" s="99">
        <v>5328</v>
      </c>
      <c r="B269" s="93" t="n">
        <v>124.0</v>
      </c>
      <c r="C269" s="110">
        <v>85</v>
      </c>
      <c r="D269" s="110">
        <f si="8" t="shared"/>
        <v>170</v>
      </c>
      <c r="E269" s="74">
        <v>260</v>
      </c>
      <c r="F269" s="26" t="s">
        <v>649</v>
      </c>
      <c r="G269" s="26" t="s">
        <v>181</v>
      </c>
      <c r="H269" s="26" t="s">
        <v>11</v>
      </c>
      <c r="I269" s="29">
        <v>1.98</v>
      </c>
      <c r="J269" s="96">
        <f si="9" t="shared"/>
        <v>249.48</v>
      </c>
      <c r="K269" s="77">
        <v>5</v>
      </c>
      <c r="M269" s="26"/>
    </row>
    <row customHeight="1" ht="12" r="270" spans="1:13">
      <c r="A270" s="99">
        <v>5329</v>
      </c>
      <c r="B270" s="93">
        <v>26</v>
      </c>
      <c r="C270" s="110">
        <v>26</v>
      </c>
      <c r="D270" s="110">
        <f si="8" t="shared"/>
        <v>52</v>
      </c>
      <c r="E270" s="74">
        <v>121</v>
      </c>
      <c r="F270" s="26" t="s">
        <v>182</v>
      </c>
      <c r="G270" s="26" t="s">
        <v>183</v>
      </c>
      <c r="H270" s="26" t="s">
        <v>5</v>
      </c>
      <c r="I270" s="29">
        <v>1.4</v>
      </c>
      <c r="J270" s="96">
        <f si="9" t="shared"/>
        <v>36.4</v>
      </c>
      <c r="K270" s="77">
        <v>5</v>
      </c>
      <c r="M270" s="26"/>
    </row>
    <row customHeight="1" ht="12" r="271" spans="1:13">
      <c r="A271" s="99">
        <v>5330</v>
      </c>
      <c r="B271" s="93">
        <v>20</v>
      </c>
      <c r="C271" s="110">
        <v>2</v>
      </c>
      <c r="D271" s="110">
        <f si="8" t="shared"/>
        <v>4</v>
      </c>
      <c r="E271" s="74">
        <v>0</v>
      </c>
      <c r="F271" s="26" t="s">
        <v>184</v>
      </c>
      <c r="G271" s="26" t="s">
        <v>185</v>
      </c>
      <c r="H271" s="26" t="s">
        <v>5</v>
      </c>
      <c r="I271" s="29">
        <v>2.81</v>
      </c>
      <c r="J271" s="96">
        <f si="9" t="shared"/>
        <v>56.2</v>
      </c>
      <c r="K271" s="77">
        <v>5</v>
      </c>
      <c r="M271" s="26"/>
    </row>
    <row customHeight="1" ht="12" r="272" spans="1:13">
      <c r="A272" s="99">
        <v>5331</v>
      </c>
      <c r="B272" s="93">
        <v>178</v>
      </c>
      <c r="C272" s="110">
        <v>14</v>
      </c>
      <c r="D272" s="110">
        <f si="8" t="shared"/>
        <v>28</v>
      </c>
      <c r="E272" s="74">
        <v>84</v>
      </c>
      <c r="F272" s="26" t="s">
        <v>186</v>
      </c>
      <c r="G272" s="26" t="s">
        <v>187</v>
      </c>
      <c r="H272" s="26" t="s">
        <v>8</v>
      </c>
      <c r="I272" s="29">
        <v>3.68</v>
      </c>
      <c r="J272" s="96">
        <f si="9" t="shared"/>
        <v>655.04000000000008</v>
      </c>
      <c r="K272" s="77">
        <v>5</v>
      </c>
      <c r="M272" s="25" t="s">
        <v>1136</v>
      </c>
    </row>
    <row customHeight="1" ht="12" r="273" spans="1:13">
      <c r="A273" s="99">
        <v>5332</v>
      </c>
      <c r="B273" s="93">
        <v>72</v>
      </c>
      <c r="C273" s="110">
        <v>11</v>
      </c>
      <c r="D273" s="110">
        <f si="8" t="shared"/>
        <v>22</v>
      </c>
      <c r="E273" s="74">
        <v>36</v>
      </c>
      <c r="F273" s="26">
        <v>704.90530000000001</v>
      </c>
      <c r="G273" s="26" t="s">
        <v>188</v>
      </c>
      <c r="H273" s="26" t="s">
        <v>189</v>
      </c>
      <c r="I273" s="29">
        <v>11.13</v>
      </c>
      <c r="J273" s="96">
        <f si="9" t="shared"/>
        <v>801.36</v>
      </c>
      <c r="K273" s="77">
        <v>15</v>
      </c>
      <c r="M273" s="26"/>
    </row>
    <row customHeight="1" ht="12" r="274" spans="1:13">
      <c r="A274" s="99">
        <v>5333</v>
      </c>
      <c r="B274" s="93">
        <v>33</v>
      </c>
      <c r="C274" s="110">
        <v>22</v>
      </c>
      <c r="D274" s="110">
        <f si="8" t="shared"/>
        <v>44</v>
      </c>
      <c r="E274" s="74">
        <v>73</v>
      </c>
      <c r="F274" s="26" t="s">
        <v>190</v>
      </c>
      <c r="G274" s="26" t="s">
        <v>865</v>
      </c>
      <c r="H274" s="26" t="s">
        <v>8</v>
      </c>
      <c r="I274" s="29">
        <v>15.44</v>
      </c>
      <c r="J274" s="96">
        <f si="9" t="shared"/>
        <v>509.52</v>
      </c>
      <c r="K274" s="77">
        <v>22</v>
      </c>
    </row>
    <row customHeight="1" ht="12" r="275" spans="1:13">
      <c r="A275" s="99">
        <v>5334</v>
      </c>
      <c r="B275" s="93">
        <v>153</v>
      </c>
      <c r="C275" s="110">
        <v>22</v>
      </c>
      <c r="D275" s="110">
        <f si="8" t="shared"/>
        <v>44</v>
      </c>
      <c r="E275" s="74">
        <v>152</v>
      </c>
      <c r="F275" s="26" t="s">
        <v>191</v>
      </c>
      <c r="G275" s="26" t="s">
        <v>192</v>
      </c>
      <c r="H275" s="26" t="s">
        <v>8</v>
      </c>
      <c r="I275" s="29">
        <v>5.9</v>
      </c>
      <c r="J275" s="96">
        <f si="9" t="shared"/>
        <v>902.7</v>
      </c>
      <c r="K275" s="77">
        <v>10</v>
      </c>
    </row>
    <row customHeight="1" ht="12" r="276" spans="1:13">
      <c r="A276" s="149">
        <v>5335</v>
      </c>
      <c r="B276" s="93">
        <v>0</v>
      </c>
      <c r="C276" s="110">
        <v>11</v>
      </c>
      <c r="D276" s="110">
        <f si="8" t="shared"/>
        <v>22</v>
      </c>
      <c r="E276" s="74">
        <v>35</v>
      </c>
      <c r="F276" s="26">
        <v>704.40200000000004</v>
      </c>
      <c r="G276" s="26" t="s">
        <v>193</v>
      </c>
      <c r="H276" s="26" t="s">
        <v>3</v>
      </c>
      <c r="I276" s="29">
        <v>18.02</v>
      </c>
      <c r="J276" s="96">
        <f si="9" t="shared"/>
        <v>0</v>
      </c>
      <c r="K276" s="77">
        <v>25</v>
      </c>
      <c r="M276" s="26"/>
    </row>
    <row customHeight="1" ht="12" r="277" spans="1:13">
      <c r="A277" s="99">
        <v>5336</v>
      </c>
      <c r="B277" s="93">
        <v>126</v>
      </c>
      <c r="C277" s="110">
        <v>36</v>
      </c>
      <c r="D277" s="110">
        <f si="8" t="shared"/>
        <v>72</v>
      </c>
      <c r="E277" s="74">
        <v>106</v>
      </c>
      <c r="F277" s="26" t="s">
        <v>646</v>
      </c>
      <c r="G277" s="26" t="s">
        <v>971</v>
      </c>
      <c r="H277" s="26" t="s">
        <v>551</v>
      </c>
      <c r="I277" s="29">
        <v>1.91</v>
      </c>
      <c r="J277" s="96">
        <f si="9" t="shared"/>
        <v>240.66</v>
      </c>
      <c r="K277" s="77">
        <v>5</v>
      </c>
      <c r="M277" s="26"/>
    </row>
    <row customHeight="1" ht="12" r="278" spans="1:13">
      <c r="A278" s="99">
        <v>5337</v>
      </c>
      <c r="B278" s="93">
        <v>574</v>
      </c>
      <c r="C278" s="110">
        <v>38</v>
      </c>
      <c r="D278" s="110">
        <f si="8" t="shared"/>
        <v>76</v>
      </c>
      <c r="E278" s="74">
        <v>155</v>
      </c>
      <c r="F278" s="26" t="s">
        <v>627</v>
      </c>
      <c r="G278" s="26" t="s">
        <v>970</v>
      </c>
      <c r="H278" s="26" t="s">
        <v>551</v>
      </c>
      <c r="I278" s="29">
        <v>2.73</v>
      </c>
      <c r="J278" s="96">
        <f si="9" t="shared"/>
        <v>1567.02</v>
      </c>
      <c r="K278" s="77">
        <v>5</v>
      </c>
      <c r="M278" s="26"/>
    </row>
    <row customHeight="1" ht="12" r="279" spans="1:13">
      <c r="A279" s="99">
        <v>5338</v>
      </c>
      <c r="B279" s="93">
        <v>101</v>
      </c>
      <c r="C279" s="110">
        <v>68</v>
      </c>
      <c r="D279" s="110">
        <f si="8" t="shared"/>
        <v>136</v>
      </c>
      <c r="E279" s="74">
        <v>186</v>
      </c>
      <c r="F279" s="26" t="s">
        <v>194</v>
      </c>
      <c r="G279" s="26" t="s">
        <v>909</v>
      </c>
      <c r="H279" s="26" t="s">
        <v>195</v>
      </c>
      <c r="I279" s="29">
        <v>7.95</v>
      </c>
      <c r="J279" s="96">
        <f si="9" t="shared"/>
        <v>802.95</v>
      </c>
      <c r="K279" s="77">
        <v>15</v>
      </c>
      <c r="M279" s="26"/>
    </row>
    <row customHeight="1" ht="12" r="280" spans="1:13">
      <c r="A280" s="99">
        <v>5339</v>
      </c>
      <c r="B280" s="93">
        <v>51</v>
      </c>
      <c r="C280" s="110">
        <v>34</v>
      </c>
      <c r="D280" s="110">
        <f si="8" t="shared"/>
        <v>68</v>
      </c>
      <c r="E280" s="74">
        <v>113</v>
      </c>
      <c r="F280" s="26" t="s">
        <v>196</v>
      </c>
      <c r="G280" s="26" t="s">
        <v>888</v>
      </c>
      <c r="H280" s="26" t="s">
        <v>5</v>
      </c>
      <c r="I280" s="29">
        <v>1.08</v>
      </c>
      <c r="J280" s="96">
        <f si="9" t="shared"/>
        <v>55.080000000000005</v>
      </c>
      <c r="K280" s="77">
        <v>5</v>
      </c>
      <c r="M280" s="26"/>
    </row>
    <row customHeight="1" ht="12" r="281" spans="1:13">
      <c r="A281" s="99">
        <v>5300</v>
      </c>
      <c r="B281" s="93" t="n">
        <v>220.0</v>
      </c>
      <c r="C281" s="110">
        <v>34</v>
      </c>
      <c r="D281" s="110">
        <f si="8" t="shared"/>
        <v>68</v>
      </c>
      <c r="E281" s="74">
        <v>122</v>
      </c>
      <c r="F281" s="26" t="s">
        <v>197</v>
      </c>
      <c r="G281" s="26" t="s">
        <v>1349</v>
      </c>
      <c r="H281" s="26" t="s">
        <v>5</v>
      </c>
      <c r="I281" s="29">
        <v>1.08</v>
      </c>
      <c r="J281" s="96">
        <f si="9" t="shared"/>
        <v>251.64000000000001</v>
      </c>
      <c r="K281" s="77">
        <v>5</v>
      </c>
      <c r="M281" s="26"/>
    </row>
    <row customHeight="1" ht="12" r="282" spans="1:13">
      <c r="A282" s="99">
        <v>5340</v>
      </c>
      <c r="B282" s="93">
        <v>134</v>
      </c>
      <c r="C282" s="110">
        <v>34</v>
      </c>
      <c r="D282" s="110">
        <f si="8" t="shared"/>
        <v>68</v>
      </c>
      <c r="I282" s="29">
        <v>1.1200000000000001</v>
      </c>
      <c r="J282" s="96">
        <f si="9" t="shared"/>
        <v>150.08000000000001</v>
      </c>
      <c r="M282" s="26"/>
    </row>
    <row customHeight="1" ht="12" r="283" spans="1:13">
      <c r="A283" s="99">
        <v>5341</v>
      </c>
      <c r="B283" s="93" t="n">
        <v>98.0</v>
      </c>
      <c r="C283" s="110">
        <v>42</v>
      </c>
      <c r="D283" s="110">
        <f si="8" t="shared"/>
        <v>84</v>
      </c>
      <c r="E283" s="74">
        <v>120</v>
      </c>
      <c r="F283" s="26" t="s">
        <v>198</v>
      </c>
      <c r="G283" s="26" t="s">
        <v>866</v>
      </c>
      <c r="H283" s="26" t="s">
        <v>8</v>
      </c>
      <c r="I283" s="29">
        <v>14.88</v>
      </c>
      <c r="J283" s="96">
        <f si="9" t="shared"/>
        <v>1473.1200000000001</v>
      </c>
      <c r="K283" s="77">
        <v>20</v>
      </c>
    </row>
    <row customHeight="1" ht="12" r="284" spans="1:13">
      <c r="A284" s="99">
        <v>5342</v>
      </c>
      <c r="B284" s="93" t="n">
        <v>165.0</v>
      </c>
      <c r="C284" s="110">
        <v>47</v>
      </c>
      <c r="D284" s="110">
        <f si="8" t="shared"/>
        <v>94</v>
      </c>
      <c r="E284" s="74">
        <v>136</v>
      </c>
      <c r="F284" s="26" t="s">
        <v>552</v>
      </c>
      <c r="G284" s="26" t="s">
        <v>199</v>
      </c>
      <c r="H284" s="26" t="s">
        <v>551</v>
      </c>
      <c r="I284" s="29">
        <v>1.33</v>
      </c>
      <c r="J284" s="96">
        <f si="9" t="shared"/>
        <v>220.78</v>
      </c>
      <c r="K284" s="77">
        <v>5</v>
      </c>
      <c r="M284" s="26"/>
    </row>
    <row customHeight="1" ht="12" r="285" spans="1:13">
      <c r="A285" s="99">
        <v>5343</v>
      </c>
      <c r="B285" s="93">
        <v>145</v>
      </c>
      <c r="C285" s="110">
        <v>50</v>
      </c>
      <c r="D285" s="110">
        <v>100</v>
      </c>
      <c r="E285" s="74">
        <v>108</v>
      </c>
      <c r="F285" s="26" t="s">
        <v>200</v>
      </c>
      <c r="G285" s="26" t="s">
        <v>201</v>
      </c>
      <c r="H285" s="26" t="s">
        <v>647</v>
      </c>
      <c r="I285" s="29">
        <v>1.39</v>
      </c>
      <c r="J285" s="96">
        <f si="9" t="shared"/>
        <v>201.54999999999998</v>
      </c>
      <c r="K285" s="77">
        <v>5</v>
      </c>
      <c r="M285" s="26"/>
    </row>
    <row customHeight="1" ht="12" r="286" spans="1:13">
      <c r="A286" s="161">
        <v>5347</v>
      </c>
      <c r="B286" s="93">
        <v>18</v>
      </c>
      <c r="C286" s="110">
        <v>24</v>
      </c>
      <c r="D286" s="110">
        <v>48</v>
      </c>
      <c r="E286" s="74">
        <v>30</v>
      </c>
      <c r="F286" s="26" t="s">
        <v>533</v>
      </c>
      <c r="G286" s="26" t="s">
        <v>885</v>
      </c>
      <c r="H286" s="26" t="s">
        <v>202</v>
      </c>
      <c r="I286" s="29">
        <v>199.2</v>
      </c>
      <c r="J286" s="96">
        <f si="9" t="shared"/>
        <v>3585.6</v>
      </c>
      <c r="K286" s="77">
        <v>250</v>
      </c>
      <c r="M286" s="26"/>
    </row>
    <row customHeight="1" ht="12" r="287" spans="1:13">
      <c r="A287" s="99">
        <v>5348</v>
      </c>
      <c r="B287" s="93">
        <v>1</v>
      </c>
      <c r="C287" s="110">
        <v>0</v>
      </c>
      <c r="D287" s="110">
        <f si="8" t="shared"/>
        <v>0</v>
      </c>
      <c r="E287" s="74">
        <v>10</v>
      </c>
      <c r="F287" s="26" t="s">
        <v>203</v>
      </c>
      <c r="G287" s="26" t="s">
        <v>884</v>
      </c>
      <c r="H287" s="26" t="s">
        <v>202</v>
      </c>
      <c r="I287" s="29">
        <v>316.8</v>
      </c>
      <c r="J287" s="96">
        <f si="9" t="shared"/>
        <v>316.8</v>
      </c>
      <c r="K287" s="77">
        <v>395</v>
      </c>
      <c r="M287" s="26"/>
    </row>
    <row customHeight="1" ht="12" r="288" spans="1:13">
      <c r="A288" s="99">
        <v>5349</v>
      </c>
      <c r="B288" s="93" t="n">
        <v>16.0</v>
      </c>
      <c r="C288" s="110">
        <v>42</v>
      </c>
      <c r="D288" s="110">
        <f si="8" t="shared"/>
        <v>84</v>
      </c>
      <c r="E288" s="74">
        <v>96</v>
      </c>
      <c r="F288" s="26" t="s">
        <v>512</v>
      </c>
      <c r="G288" s="26" t="s">
        <v>881</v>
      </c>
      <c r="H288" s="26" t="s">
        <v>202</v>
      </c>
      <c r="I288" s="29">
        <v>324.8</v>
      </c>
      <c r="J288" s="96">
        <f si="9" t="shared"/>
        <v>8444.8000000000011</v>
      </c>
      <c r="K288" s="77">
        <v>430</v>
      </c>
      <c r="M288" s="26"/>
    </row>
    <row customHeight="1" ht="12" r="289" spans="1:13">
      <c r="A289" s="99">
        <v>5350</v>
      </c>
      <c r="B289" s="93">
        <v>1</v>
      </c>
      <c r="C289" s="110">
        <v>0</v>
      </c>
      <c r="D289" s="110">
        <f si="8" t="shared"/>
        <v>0</v>
      </c>
      <c r="E289" s="74">
        <v>11</v>
      </c>
      <c r="F289" s="26" t="s">
        <v>204</v>
      </c>
      <c r="G289" s="26" t="s">
        <v>1120</v>
      </c>
      <c r="H289" s="26" t="s">
        <v>202</v>
      </c>
      <c r="I289" s="29">
        <v>299.2</v>
      </c>
      <c r="J289" s="96">
        <f si="9" t="shared"/>
        <v>299.2</v>
      </c>
      <c r="K289" s="77">
        <v>350</v>
      </c>
      <c r="M289" s="26"/>
    </row>
    <row customHeight="1" ht="12" r="290" spans="1:13">
      <c r="A290" s="99">
        <v>5351</v>
      </c>
      <c r="B290" s="93">
        <v>2</v>
      </c>
      <c r="C290" s="110">
        <v>0</v>
      </c>
      <c r="D290" s="110">
        <f si="8" t="shared"/>
        <v>0</v>
      </c>
      <c r="E290" s="74">
        <v>11</v>
      </c>
      <c r="F290" s="26" t="s">
        <v>205</v>
      </c>
      <c r="G290" s="26" t="s">
        <v>882</v>
      </c>
      <c r="H290" s="26" t="s">
        <v>202</v>
      </c>
      <c r="I290" s="29">
        <v>328.86</v>
      </c>
      <c r="J290" s="96">
        <f si="9" t="shared"/>
        <v>657.72</v>
      </c>
      <c r="K290" s="77">
        <v>415</v>
      </c>
      <c r="M290" s="26"/>
    </row>
    <row customHeight="1" ht="12" r="291" spans="1:13">
      <c r="A291" s="99">
        <v>5352</v>
      </c>
      <c r="B291" s="93" t="n">
        <v>0.0</v>
      </c>
      <c r="C291" s="110">
        <v>15</v>
      </c>
      <c r="D291" s="110">
        <f si="8" t="shared"/>
        <v>30</v>
      </c>
      <c r="E291" s="74">
        <v>102</v>
      </c>
      <c r="F291" s="26" t="s">
        <v>206</v>
      </c>
      <c r="G291" s="26" t="s">
        <v>883</v>
      </c>
      <c r="H291" s="26" t="s">
        <v>202</v>
      </c>
      <c r="I291" s="29">
        <v>253.6</v>
      </c>
      <c r="J291" s="96">
        <f si="9" t="shared"/>
        <v>1014.4</v>
      </c>
      <c r="K291" s="77">
        <f>K287</f>
        <v>395</v>
      </c>
      <c r="M291" s="26"/>
    </row>
    <row customHeight="1" ht="12" r="292" spans="1:13">
      <c r="A292" s="99">
        <v>5354</v>
      </c>
      <c r="B292" s="93">
        <v>0</v>
      </c>
      <c r="C292" s="110">
        <v>0</v>
      </c>
      <c r="D292" s="110">
        <f si="8" t="shared"/>
        <v>0</v>
      </c>
      <c r="I292" s="29">
        <v>21.57</v>
      </c>
      <c r="J292" s="96">
        <f si="9" t="shared"/>
        <v>0</v>
      </c>
      <c r="M292" s="26"/>
    </row>
    <row customHeight="1" ht="12" r="293" spans="1:13">
      <c r="A293" s="10">
        <v>5355</v>
      </c>
      <c r="B293" s="93">
        <v>0</v>
      </c>
      <c r="C293" s="110">
        <v>0</v>
      </c>
      <c r="D293" s="110">
        <f si="8" t="shared"/>
        <v>0</v>
      </c>
      <c r="I293" s="29">
        <v>0</v>
      </c>
      <c r="J293" s="96">
        <f si="9" t="shared"/>
        <v>0</v>
      </c>
      <c r="M293" s="26"/>
    </row>
    <row customHeight="1" ht="12" r="294" spans="1:13">
      <c r="A294" s="99">
        <v>5356</v>
      </c>
      <c r="B294" s="93">
        <v>0</v>
      </c>
      <c r="C294" s="110">
        <v>0</v>
      </c>
      <c r="D294" s="110">
        <f ref="D294:D357" si="10" t="shared">C294*2</f>
        <v>0</v>
      </c>
      <c r="I294" s="29">
        <v>18.48</v>
      </c>
      <c r="J294" s="96">
        <f si="9" t="shared"/>
        <v>0</v>
      </c>
      <c r="M294" s="26"/>
    </row>
    <row customHeight="1" ht="12" r="295" spans="1:13">
      <c r="A295" s="99">
        <v>5357</v>
      </c>
      <c r="B295" s="93">
        <v>0</v>
      </c>
      <c r="C295" s="110">
        <v>0</v>
      </c>
      <c r="D295" s="110">
        <f si="10" t="shared"/>
        <v>0</v>
      </c>
      <c r="I295" s="29">
        <v>5.42</v>
      </c>
      <c r="J295" s="96">
        <f si="9" t="shared"/>
        <v>0</v>
      </c>
      <c r="M295" s="26"/>
    </row>
    <row customHeight="1" ht="12" r="296" spans="1:13">
      <c r="A296" s="99">
        <v>5358</v>
      </c>
      <c r="B296" s="93">
        <v>0</v>
      </c>
      <c r="C296" s="110">
        <v>0</v>
      </c>
      <c r="D296" s="110">
        <f si="10" t="shared"/>
        <v>0</v>
      </c>
      <c r="I296" s="29">
        <v>764.22</v>
      </c>
      <c r="J296" s="96">
        <f si="9" t="shared"/>
        <v>0</v>
      </c>
      <c r="M296" s="26"/>
    </row>
    <row customHeight="1" ht="12" r="297" spans="1:13">
      <c r="A297" s="99">
        <v>5359</v>
      </c>
      <c r="B297" s="93">
        <v>0</v>
      </c>
      <c r="C297" s="110">
        <v>0</v>
      </c>
      <c r="D297" s="110">
        <f si="10" t="shared"/>
        <v>0</v>
      </c>
      <c r="I297" s="29">
        <v>2.71</v>
      </c>
      <c r="J297" s="96">
        <f si="9" t="shared"/>
        <v>0</v>
      </c>
      <c r="M297" s="26"/>
    </row>
    <row customHeight="1" ht="12" r="298" spans="1:13">
      <c r="A298" s="10">
        <v>5360</v>
      </c>
      <c r="B298" s="93">
        <v>0</v>
      </c>
      <c r="C298" s="110">
        <v>0</v>
      </c>
      <c r="D298" s="110">
        <f si="10" t="shared"/>
        <v>0</v>
      </c>
      <c r="I298" s="29">
        <v>0</v>
      </c>
      <c r="J298" s="96">
        <f si="9" t="shared"/>
        <v>0</v>
      </c>
      <c r="M298" s="26"/>
    </row>
    <row customHeight="1" ht="12" r="299" spans="1:13">
      <c r="A299" s="99">
        <v>5361</v>
      </c>
      <c r="B299" s="93">
        <v>1</v>
      </c>
      <c r="C299" s="110">
        <v>2</v>
      </c>
      <c r="D299" s="110">
        <f si="10" t="shared"/>
        <v>4</v>
      </c>
      <c r="E299" s="74">
        <v>2</v>
      </c>
      <c r="F299" s="26" t="s">
        <v>1240</v>
      </c>
      <c r="G299" s="26" t="s">
        <v>827</v>
      </c>
      <c r="H299" s="26" t="s">
        <v>3</v>
      </c>
      <c r="I299" s="29">
        <v>1077</v>
      </c>
      <c r="J299" s="96">
        <f si="9" t="shared"/>
        <v>1077</v>
      </c>
      <c r="K299" s="77">
        <v>500</v>
      </c>
      <c r="M299" s="26"/>
    </row>
    <row customHeight="1" ht="12" r="300" spans="1:13">
      <c r="A300" s="99">
        <v>5362</v>
      </c>
      <c r="B300" s="93">
        <v>0</v>
      </c>
      <c r="C300" s="110">
        <v>0</v>
      </c>
      <c r="D300" s="110">
        <f si="10" t="shared"/>
        <v>0</v>
      </c>
      <c r="I300" s="29">
        <v>6.07</v>
      </c>
      <c r="J300" s="96">
        <f si="9" t="shared"/>
        <v>0</v>
      </c>
      <c r="M300" s="26"/>
    </row>
    <row customHeight="1" ht="12" r="301" spans="1:13">
      <c r="A301" s="99">
        <v>5363</v>
      </c>
      <c r="B301" s="93">
        <v>0</v>
      </c>
      <c r="C301" s="110">
        <v>0</v>
      </c>
      <c r="D301" s="110">
        <f si="10" t="shared"/>
        <v>0</v>
      </c>
      <c r="I301" s="29">
        <v>5.0199999999999996</v>
      </c>
      <c r="J301" s="96">
        <f si="9" t="shared"/>
        <v>0</v>
      </c>
      <c r="M301" s="26"/>
    </row>
    <row customHeight="1" ht="12" r="302" spans="1:13">
      <c r="A302" s="10">
        <v>5364</v>
      </c>
      <c r="B302" s="93">
        <v>0</v>
      </c>
      <c r="C302" s="110">
        <v>0</v>
      </c>
      <c r="D302" s="110">
        <f si="10" t="shared"/>
        <v>0</v>
      </c>
      <c r="I302" s="29">
        <v>0</v>
      </c>
      <c r="J302" s="96">
        <f si="9" t="shared"/>
        <v>0</v>
      </c>
      <c r="M302" s="26"/>
    </row>
    <row customHeight="1" ht="12" r="303" spans="1:13">
      <c r="A303" s="99">
        <v>5365</v>
      </c>
      <c r="B303" s="93">
        <v>0</v>
      </c>
      <c r="C303" s="110">
        <v>0</v>
      </c>
      <c r="D303" s="110">
        <f si="10" t="shared"/>
        <v>0</v>
      </c>
      <c r="I303" s="29">
        <v>14.13</v>
      </c>
      <c r="J303" s="96">
        <f si="9" t="shared"/>
        <v>0</v>
      </c>
      <c r="M303" s="26"/>
    </row>
    <row customHeight="1" ht="12" r="304" spans="1:13">
      <c r="A304" s="99">
        <v>5366</v>
      </c>
      <c r="B304" s="93">
        <v>116</v>
      </c>
      <c r="C304" s="110">
        <v>22</v>
      </c>
      <c r="D304" s="110">
        <f si="10" t="shared"/>
        <v>44</v>
      </c>
      <c r="E304" s="74">
        <v>13</v>
      </c>
      <c r="F304" s="26" t="s">
        <v>1085</v>
      </c>
      <c r="G304" s="26" t="s">
        <v>607</v>
      </c>
      <c r="H304" s="26" t="s">
        <v>5</v>
      </c>
      <c r="I304" s="29">
        <v>2.73</v>
      </c>
      <c r="J304" s="96">
        <f si="9" t="shared"/>
        <v>316.68</v>
      </c>
      <c r="K304" s="77">
        <v>10</v>
      </c>
      <c r="M304" s="26"/>
    </row>
    <row customHeight="1" ht="12" r="305" spans="1:13">
      <c r="A305" s="99">
        <v>5367</v>
      </c>
      <c r="B305" s="93">
        <v>60</v>
      </c>
      <c r="C305" s="110">
        <v>55</v>
      </c>
      <c r="D305" s="110">
        <f si="10" t="shared"/>
        <v>110</v>
      </c>
      <c r="E305" s="74">
        <v>172</v>
      </c>
      <c r="F305" s="26" t="s">
        <v>614</v>
      </c>
      <c r="G305" s="26" t="s">
        <v>608</v>
      </c>
      <c r="H305" s="26" t="s">
        <v>5</v>
      </c>
      <c r="I305" s="29">
        <v>3.4</v>
      </c>
      <c r="J305" s="96">
        <f si="9" t="shared"/>
        <v>204</v>
      </c>
      <c r="K305" s="77">
        <v>10</v>
      </c>
      <c r="M305" s="26"/>
    </row>
    <row customHeight="1" ht="12" r="306" spans="1:13">
      <c r="A306" s="99">
        <v>5368</v>
      </c>
      <c r="B306" s="93">
        <v>42</v>
      </c>
      <c r="C306" s="110">
        <v>14</v>
      </c>
      <c r="D306" s="110">
        <f si="10" t="shared"/>
        <v>28</v>
      </c>
      <c r="E306" s="74">
        <v>48</v>
      </c>
      <c r="F306" s="26" t="s">
        <v>615</v>
      </c>
      <c r="G306" s="26" t="s">
        <v>609</v>
      </c>
      <c r="H306" s="26" t="s">
        <v>571</v>
      </c>
      <c r="I306" s="29">
        <v>2.4300000000000002</v>
      </c>
      <c r="J306" s="96">
        <f si="9" t="shared"/>
        <v>102.06</v>
      </c>
      <c r="K306" s="77">
        <v>10</v>
      </c>
      <c r="M306" s="26"/>
    </row>
    <row customHeight="1" ht="12" r="307" spans="1:13">
      <c r="A307" s="99">
        <v>5369</v>
      </c>
      <c r="B307" s="93">
        <v>104</v>
      </c>
      <c r="C307" s="110">
        <v>51</v>
      </c>
      <c r="D307" s="110">
        <f si="10" t="shared"/>
        <v>102</v>
      </c>
      <c r="E307" s="74">
        <v>207</v>
      </c>
      <c r="F307" s="26" t="s">
        <v>616</v>
      </c>
      <c r="G307" s="26" t="s">
        <v>610</v>
      </c>
      <c r="H307" s="26" t="s">
        <v>5</v>
      </c>
      <c r="I307" s="29">
        <v>2.33</v>
      </c>
      <c r="J307" s="96">
        <f si="9" t="shared"/>
        <v>242.32</v>
      </c>
      <c r="K307" s="77">
        <v>10</v>
      </c>
      <c r="M307" s="26"/>
    </row>
    <row customHeight="1" ht="12" r="308" spans="1:13">
      <c r="A308" s="99">
        <v>5370</v>
      </c>
      <c r="B308" s="93">
        <v>6</v>
      </c>
      <c r="C308" s="110">
        <v>4</v>
      </c>
      <c r="D308" s="110">
        <f si="10" t="shared"/>
        <v>8</v>
      </c>
      <c r="E308" s="74">
        <v>7</v>
      </c>
      <c r="F308" s="26" t="s">
        <v>617</v>
      </c>
      <c r="G308" s="26" t="s">
        <v>611</v>
      </c>
      <c r="H308" s="26" t="s">
        <v>5</v>
      </c>
      <c r="I308" s="29">
        <v>2.2400000000000002</v>
      </c>
      <c r="J308" s="96">
        <f si="9" t="shared"/>
        <v>13.440000000000001</v>
      </c>
      <c r="K308" s="77">
        <f>(I308*0.4)+I308</f>
        <v>3.1360000000000001</v>
      </c>
      <c r="M308" s="26"/>
    </row>
    <row customHeight="1" ht="12" r="309" spans="1:13">
      <c r="A309" s="99">
        <v>5371</v>
      </c>
      <c r="B309" s="93">
        <v>58</v>
      </c>
      <c r="C309" s="110">
        <v>36</v>
      </c>
      <c r="D309" s="110">
        <f si="10" t="shared"/>
        <v>72</v>
      </c>
      <c r="E309" s="74">
        <v>41</v>
      </c>
      <c r="F309" s="26" t="s">
        <v>618</v>
      </c>
      <c r="G309" s="26" t="s">
        <v>612</v>
      </c>
      <c r="H309" s="26" t="s">
        <v>5</v>
      </c>
      <c r="I309" s="29">
        <v>2.54</v>
      </c>
      <c r="J309" s="96">
        <f si="9" t="shared"/>
        <v>147.32</v>
      </c>
      <c r="K309" s="77">
        <v>10</v>
      </c>
      <c r="M309" s="26"/>
    </row>
    <row customHeight="1" ht="12" r="310" spans="1:13">
      <c r="A310" s="100">
        <v>5373</v>
      </c>
      <c r="B310" s="93">
        <v>12</v>
      </c>
      <c r="C310" s="112">
        <v>8</v>
      </c>
      <c r="D310" s="110">
        <f si="10" t="shared"/>
        <v>16</v>
      </c>
      <c r="E310" s="15">
        <v>15</v>
      </c>
      <c r="F310" s="38" t="s">
        <v>1253</v>
      </c>
      <c r="G310" s="38" t="s">
        <v>1254</v>
      </c>
      <c r="H310" s="38" t="s">
        <v>202</v>
      </c>
      <c r="I310" s="39">
        <v>307.2</v>
      </c>
      <c r="J310" s="96">
        <f si="9" t="shared"/>
        <v>3686.3999999999996</v>
      </c>
      <c r="K310" s="80"/>
      <c r="L310" s="39"/>
      <c r="M310" s="38"/>
    </row>
    <row customHeight="1" ht="12" r="311" spans="1:13">
      <c r="A311" s="100">
        <v>5374</v>
      </c>
      <c r="B311" s="93">
        <v>52</v>
      </c>
      <c r="C311" s="112">
        <v>5</v>
      </c>
      <c r="D311" s="110">
        <f si="10" t="shared"/>
        <v>10</v>
      </c>
      <c r="E311" s="15">
        <v>17</v>
      </c>
      <c r="F311" s="38" t="s">
        <v>619</v>
      </c>
      <c r="G311" s="38" t="s">
        <v>613</v>
      </c>
      <c r="H311" s="38" t="s">
        <v>5</v>
      </c>
      <c r="I311" s="39">
        <v>3.85</v>
      </c>
      <c r="J311" s="96">
        <f si="9" t="shared"/>
        <v>200.20000000000002</v>
      </c>
      <c r="K311" s="80">
        <v>10</v>
      </c>
      <c r="L311" s="39"/>
      <c r="M311" s="38"/>
    </row>
    <row customHeight="1" ht="12" r="312" spans="1:13">
      <c r="A312" s="100">
        <v>5375</v>
      </c>
      <c r="B312" s="93">
        <v>0</v>
      </c>
      <c r="C312" s="112">
        <v>0</v>
      </c>
      <c r="D312" s="110">
        <f si="10" t="shared"/>
        <v>0</v>
      </c>
      <c r="E312" s="15"/>
      <c r="F312" s="38" t="s">
        <v>620</v>
      </c>
      <c r="G312" s="38" t="s">
        <v>829</v>
      </c>
      <c r="H312" s="38"/>
      <c r="I312" s="39">
        <v>12.1</v>
      </c>
      <c r="J312" s="96">
        <f si="9" t="shared"/>
        <v>0</v>
      </c>
      <c r="K312" s="80"/>
      <c r="L312" s="39"/>
      <c r="M312" s="38"/>
    </row>
    <row customHeight="1" ht="12" r="313" spans="1:13">
      <c r="A313" s="99">
        <v>5376</v>
      </c>
      <c r="B313" s="93">
        <v>80</v>
      </c>
      <c r="C313" s="110">
        <v>40</v>
      </c>
      <c r="D313" s="110">
        <f si="10" t="shared"/>
        <v>80</v>
      </c>
      <c r="E313" s="74">
        <v>90</v>
      </c>
      <c r="F313" s="26" t="s">
        <v>666</v>
      </c>
      <c r="G313" s="26" t="s">
        <v>667</v>
      </c>
      <c r="H313" s="26" t="s">
        <v>5</v>
      </c>
      <c r="I313" s="29">
        <v>1.87</v>
      </c>
      <c r="J313" s="96">
        <f si="9" t="shared"/>
        <v>149.60000000000002</v>
      </c>
      <c r="K313" s="77">
        <v>5</v>
      </c>
      <c r="M313" s="26"/>
    </row>
    <row customFormat="1" customHeight="1" ht="12" r="314" s="121" spans="1:13">
      <c r="A314" s="118">
        <v>5377</v>
      </c>
      <c r="B314" s="119">
        <v>0</v>
      </c>
      <c r="C314" s="120">
        <v>0</v>
      </c>
      <c r="D314" s="110">
        <f si="10" t="shared"/>
        <v>0</v>
      </c>
      <c r="E314" s="120">
        <v>50</v>
      </c>
      <c r="I314" s="57">
        <v>1.46</v>
      </c>
      <c r="J314" s="96">
        <f si="9" t="shared"/>
        <v>0</v>
      </c>
      <c r="K314" s="123"/>
      <c r="L314" s="57"/>
    </row>
    <row customFormat="1" customHeight="1" ht="12" r="315" s="121" spans="1:13">
      <c r="A315" s="118">
        <v>5378</v>
      </c>
      <c r="B315" s="119">
        <v>0</v>
      </c>
      <c r="C315" s="120">
        <v>0</v>
      </c>
      <c r="D315" s="110">
        <f si="10" t="shared"/>
        <v>0</v>
      </c>
      <c r="E315" s="120">
        <v>8</v>
      </c>
      <c r="F315" s="121" t="s">
        <v>1264</v>
      </c>
      <c r="H315" s="121" t="s">
        <v>5</v>
      </c>
      <c r="I315" s="57">
        <v>0.75</v>
      </c>
      <c r="J315" s="96">
        <f ref="J315:J378" si="11" t="shared">B315*I315</f>
        <v>0</v>
      </c>
      <c r="K315" s="123"/>
      <c r="L315" s="57"/>
    </row>
    <row customFormat="1" customHeight="1" ht="12" r="316" s="121" spans="1:13">
      <c r="A316" s="118">
        <v>5379</v>
      </c>
      <c r="B316" s="119">
        <v>0</v>
      </c>
      <c r="C316" s="120">
        <v>0</v>
      </c>
      <c r="D316" s="110">
        <f si="10" t="shared"/>
        <v>0</v>
      </c>
      <c r="E316" s="120">
        <v>20</v>
      </c>
      <c r="F316" s="121" t="s">
        <v>1265</v>
      </c>
      <c r="I316" s="57">
        <v>1.3</v>
      </c>
      <c r="J316" s="96">
        <f si="11" t="shared"/>
        <v>0</v>
      </c>
      <c r="K316" s="123"/>
      <c r="L316" s="57"/>
      <c r="M316" s="121" t="s">
        <v>1407</v>
      </c>
    </row>
    <row customFormat="1" customHeight="1" ht="12" r="317" s="121" spans="1:13">
      <c r="A317" s="118">
        <v>5380</v>
      </c>
      <c r="B317" s="119">
        <v>0</v>
      </c>
      <c r="C317" s="120">
        <v>0</v>
      </c>
      <c r="D317" s="110">
        <f si="10" t="shared"/>
        <v>0</v>
      </c>
      <c r="E317" s="120">
        <v>0</v>
      </c>
      <c r="F317" s="121" t="s">
        <v>1038</v>
      </c>
      <c r="G317" s="121" t="s">
        <v>1362</v>
      </c>
      <c r="H317" s="121" t="s">
        <v>5</v>
      </c>
      <c r="I317" s="57">
        <v>0.35</v>
      </c>
      <c r="J317" s="96">
        <f si="11" t="shared"/>
        <v>0</v>
      </c>
      <c r="K317" s="123">
        <v>15</v>
      </c>
      <c r="L317" s="57"/>
      <c r="M317" s="121" t="s">
        <v>1407</v>
      </c>
    </row>
    <row customFormat="1" customHeight="1" ht="12" r="318" s="121" spans="1:13">
      <c r="A318" s="118">
        <v>5381</v>
      </c>
      <c r="B318" s="119">
        <v>0</v>
      </c>
      <c r="C318" s="120">
        <v>0</v>
      </c>
      <c r="D318" s="110">
        <f si="10" t="shared"/>
        <v>0</v>
      </c>
      <c r="E318" s="120">
        <v>0</v>
      </c>
      <c r="F318" s="121" t="s">
        <v>1052</v>
      </c>
      <c r="G318" s="121" t="s">
        <v>1053</v>
      </c>
      <c r="H318" s="121" t="s">
        <v>5</v>
      </c>
      <c r="I318" s="57">
        <v>4.91</v>
      </c>
      <c r="J318" s="96">
        <f si="11" t="shared"/>
        <v>0</v>
      </c>
      <c r="K318" s="123"/>
      <c r="L318" s="57"/>
      <c r="M318" s="121" t="s">
        <v>1407</v>
      </c>
    </row>
    <row customHeight="1" ht="12" r="319" spans="1:13">
      <c r="A319" s="99">
        <v>5385</v>
      </c>
      <c r="B319" s="93">
        <v>9</v>
      </c>
      <c r="C319" s="110">
        <v>2</v>
      </c>
      <c r="D319" s="110">
        <f si="10" t="shared"/>
        <v>4</v>
      </c>
      <c r="I319" s="29">
        <v>21.53</v>
      </c>
      <c r="J319" s="96">
        <f si="11" t="shared"/>
        <v>193.77</v>
      </c>
      <c r="M319" s="26"/>
    </row>
    <row customHeight="1" ht="12" r="320" spans="1:13">
      <c r="A320" s="99">
        <v>5386</v>
      </c>
      <c r="B320" s="93">
        <v>5</v>
      </c>
      <c r="C320" s="110">
        <v>1</v>
      </c>
      <c r="D320" s="110">
        <f si="10" t="shared"/>
        <v>2</v>
      </c>
      <c r="I320" s="29">
        <v>1.2</v>
      </c>
      <c r="J320" s="96">
        <f si="11" t="shared"/>
        <v>6</v>
      </c>
      <c r="M320" s="26"/>
    </row>
    <row customHeight="1" ht="12" r="321" spans="1:13">
      <c r="A321" s="99">
        <v>5387</v>
      </c>
      <c r="B321" s="93">
        <v>4</v>
      </c>
      <c r="C321" s="110">
        <v>4</v>
      </c>
      <c r="D321" s="110">
        <f si="10" t="shared"/>
        <v>8</v>
      </c>
      <c r="I321" s="29">
        <v>3.31</v>
      </c>
      <c r="J321" s="96">
        <f si="11" t="shared"/>
        <v>13.24</v>
      </c>
      <c r="M321" s="26"/>
    </row>
    <row customHeight="1" ht="12" r="322" spans="1:13">
      <c r="A322" s="99">
        <v>5388</v>
      </c>
      <c r="B322" s="93">
        <v>10</v>
      </c>
      <c r="C322" s="110">
        <v>6</v>
      </c>
      <c r="D322" s="110">
        <f si="10" t="shared"/>
        <v>12</v>
      </c>
      <c r="F322" s="26">
        <v>243790</v>
      </c>
      <c r="I322" s="29">
        <v>13.55</v>
      </c>
      <c r="J322" s="96">
        <f si="11" t="shared"/>
        <v>135.5</v>
      </c>
      <c r="M322" s="26"/>
    </row>
    <row customHeight="1" ht="12" r="323" spans="1:13">
      <c r="A323" s="99">
        <v>5389</v>
      </c>
      <c r="B323" s="93">
        <v>0</v>
      </c>
      <c r="C323" s="110">
        <v>1</v>
      </c>
      <c r="D323" s="110">
        <f si="10" t="shared"/>
        <v>2</v>
      </c>
      <c r="F323" s="26" t="s">
        <v>1318</v>
      </c>
      <c r="I323" s="29">
        <v>11.04</v>
      </c>
      <c r="J323" s="96">
        <f si="11" t="shared"/>
        <v>0</v>
      </c>
      <c r="M323" s="26"/>
    </row>
    <row customHeight="1" ht="12" r="324" spans="1:13">
      <c r="A324" s="99">
        <v>5390</v>
      </c>
      <c r="B324" s="93">
        <v>2</v>
      </c>
      <c r="C324" s="110">
        <v>2</v>
      </c>
      <c r="D324" s="110">
        <f si="10" t="shared"/>
        <v>4</v>
      </c>
      <c r="I324" s="29">
        <v>19.28</v>
      </c>
      <c r="J324" s="96">
        <f si="11" t="shared"/>
        <v>38.56</v>
      </c>
      <c r="M324" s="26"/>
    </row>
    <row customHeight="1" ht="12" r="325" spans="1:13">
      <c r="A325" s="99">
        <v>5391</v>
      </c>
      <c r="B325" s="93">
        <v>0</v>
      </c>
      <c r="C325" s="110">
        <v>1</v>
      </c>
      <c r="D325" s="110">
        <f si="10" t="shared"/>
        <v>2</v>
      </c>
      <c r="I325" s="29">
        <v>22.45</v>
      </c>
      <c r="J325" s="96">
        <f si="11" t="shared"/>
        <v>0</v>
      </c>
      <c r="M325" s="26"/>
    </row>
    <row customHeight="1" ht="12" r="326" spans="1:13">
      <c r="A326" s="99">
        <v>5392</v>
      </c>
      <c r="B326" s="93">
        <v>2</v>
      </c>
      <c r="C326" s="110">
        <v>1</v>
      </c>
      <c r="D326" s="110">
        <f si="10" t="shared"/>
        <v>2</v>
      </c>
      <c r="I326" s="29">
        <v>22.45</v>
      </c>
      <c r="J326" s="96">
        <f si="11" t="shared"/>
        <v>44.9</v>
      </c>
      <c r="M326" s="26"/>
    </row>
    <row customHeight="1" ht="12" r="327" spans="1:13">
      <c r="A327" s="99">
        <v>5393</v>
      </c>
      <c r="B327" s="93">
        <v>1</v>
      </c>
      <c r="C327" s="110">
        <v>1</v>
      </c>
      <c r="D327" s="110">
        <f si="10" t="shared"/>
        <v>2</v>
      </c>
      <c r="I327" s="29">
        <v>174.11</v>
      </c>
      <c r="J327" s="96">
        <f si="11" t="shared"/>
        <v>174.11</v>
      </c>
      <c r="M327" s="26"/>
    </row>
    <row customHeight="1" ht="12" r="328" spans="1:13">
      <c r="A328" s="99">
        <v>5394</v>
      </c>
      <c r="B328" s="93">
        <v>2</v>
      </c>
      <c r="C328" s="110">
        <v>2</v>
      </c>
      <c r="D328" s="110">
        <f si="10" t="shared"/>
        <v>4</v>
      </c>
      <c r="I328" s="29">
        <v>2.77</v>
      </c>
      <c r="J328" s="96">
        <f si="11" t="shared"/>
        <v>5.54</v>
      </c>
      <c r="M328" s="26"/>
    </row>
    <row customHeight="1" ht="12" r="329" spans="1:13">
      <c r="A329" s="99">
        <v>5395</v>
      </c>
      <c r="B329" s="93">
        <v>2</v>
      </c>
      <c r="C329" s="110">
        <v>2</v>
      </c>
      <c r="D329" s="110">
        <f si="10" t="shared"/>
        <v>4</v>
      </c>
      <c r="I329" s="29">
        <v>3.95</v>
      </c>
      <c r="J329" s="96">
        <f si="11" t="shared"/>
        <v>7.9</v>
      </c>
      <c r="M329" s="26"/>
    </row>
    <row customHeight="1" ht="12" r="330" spans="1:13">
      <c r="A330" s="99">
        <v>5397</v>
      </c>
      <c r="B330" s="93">
        <v>4</v>
      </c>
      <c r="C330" s="110">
        <v>2</v>
      </c>
      <c r="D330" s="110">
        <f si="10" t="shared"/>
        <v>4</v>
      </c>
      <c r="I330" s="29">
        <v>6.84</v>
      </c>
      <c r="J330" s="96">
        <f si="11" t="shared"/>
        <v>27.36</v>
      </c>
      <c r="M330" s="26"/>
    </row>
    <row customHeight="1" ht="12" r="331" spans="1:13">
      <c r="A331" s="99">
        <v>5398</v>
      </c>
      <c r="B331" s="93">
        <v>2</v>
      </c>
      <c r="C331" s="110">
        <v>2</v>
      </c>
      <c r="D331" s="110">
        <f si="10" t="shared"/>
        <v>4</v>
      </c>
      <c r="I331" s="29">
        <v>11.27</v>
      </c>
      <c r="J331" s="96">
        <f si="11" t="shared"/>
        <v>22.54</v>
      </c>
      <c r="M331" s="26"/>
    </row>
    <row customHeight="1" ht="12" r="332" spans="1:13">
      <c r="A332" s="99">
        <v>5399</v>
      </c>
      <c r="B332" s="93">
        <v>0</v>
      </c>
      <c r="C332" s="110">
        <v>2</v>
      </c>
      <c r="D332" s="110">
        <f si="10" t="shared"/>
        <v>4</v>
      </c>
      <c r="I332" s="29">
        <v>95.48</v>
      </c>
      <c r="J332" s="96">
        <f si="11" t="shared"/>
        <v>0</v>
      </c>
      <c r="M332" s="26"/>
    </row>
    <row customHeight="1" ht="12" r="333" spans="1:13">
      <c r="A333" s="99">
        <v>5400</v>
      </c>
      <c r="B333" s="93">
        <v>0</v>
      </c>
      <c r="C333" s="110">
        <v>0</v>
      </c>
      <c r="D333" s="110">
        <f si="10" t="shared"/>
        <v>0</v>
      </c>
      <c r="E333" s="74">
        <v>3</v>
      </c>
      <c r="F333" s="26" t="s">
        <v>1068</v>
      </c>
      <c r="G333" s="26" t="s">
        <v>1067</v>
      </c>
      <c r="H333" s="26" t="s">
        <v>5</v>
      </c>
      <c r="I333" s="29">
        <v>917.09</v>
      </c>
      <c r="J333" s="96">
        <f si="11" t="shared"/>
        <v>0</v>
      </c>
      <c r="K333" s="77">
        <f>(I333*0.4)+I333</f>
        <v>1283.9259999999999</v>
      </c>
      <c r="M333" s="26"/>
    </row>
    <row customHeight="1" ht="12" r="334" spans="1:13">
      <c r="A334" s="99">
        <v>5401</v>
      </c>
      <c r="B334" s="93" t="n">
        <v>0.0</v>
      </c>
      <c r="C334" s="110">
        <v>0</v>
      </c>
      <c r="D334" s="110">
        <f si="10" t="shared"/>
        <v>0</v>
      </c>
      <c r="E334" s="74">
        <v>0</v>
      </c>
      <c r="F334" s="26" t="s">
        <v>207</v>
      </c>
      <c r="G334" s="26" t="s">
        <v>1016</v>
      </c>
      <c r="H334" s="26" t="s">
        <v>5</v>
      </c>
      <c r="I334" s="29">
        <v>5.97</v>
      </c>
      <c r="J334" s="96">
        <f si="11" t="shared"/>
        <v>0</v>
      </c>
      <c r="M334" s="26"/>
    </row>
    <row customHeight="1" ht="12" r="335" spans="1:13">
      <c r="A335" s="99">
        <v>5402</v>
      </c>
      <c r="B335" s="93">
        <v>10</v>
      </c>
      <c r="C335" s="110">
        <v>12</v>
      </c>
      <c r="D335" s="110">
        <v>24</v>
      </c>
      <c r="E335" s="74">
        <v>96</v>
      </c>
      <c r="F335" s="26" t="s">
        <v>870</v>
      </c>
      <c r="G335" s="26" t="s">
        <v>871</v>
      </c>
      <c r="H335" s="26" t="s">
        <v>5</v>
      </c>
      <c r="I335" s="29">
        <v>7.43</v>
      </c>
      <c r="J335" s="96">
        <f si="11" t="shared"/>
        <v>74.3</v>
      </c>
      <c r="K335" s="77">
        <f>(I335*0.4)+I335</f>
        <v>10.401999999999999</v>
      </c>
      <c r="M335" s="26"/>
    </row>
    <row customHeight="1" ht="12" r="336" spans="1:13">
      <c r="A336" s="99">
        <v>5403</v>
      </c>
      <c r="B336" s="93">
        <v>1</v>
      </c>
      <c r="C336" s="110">
        <v>1</v>
      </c>
      <c r="D336" s="110">
        <f si="10" t="shared"/>
        <v>2</v>
      </c>
      <c r="I336" s="29">
        <v>53.08</v>
      </c>
      <c r="J336" s="96">
        <f si="11" t="shared"/>
        <v>53.08</v>
      </c>
      <c r="M336" s="26"/>
    </row>
    <row customHeight="1" ht="12" r="337" spans="1:13">
      <c r="A337" s="99">
        <v>5404</v>
      </c>
      <c r="B337" s="93">
        <v>0</v>
      </c>
      <c r="C337" s="110">
        <v>1</v>
      </c>
      <c r="D337" s="110">
        <f si="10" t="shared"/>
        <v>2</v>
      </c>
      <c r="I337" s="29">
        <v>111.8</v>
      </c>
      <c r="J337" s="96">
        <f si="11" t="shared"/>
        <v>0</v>
      </c>
      <c r="M337" s="26"/>
    </row>
    <row customHeight="1" ht="12" r="338" spans="1:13">
      <c r="A338" s="99">
        <v>5405</v>
      </c>
      <c r="B338" s="93">
        <v>20</v>
      </c>
      <c r="C338" s="110">
        <v>6</v>
      </c>
      <c r="D338" s="110">
        <f si="10" t="shared"/>
        <v>12</v>
      </c>
      <c r="I338" s="29">
        <v>15.74</v>
      </c>
      <c r="J338" s="96">
        <f si="11" t="shared"/>
        <v>314.8</v>
      </c>
      <c r="M338" s="26"/>
    </row>
    <row customHeight="1" ht="12" r="339" spans="1:13">
      <c r="A339" s="99">
        <v>5406</v>
      </c>
      <c r="B339" s="93">
        <v>0</v>
      </c>
      <c r="C339" s="110">
        <v>1</v>
      </c>
      <c r="D339" s="110">
        <f si="10" t="shared"/>
        <v>2</v>
      </c>
      <c r="I339" s="29">
        <v>8.1199999999999992</v>
      </c>
      <c r="J339" s="96">
        <f si="11" t="shared"/>
        <v>0</v>
      </c>
      <c r="M339" s="26"/>
    </row>
    <row customFormat="1" customHeight="1" ht="12" r="340" s="121" spans="1:13">
      <c r="A340" s="118">
        <v>5407</v>
      </c>
      <c r="B340" s="119">
        <v>0</v>
      </c>
      <c r="C340" s="120">
        <v>2</v>
      </c>
      <c r="D340" s="120">
        <f si="10" t="shared"/>
        <v>4</v>
      </c>
      <c r="E340" s="120"/>
      <c r="I340" s="57">
        <v>3.26</v>
      </c>
      <c r="J340" s="122">
        <f si="11" t="shared"/>
        <v>0</v>
      </c>
      <c r="K340" s="123"/>
      <c r="L340" s="57"/>
    </row>
    <row customHeight="1" ht="12" r="341" spans="1:13">
      <c r="A341" s="99">
        <v>5408</v>
      </c>
      <c r="B341" s="93">
        <v>2</v>
      </c>
      <c r="C341" s="110">
        <v>2</v>
      </c>
      <c r="D341" s="110">
        <f si="10" t="shared"/>
        <v>4</v>
      </c>
      <c r="E341" s="74">
        <v>6</v>
      </c>
      <c r="F341" s="26" t="s">
        <v>209</v>
      </c>
      <c r="G341" s="26" t="s">
        <v>210</v>
      </c>
      <c r="H341" s="26" t="s">
        <v>3</v>
      </c>
      <c r="I341" s="29">
        <v>112.17</v>
      </c>
      <c r="J341" s="96">
        <f si="11" t="shared"/>
        <v>224.34</v>
      </c>
      <c r="K341" s="77">
        <f>(I341*0.4)+I341</f>
        <v>157.03800000000001</v>
      </c>
      <c r="M341" s="26"/>
    </row>
    <row customHeight="1" ht="12" r="342" spans="1:13">
      <c r="A342" s="99">
        <v>5409</v>
      </c>
      <c r="B342" s="93">
        <v>3</v>
      </c>
      <c r="C342" s="110">
        <v>0</v>
      </c>
      <c r="D342" s="110">
        <f si="10" t="shared"/>
        <v>0</v>
      </c>
      <c r="E342" s="74">
        <v>4</v>
      </c>
      <c r="F342" s="26" t="s">
        <v>998</v>
      </c>
      <c r="G342" s="26" t="s">
        <v>1056</v>
      </c>
      <c r="H342" s="26" t="s">
        <v>5</v>
      </c>
      <c r="I342" s="29">
        <v>917.09</v>
      </c>
      <c r="J342" s="96">
        <f si="11" t="shared"/>
        <v>2751.27</v>
      </c>
      <c r="M342" s="26"/>
    </row>
    <row customHeight="1" ht="12" r="343" spans="1:13">
      <c r="A343" s="99">
        <v>5410</v>
      </c>
      <c r="B343" s="93" t="n">
        <v>0.0</v>
      </c>
      <c r="C343" s="110">
        <v>2</v>
      </c>
      <c r="D343" s="110">
        <f si="10" t="shared"/>
        <v>4</v>
      </c>
      <c r="I343" s="29">
        <v>5.7</v>
      </c>
      <c r="J343" s="96">
        <f si="11" t="shared"/>
        <v>5.7</v>
      </c>
      <c r="M343" s="26"/>
    </row>
    <row customHeight="1" ht="12" r="344" spans="1:13">
      <c r="A344" s="99">
        <v>5411</v>
      </c>
      <c r="B344" s="93">
        <v>5</v>
      </c>
      <c r="C344" s="110">
        <v>0</v>
      </c>
      <c r="D344" s="110">
        <f si="10" t="shared"/>
        <v>0</v>
      </c>
      <c r="E344" s="74">
        <v>3</v>
      </c>
      <c r="F344" s="26" t="s">
        <v>621</v>
      </c>
      <c r="G344" s="26" t="s">
        <v>605</v>
      </c>
      <c r="H344" s="26" t="s">
        <v>5</v>
      </c>
      <c r="I344" s="29">
        <v>1.73</v>
      </c>
      <c r="J344" s="96">
        <f si="11" t="shared"/>
        <v>8.65</v>
      </c>
      <c r="K344" s="77">
        <v>5</v>
      </c>
      <c r="M344" s="26"/>
    </row>
    <row customHeight="1" ht="12" r="345" spans="1:13">
      <c r="A345" s="99">
        <v>5412</v>
      </c>
      <c r="B345" s="93">
        <v>30</v>
      </c>
      <c r="C345" s="110">
        <v>13</v>
      </c>
      <c r="D345" s="110">
        <f si="10" t="shared"/>
        <v>26</v>
      </c>
      <c r="E345" s="74">
        <v>51</v>
      </c>
      <c r="F345" s="26" t="s">
        <v>622</v>
      </c>
      <c r="G345" s="26" t="s">
        <v>606</v>
      </c>
      <c r="H345" s="26" t="s">
        <v>5</v>
      </c>
      <c r="I345" s="29">
        <v>4.16</v>
      </c>
      <c r="J345" s="96">
        <f si="11" t="shared"/>
        <v>124.80000000000001</v>
      </c>
      <c r="K345" s="77">
        <v>10</v>
      </c>
      <c r="M345" s="26"/>
    </row>
    <row customHeight="1" ht="12" r="346" spans="1:13">
      <c r="A346" s="99">
        <v>5413</v>
      </c>
      <c r="B346" s="93">
        <v>0</v>
      </c>
      <c r="C346" s="110">
        <v>2</v>
      </c>
      <c r="D346" s="110">
        <f si="10" t="shared"/>
        <v>4</v>
      </c>
      <c r="I346" s="29">
        <v>42.02</v>
      </c>
      <c r="J346" s="96">
        <f si="11" t="shared"/>
        <v>0</v>
      </c>
      <c r="M346" s="26"/>
    </row>
    <row customHeight="1" ht="12" r="347" spans="1:13">
      <c r="A347" s="99">
        <v>5414</v>
      </c>
      <c r="B347" s="93">
        <v>0</v>
      </c>
      <c r="C347" s="110">
        <v>1</v>
      </c>
      <c r="D347" s="110">
        <v>2</v>
      </c>
      <c r="E347" s="74">
        <v>9</v>
      </c>
      <c r="F347" s="26" t="s">
        <v>211</v>
      </c>
      <c r="G347" s="26" t="s">
        <v>212</v>
      </c>
      <c r="H347" s="26" t="s">
        <v>189</v>
      </c>
      <c r="I347" s="29">
        <v>690</v>
      </c>
      <c r="J347" s="96">
        <f si="11" t="shared"/>
        <v>0</v>
      </c>
      <c r="K347" s="77">
        <v>690</v>
      </c>
      <c r="M347" s="26"/>
    </row>
    <row customFormat="1" customHeight="1" ht="12" r="348" s="121" spans="1:13">
      <c r="A348" s="118">
        <v>5416</v>
      </c>
      <c r="B348" s="119">
        <v>0</v>
      </c>
      <c r="C348" s="120">
        <v>12</v>
      </c>
      <c r="D348" s="120">
        <f si="10" t="shared"/>
        <v>24</v>
      </c>
      <c r="E348" s="120">
        <v>20</v>
      </c>
      <c r="F348" s="121" t="s">
        <v>696</v>
      </c>
      <c r="G348" s="121" t="s">
        <v>697</v>
      </c>
      <c r="H348" s="121" t="s">
        <v>5</v>
      </c>
      <c r="I348" s="57">
        <v>13.81</v>
      </c>
      <c r="J348" s="122">
        <f si="11" t="shared"/>
        <v>0</v>
      </c>
      <c r="K348" s="123">
        <v>20</v>
      </c>
      <c r="L348" s="57"/>
    </row>
    <row customHeight="1" ht="12" r="349" spans="1:13">
      <c r="A349" s="99">
        <v>5417</v>
      </c>
      <c r="B349" s="93">
        <v>11</v>
      </c>
      <c r="C349" s="110">
        <v>0</v>
      </c>
      <c r="D349" s="110">
        <f si="10" t="shared"/>
        <v>0</v>
      </c>
      <c r="E349" s="74">
        <v>8</v>
      </c>
      <c r="F349" s="26" t="s">
        <v>1252</v>
      </c>
      <c r="G349" s="26" t="s">
        <v>1241</v>
      </c>
      <c r="H349" s="26" t="s">
        <v>17</v>
      </c>
      <c r="I349" s="29">
        <v>392.4</v>
      </c>
      <c r="J349" s="96">
        <f si="11" t="shared"/>
        <v>4316.3999999999996</v>
      </c>
      <c r="M349" s="26"/>
    </row>
    <row customHeight="1" ht="12" r="350" spans="1:13">
      <c r="A350" s="99">
        <v>5418</v>
      </c>
      <c r="B350" s="93">
        <v>0</v>
      </c>
      <c r="C350" s="110">
        <v>6</v>
      </c>
      <c r="D350" s="110">
        <f si="10" t="shared"/>
        <v>12</v>
      </c>
      <c r="E350" s="74">
        <v>12</v>
      </c>
      <c r="F350" s="26" t="s">
        <v>1251</v>
      </c>
      <c r="G350" s="26" t="s">
        <v>214</v>
      </c>
      <c r="H350" s="26" t="s">
        <v>17</v>
      </c>
      <c r="I350" s="29">
        <v>481</v>
      </c>
      <c r="J350" s="96">
        <f si="11" t="shared"/>
        <v>0</v>
      </c>
      <c r="K350" s="77">
        <v>515</v>
      </c>
      <c r="M350" s="26"/>
    </row>
    <row customHeight="1" ht="12" r="351" spans="1:13">
      <c r="A351" s="99">
        <v>5419</v>
      </c>
      <c r="B351" s="93">
        <v>5</v>
      </c>
      <c r="C351" s="110">
        <v>2</v>
      </c>
      <c r="D351" s="110">
        <f si="10" t="shared"/>
        <v>4</v>
      </c>
      <c r="F351" s="26" t="s">
        <v>1210</v>
      </c>
      <c r="G351" s="26" t="s">
        <v>214</v>
      </c>
      <c r="H351" s="26" t="s">
        <v>17</v>
      </c>
      <c r="I351" s="29">
        <v>509</v>
      </c>
      <c r="J351" s="96">
        <f si="11" t="shared"/>
        <v>2545</v>
      </c>
      <c r="K351" s="77">
        <v>350</v>
      </c>
      <c r="M351" s="26"/>
    </row>
    <row customHeight="1" ht="12" r="352" spans="1:13">
      <c r="A352" s="99">
        <v>5420</v>
      </c>
      <c r="B352" s="93">
        <v>248</v>
      </c>
      <c r="C352" s="110">
        <v>15</v>
      </c>
      <c r="D352" s="110">
        <f si="10" t="shared"/>
        <v>30</v>
      </c>
      <c r="F352" s="26" t="s">
        <v>1319</v>
      </c>
      <c r="I352" s="29">
        <v>1.6</v>
      </c>
      <c r="J352" s="96">
        <f si="11" t="shared"/>
        <v>396.8</v>
      </c>
      <c r="M352" s="26"/>
    </row>
    <row customHeight="1" ht="12" r="353" spans="1:13">
      <c r="A353" s="99">
        <v>5421</v>
      </c>
      <c r="B353" s="93">
        <v>41</v>
      </c>
      <c r="C353" s="110">
        <v>15</v>
      </c>
      <c r="D353" s="110">
        <f si="10" t="shared"/>
        <v>30</v>
      </c>
      <c r="I353" s="29">
        <v>0.23</v>
      </c>
      <c r="J353" s="96">
        <f si="11" t="shared"/>
        <v>9.43</v>
      </c>
      <c r="M353" s="26"/>
    </row>
    <row customHeight="1" ht="12" r="354" spans="1:13">
      <c r="A354" s="99">
        <v>5422</v>
      </c>
      <c r="B354" s="93">
        <v>4</v>
      </c>
      <c r="C354" s="110">
        <v>15</v>
      </c>
      <c r="D354" s="110">
        <f si="10" t="shared"/>
        <v>30</v>
      </c>
      <c r="I354" s="29">
        <v>10</v>
      </c>
      <c r="J354" s="96">
        <f si="11" t="shared"/>
        <v>40</v>
      </c>
      <c r="M354" s="26"/>
    </row>
    <row customHeight="1" ht="12" r="355" spans="1:13">
      <c r="A355" s="149">
        <v>5423</v>
      </c>
      <c r="B355" s="93">
        <v>0</v>
      </c>
      <c r="C355" s="110">
        <v>0</v>
      </c>
      <c r="D355" s="110">
        <f si="10" t="shared"/>
        <v>0</v>
      </c>
      <c r="I355" s="29">
        <v>3108</v>
      </c>
      <c r="J355" s="96">
        <f si="11" t="shared"/>
        <v>0</v>
      </c>
      <c r="M355" s="26"/>
    </row>
    <row customFormat="1" customHeight="1" ht="12" r="356" s="121" spans="1:13">
      <c r="A356" s="136">
        <v>5424</v>
      </c>
      <c r="B356" s="164">
        <v>0</v>
      </c>
      <c r="C356" s="120">
        <v>0</v>
      </c>
      <c r="D356" s="120">
        <f si="10" t="shared"/>
        <v>0</v>
      </c>
      <c r="E356" s="120"/>
      <c r="F356" s="121" t="s">
        <v>1333</v>
      </c>
      <c r="I356" s="57">
        <v>0</v>
      </c>
      <c r="J356" s="122">
        <f si="11" t="shared"/>
        <v>0</v>
      </c>
      <c r="K356" s="123"/>
      <c r="L356" s="57"/>
    </row>
    <row customHeight="1" ht="12" r="357" spans="1:13">
      <c r="A357" s="149">
        <v>5426</v>
      </c>
      <c r="B357" s="93">
        <v>0</v>
      </c>
      <c r="C357" s="110">
        <v>0</v>
      </c>
      <c r="D357" s="110">
        <f si="10" t="shared"/>
        <v>0</v>
      </c>
      <c r="I357" s="29">
        <v>1467.95</v>
      </c>
      <c r="J357" s="96">
        <f si="11" t="shared"/>
        <v>0</v>
      </c>
      <c r="M357" s="26"/>
    </row>
    <row customHeight="1" ht="12" r="358" spans="1:13">
      <c r="A358" s="99">
        <v>5427</v>
      </c>
      <c r="B358" s="93">
        <v>6</v>
      </c>
      <c r="C358" s="110">
        <v>3</v>
      </c>
      <c r="D358" s="110">
        <v>8</v>
      </c>
      <c r="I358" s="29">
        <v>32.53</v>
      </c>
      <c r="J358" s="96">
        <f si="11" t="shared"/>
        <v>195.18</v>
      </c>
      <c r="M358" s="26"/>
    </row>
    <row customHeight="1" ht="12" r="359" spans="1:13">
      <c r="A359" s="99">
        <v>5428</v>
      </c>
      <c r="B359" s="93">
        <v>1</v>
      </c>
      <c r="C359" s="110">
        <v>1</v>
      </c>
      <c r="D359" s="110">
        <f ref="D359:D421" si="12" t="shared">C359*2</f>
        <v>2</v>
      </c>
      <c r="I359" s="29">
        <v>159</v>
      </c>
      <c r="J359" s="96">
        <f si="11" t="shared"/>
        <v>159</v>
      </c>
      <c r="M359" s="26"/>
    </row>
    <row customHeight="1" ht="12" r="360" spans="1:13">
      <c r="A360" s="99">
        <v>5429</v>
      </c>
      <c r="B360" s="93">
        <v>0</v>
      </c>
      <c r="C360" s="110">
        <v>0</v>
      </c>
      <c r="D360" s="110">
        <f si="12" t="shared"/>
        <v>0</v>
      </c>
      <c r="F360" s="26" t="s">
        <v>1247</v>
      </c>
      <c r="I360" s="29">
        <v>2583</v>
      </c>
      <c r="J360" s="96">
        <f si="11" t="shared"/>
        <v>0</v>
      </c>
      <c r="M360" s="26"/>
    </row>
    <row customHeight="1" ht="12" r="361" spans="1:13">
      <c r="A361" s="99">
        <v>5430</v>
      </c>
      <c r="B361" s="93">
        <v>0</v>
      </c>
      <c r="C361" s="110">
        <v>1</v>
      </c>
      <c r="D361" s="110">
        <f si="12" t="shared"/>
        <v>2</v>
      </c>
      <c r="I361" s="29">
        <v>39.6</v>
      </c>
      <c r="J361" s="96">
        <f si="11" t="shared"/>
        <v>0</v>
      </c>
      <c r="M361" s="26"/>
    </row>
    <row customHeight="1" ht="12" r="362" spans="1:13">
      <c r="A362" s="99">
        <v>5431</v>
      </c>
      <c r="B362" s="93">
        <v>0</v>
      </c>
      <c r="C362" s="110">
        <v>1</v>
      </c>
      <c r="D362" s="110">
        <f si="12" t="shared"/>
        <v>2</v>
      </c>
      <c r="I362" s="29">
        <v>24.79</v>
      </c>
      <c r="J362" s="96">
        <f si="11" t="shared"/>
        <v>0</v>
      </c>
      <c r="M362" s="26"/>
    </row>
    <row customHeight="1" ht="12" r="363" spans="1:13">
      <c r="A363" s="99">
        <v>5432</v>
      </c>
      <c r="B363" s="93" t="n">
        <v>33.0</v>
      </c>
      <c r="C363" s="110">
        <v>1</v>
      </c>
      <c r="D363" s="110">
        <f si="12" t="shared"/>
        <v>2</v>
      </c>
      <c r="I363" s="29">
        <v>3.28</v>
      </c>
      <c r="J363" s="96">
        <f si="11" t="shared"/>
        <v>127.91999999999999</v>
      </c>
      <c r="M363" s="26"/>
    </row>
    <row customHeight="1" ht="12" r="364" spans="1:13">
      <c r="A364" s="99">
        <v>5433</v>
      </c>
      <c r="B364" s="93">
        <v>16</v>
      </c>
      <c r="C364" s="110">
        <v>2</v>
      </c>
      <c r="D364" s="110">
        <f si="12" t="shared"/>
        <v>4</v>
      </c>
      <c r="I364" s="29">
        <v>7.7</v>
      </c>
      <c r="J364" s="96">
        <f si="11" t="shared"/>
        <v>123.2</v>
      </c>
      <c r="M364" s="26"/>
    </row>
    <row customHeight="1" ht="12" r="365" spans="1:13">
      <c r="A365" s="99">
        <v>5434</v>
      </c>
      <c r="B365" s="93">
        <v>29</v>
      </c>
      <c r="C365" s="110">
        <v>4</v>
      </c>
      <c r="D365" s="110">
        <f si="12" t="shared"/>
        <v>8</v>
      </c>
      <c r="G365" s="26" t="s">
        <v>1337</v>
      </c>
      <c r="I365" s="29">
        <v>3.1</v>
      </c>
      <c r="J365" s="96">
        <f si="11" t="shared"/>
        <v>89.9</v>
      </c>
      <c r="M365" s="26"/>
    </row>
    <row customHeight="1" ht="12" r="366" spans="1:13">
      <c r="A366" s="99">
        <v>5435</v>
      </c>
      <c r="B366" s="93">
        <v>0</v>
      </c>
      <c r="C366" s="110">
        <v>0</v>
      </c>
      <c r="D366" s="110">
        <f si="12" t="shared"/>
        <v>0</v>
      </c>
      <c r="E366" s="74">
        <v>0</v>
      </c>
      <c r="F366" s="26" t="s">
        <v>516</v>
      </c>
      <c r="G366" s="26" t="s">
        <v>517</v>
      </c>
      <c r="H366" s="26" t="s">
        <v>515</v>
      </c>
      <c r="I366" s="29">
        <v>695</v>
      </c>
      <c r="J366" s="96">
        <f si="11" t="shared"/>
        <v>0</v>
      </c>
      <c r="K366" s="77">
        <f>(I366*0.4)+I366</f>
        <v>973</v>
      </c>
      <c r="M366" s="26"/>
    </row>
    <row customHeight="1" ht="12" r="367" spans="1:13">
      <c r="A367" s="99">
        <v>5436</v>
      </c>
      <c r="B367" s="93">
        <v>0</v>
      </c>
      <c r="C367" s="110">
        <v>0</v>
      </c>
      <c r="D367" s="110">
        <f si="12" t="shared"/>
        <v>0</v>
      </c>
      <c r="E367" s="74">
        <v>0</v>
      </c>
      <c r="F367" s="26" t="s">
        <v>518</v>
      </c>
      <c r="G367" s="26" t="s">
        <v>519</v>
      </c>
      <c r="H367" s="26" t="s">
        <v>515</v>
      </c>
      <c r="I367" s="29">
        <v>144</v>
      </c>
      <c r="J367" s="96">
        <f si="11" t="shared"/>
        <v>0</v>
      </c>
      <c r="K367" s="77">
        <f>(I367*0.4)+I367</f>
        <v>201.6</v>
      </c>
      <c r="M367" s="26"/>
    </row>
    <row customHeight="1" ht="12" r="368" spans="1:13">
      <c r="A368" s="99">
        <v>5437</v>
      </c>
      <c r="B368" s="93">
        <v>0</v>
      </c>
      <c r="C368" s="110">
        <v>0</v>
      </c>
      <c r="D368" s="110">
        <f si="12" t="shared"/>
        <v>0</v>
      </c>
      <c r="I368" s="29">
        <v>3.93</v>
      </c>
      <c r="J368" s="96">
        <f si="11" t="shared"/>
        <v>0</v>
      </c>
      <c r="M368" s="26"/>
    </row>
    <row customHeight="1" ht="12" r="369" spans="1:13">
      <c r="A369" s="99">
        <v>5438</v>
      </c>
      <c r="B369" s="93">
        <v>13</v>
      </c>
      <c r="C369" s="110">
        <v>2</v>
      </c>
      <c r="D369" s="110">
        <f si="12" t="shared"/>
        <v>4</v>
      </c>
      <c r="H369" s="26" t="s">
        <v>1328</v>
      </c>
      <c r="I369" s="29">
        <v>9.48</v>
      </c>
      <c r="J369" s="96">
        <f si="11" t="shared"/>
        <v>123.24000000000001</v>
      </c>
      <c r="M369" s="26"/>
    </row>
    <row customHeight="1" ht="12" r="370" spans="1:13">
      <c r="A370" s="99">
        <v>5439</v>
      </c>
      <c r="B370" s="93">
        <v>1</v>
      </c>
      <c r="C370" s="110">
        <v>0</v>
      </c>
      <c r="D370" s="110">
        <f si="12" t="shared"/>
        <v>0</v>
      </c>
      <c r="I370" s="29">
        <v>36.380000000000003</v>
      </c>
      <c r="J370" s="96">
        <f si="11" t="shared"/>
        <v>36.380000000000003</v>
      </c>
      <c r="M370" s="26"/>
    </row>
    <row customHeight="1" ht="12" r="371" spans="1:13">
      <c r="A371" s="99">
        <v>5440</v>
      </c>
      <c r="B371" s="93">
        <v>3</v>
      </c>
      <c r="C371" s="110">
        <v>4</v>
      </c>
      <c r="D371" s="110">
        <f si="12" t="shared"/>
        <v>8</v>
      </c>
      <c r="E371" s="74">
        <v>5</v>
      </c>
      <c r="F371" s="26" t="s">
        <v>1064</v>
      </c>
      <c r="G371" s="26" t="s">
        <v>1065</v>
      </c>
      <c r="H371" s="26" t="s">
        <v>5</v>
      </c>
      <c r="I371" s="29">
        <v>14.98</v>
      </c>
      <c r="J371" s="96">
        <f si="11" t="shared"/>
        <v>44.94</v>
      </c>
      <c r="M371" s="26"/>
    </row>
    <row customHeight="1" ht="12" r="372" spans="1:13">
      <c r="A372" s="99">
        <v>5441</v>
      </c>
      <c r="B372" s="93">
        <v>0</v>
      </c>
      <c r="C372" s="110">
        <v>1</v>
      </c>
      <c r="D372" s="110">
        <f si="12" t="shared"/>
        <v>2</v>
      </c>
      <c r="F372" s="26" t="s">
        <v>1320</v>
      </c>
      <c r="I372" s="29">
        <v>15.19</v>
      </c>
      <c r="J372" s="96">
        <f si="11" t="shared"/>
        <v>0</v>
      </c>
      <c r="M372" s="26"/>
    </row>
    <row customHeight="1" ht="12" r="373" spans="1:13">
      <c r="A373" s="99">
        <v>5442</v>
      </c>
      <c r="B373" s="93">
        <v>1</v>
      </c>
      <c r="C373" s="110">
        <v>1</v>
      </c>
      <c r="D373" s="110">
        <f si="12" t="shared"/>
        <v>2</v>
      </c>
      <c r="F373" s="26" t="s">
        <v>1274</v>
      </c>
      <c r="G373" s="84" t="s">
        <v>1302</v>
      </c>
      <c r="H373" s="26" t="s">
        <v>5</v>
      </c>
      <c r="I373" s="29">
        <v>28.02</v>
      </c>
      <c r="J373" s="96">
        <f si="11" t="shared"/>
        <v>28.02</v>
      </c>
      <c r="M373" s="26"/>
    </row>
    <row customHeight="1" ht="12" r="374" spans="1:13">
      <c r="A374" s="99">
        <v>5443</v>
      </c>
      <c r="B374" s="93">
        <v>0</v>
      </c>
      <c r="C374" s="110">
        <v>0</v>
      </c>
      <c r="D374" s="110">
        <f si="12" t="shared"/>
        <v>0</v>
      </c>
      <c r="E374" s="74">
        <v>0</v>
      </c>
      <c r="F374" s="26" t="s">
        <v>665</v>
      </c>
      <c r="G374" s="26" t="s">
        <v>714</v>
      </c>
      <c r="H374" s="26" t="s">
        <v>713</v>
      </c>
      <c r="I374" s="29">
        <v>125</v>
      </c>
      <c r="J374" s="96">
        <f si="11" t="shared"/>
        <v>0</v>
      </c>
      <c r="K374" s="77">
        <v>140</v>
      </c>
      <c r="M374" s="26"/>
    </row>
    <row customHeight="1" ht="12" r="375" spans="1:13">
      <c r="A375" s="99">
        <v>5444</v>
      </c>
      <c r="B375" s="93">
        <v>4</v>
      </c>
      <c r="C375" s="110">
        <v>4</v>
      </c>
      <c r="D375" s="110">
        <f si="12" t="shared"/>
        <v>8</v>
      </c>
      <c r="E375" s="74">
        <v>6</v>
      </c>
      <c r="F375" s="26" t="s">
        <v>715</v>
      </c>
      <c r="G375" s="26" t="s">
        <v>955</v>
      </c>
      <c r="H375" s="26" t="s">
        <v>5</v>
      </c>
      <c r="I375" s="29">
        <v>29.6</v>
      </c>
      <c r="J375" s="96">
        <f si="11" t="shared"/>
        <v>118.4</v>
      </c>
      <c r="K375" s="77">
        <v>35</v>
      </c>
      <c r="M375" s="26"/>
    </row>
    <row customHeight="1" ht="12" r="376" spans="1:13">
      <c r="A376" s="99">
        <v>5445</v>
      </c>
      <c r="B376" s="93">
        <v>2</v>
      </c>
      <c r="C376" s="110">
        <v>2</v>
      </c>
      <c r="D376" s="110">
        <f si="12" t="shared"/>
        <v>4</v>
      </c>
      <c r="F376" s="26" t="s">
        <v>1321</v>
      </c>
      <c r="I376" s="29">
        <v>4.16</v>
      </c>
      <c r="J376" s="96">
        <f si="11" t="shared"/>
        <v>8.32</v>
      </c>
      <c r="M376" s="26"/>
    </row>
    <row customHeight="1" ht="12" r="377" spans="1:13">
      <c r="A377" s="99">
        <v>5448</v>
      </c>
      <c r="B377" s="93">
        <v>0</v>
      </c>
      <c r="C377" s="110">
        <v>0</v>
      </c>
      <c r="D377" s="110">
        <f si="12" t="shared"/>
        <v>0</v>
      </c>
      <c r="I377" s="29">
        <v>710</v>
      </c>
      <c r="J377" s="96">
        <f si="11" t="shared"/>
        <v>0</v>
      </c>
      <c r="M377" s="26"/>
    </row>
    <row customHeight="1" ht="12" r="378" spans="1:13">
      <c r="A378" s="99">
        <v>5449</v>
      </c>
      <c r="B378" s="93">
        <v>8</v>
      </c>
      <c r="C378" s="110">
        <v>1</v>
      </c>
      <c r="D378" s="110">
        <f si="12" t="shared"/>
        <v>2</v>
      </c>
      <c r="I378" s="29">
        <v>2.52</v>
      </c>
      <c r="J378" s="96">
        <f si="11" t="shared"/>
        <v>20.16</v>
      </c>
      <c r="M378" s="26"/>
    </row>
    <row customHeight="1" ht="12" r="379" spans="1:13">
      <c r="A379" s="99">
        <v>5450</v>
      </c>
      <c r="B379" s="93">
        <v>0</v>
      </c>
      <c r="C379" s="110">
        <v>1</v>
      </c>
      <c r="D379" s="110">
        <f si="12" t="shared"/>
        <v>2</v>
      </c>
      <c r="I379" s="29">
        <v>13.96</v>
      </c>
      <c r="J379" s="96">
        <f ref="J379:J442" si="13" t="shared">B379*I379</f>
        <v>0</v>
      </c>
      <c r="M379" s="26"/>
    </row>
    <row customHeight="1" ht="12" r="380" spans="1:13">
      <c r="A380" s="99">
        <v>5451</v>
      </c>
      <c r="B380" s="93">
        <v>0</v>
      </c>
      <c r="C380" s="110">
        <v>0</v>
      </c>
      <c r="D380" s="110">
        <f si="12" t="shared"/>
        <v>0</v>
      </c>
      <c r="E380" s="74">
        <v>0</v>
      </c>
      <c r="F380" s="26" t="s">
        <v>215</v>
      </c>
      <c r="G380" s="26" t="s">
        <v>216</v>
      </c>
      <c r="H380" s="26" t="s">
        <v>5</v>
      </c>
      <c r="I380" s="29">
        <v>10.88</v>
      </c>
      <c r="J380" s="96">
        <f si="13" t="shared"/>
        <v>0</v>
      </c>
      <c r="K380" s="77">
        <v>20</v>
      </c>
      <c r="M380" s="26"/>
    </row>
    <row customFormat="1" customHeight="1" ht="12" r="381" s="121" spans="1:13">
      <c r="A381" s="136">
        <v>5453</v>
      </c>
      <c r="B381" s="164">
        <v>0</v>
      </c>
      <c r="C381" s="120">
        <v>0</v>
      </c>
      <c r="D381" s="120">
        <v>0</v>
      </c>
      <c r="E381" s="163" t="s">
        <v>1418</v>
      </c>
      <c r="I381" s="57">
        <v>3.76</v>
      </c>
      <c r="J381" s="122">
        <f si="13" t="shared"/>
        <v>0</v>
      </c>
      <c r="K381" s="123"/>
      <c r="L381" s="57"/>
    </row>
    <row customHeight="1" ht="12" r="382" spans="1:13">
      <c r="A382" s="99">
        <v>5454</v>
      </c>
      <c r="B382" s="93">
        <v>10</v>
      </c>
      <c r="C382" s="110">
        <v>1</v>
      </c>
      <c r="D382" s="110">
        <f si="12" t="shared"/>
        <v>2</v>
      </c>
      <c r="I382" s="29">
        <v>5.89</v>
      </c>
      <c r="J382" s="96">
        <f si="13" t="shared"/>
        <v>58.9</v>
      </c>
      <c r="M382" s="26"/>
    </row>
    <row customHeight="1" ht="12" r="383" spans="1:13">
      <c r="A383" s="99">
        <v>5455</v>
      </c>
      <c r="B383" s="93" t="n">
        <v>69.0</v>
      </c>
      <c r="C383" s="110">
        <v>18</v>
      </c>
      <c r="D383" s="110">
        <f si="12" t="shared"/>
        <v>36</v>
      </c>
      <c r="E383" s="74">
        <v>32</v>
      </c>
      <c r="F383" s="26" t="s">
        <v>217</v>
      </c>
      <c r="G383" s="26" t="s">
        <v>954</v>
      </c>
      <c r="H383" s="26" t="s">
        <v>3</v>
      </c>
      <c r="I383" s="29">
        <v>78.849999999999994</v>
      </c>
      <c r="J383" s="96">
        <f si="13" t="shared"/>
        <v>5598.3499999999995</v>
      </c>
      <c r="K383" s="77">
        <v>158</v>
      </c>
      <c r="M383" s="26"/>
    </row>
    <row customHeight="1" ht="12" r="384" spans="1:13">
      <c r="A384" s="99">
        <v>5456</v>
      </c>
      <c r="B384" s="74">
        <v>0</v>
      </c>
      <c r="C384" s="110">
        <v>1</v>
      </c>
      <c r="D384" s="110">
        <f>B384*2</f>
        <v>0</v>
      </c>
      <c r="I384" s="29">
        <v>30.07</v>
      </c>
      <c r="J384" s="96">
        <f si="13" t="shared"/>
        <v>0</v>
      </c>
      <c r="M384" s="26"/>
    </row>
    <row customHeight="1" ht="12" r="385" spans="1:13">
      <c r="A385" s="99">
        <v>5457</v>
      </c>
      <c r="B385" s="93">
        <v>1</v>
      </c>
      <c r="C385" s="110">
        <v>1</v>
      </c>
      <c r="D385" s="110">
        <f si="12" t="shared"/>
        <v>2</v>
      </c>
      <c r="I385" s="29">
        <v>23.82</v>
      </c>
      <c r="J385" s="96">
        <f si="13" t="shared"/>
        <v>23.82</v>
      </c>
      <c r="M385" s="26"/>
    </row>
    <row customHeight="1" ht="12" r="386" spans="1:13">
      <c r="A386" s="99">
        <v>5458</v>
      </c>
      <c r="B386" s="93" t="n">
        <v>0.0</v>
      </c>
      <c r="C386" s="110">
        <v>1</v>
      </c>
      <c r="D386" s="110">
        <f si="12" t="shared"/>
        <v>2</v>
      </c>
      <c r="I386" s="29">
        <v>690.85</v>
      </c>
      <c r="J386" s="96">
        <f si="13" t="shared"/>
        <v>0</v>
      </c>
      <c r="M386" s="26"/>
    </row>
    <row customFormat="1" customHeight="1" ht="12" r="387" s="121" spans="1:13">
      <c r="A387" s="118">
        <v>5459</v>
      </c>
      <c r="B387" s="119">
        <v>0</v>
      </c>
      <c r="C387" s="120">
        <v>0</v>
      </c>
      <c r="D387" s="110">
        <v>0</v>
      </c>
      <c r="E387" s="120">
        <v>0</v>
      </c>
      <c r="F387" s="121" t="s">
        <v>218</v>
      </c>
      <c r="G387" s="121" t="s">
        <v>219</v>
      </c>
      <c r="I387" s="57">
        <v>2.29</v>
      </c>
      <c r="J387" s="96">
        <f si="13" t="shared"/>
        <v>0</v>
      </c>
      <c r="K387" s="123">
        <f>(I387*0.4)+I387</f>
        <v>3.206</v>
      </c>
      <c r="L387" s="57"/>
      <c r="M387" s="120" t="s">
        <v>1407</v>
      </c>
    </row>
    <row customHeight="1" ht="12" r="388" spans="1:13">
      <c r="A388" s="99">
        <v>5460</v>
      </c>
      <c r="B388" s="93">
        <v>0</v>
      </c>
      <c r="C388" s="110">
        <v>0</v>
      </c>
      <c r="D388" s="110">
        <f si="12" t="shared"/>
        <v>0</v>
      </c>
      <c r="E388" s="74">
        <v>0</v>
      </c>
      <c r="F388" s="26">
        <v>3601</v>
      </c>
      <c r="G388" s="25" t="s">
        <v>1215</v>
      </c>
      <c r="H388" s="26" t="s">
        <v>1214</v>
      </c>
      <c r="I388" s="29">
        <v>1008.31</v>
      </c>
      <c r="J388" s="96">
        <f si="13" t="shared"/>
        <v>0</v>
      </c>
      <c r="K388" s="77">
        <f>(I388*0.4)+I388</f>
        <v>1411.634</v>
      </c>
      <c r="M388" s="26"/>
    </row>
    <row customHeight="1" ht="12" r="389" spans="1:13">
      <c r="A389" s="99">
        <v>5461</v>
      </c>
      <c r="B389" s="93">
        <v>1</v>
      </c>
      <c r="C389" s="110">
        <v>0</v>
      </c>
      <c r="D389" s="110">
        <f si="12" t="shared"/>
        <v>0</v>
      </c>
      <c r="E389" s="74">
        <v>0</v>
      </c>
      <c r="F389" s="26" t="s">
        <v>1101</v>
      </c>
      <c r="G389" s="25" t="s">
        <v>1216</v>
      </c>
      <c r="H389" s="26" t="s">
        <v>1214</v>
      </c>
      <c r="I389" s="29">
        <v>269.10000000000002</v>
      </c>
      <c r="J389" s="96">
        <f si="13" t="shared"/>
        <v>269.10000000000002</v>
      </c>
      <c r="K389" s="77">
        <f ref="K389:K405" si="14" t="shared">(I389*0.4)+I389</f>
        <v>376.74</v>
      </c>
      <c r="M389" s="26"/>
    </row>
    <row customHeight="1" ht="12" r="390" spans="1:13">
      <c r="A390" s="99">
        <v>5462</v>
      </c>
      <c r="B390" s="93">
        <v>1</v>
      </c>
      <c r="C390" s="110">
        <v>0</v>
      </c>
      <c r="D390" s="110">
        <f si="12" t="shared"/>
        <v>0</v>
      </c>
      <c r="E390" s="74">
        <v>0</v>
      </c>
      <c r="F390" s="26" t="s">
        <v>1100</v>
      </c>
      <c r="G390" s="25" t="s">
        <v>1217</v>
      </c>
      <c r="H390" s="26" t="s">
        <v>1214</v>
      </c>
      <c r="I390" s="29">
        <v>3249</v>
      </c>
      <c r="J390" s="96">
        <f si="13" t="shared"/>
        <v>3249</v>
      </c>
      <c r="K390" s="77">
        <f si="14" t="shared"/>
        <v>4548.6000000000004</v>
      </c>
      <c r="M390" s="26"/>
    </row>
    <row customHeight="1" ht="12" r="391" spans="1:13">
      <c r="A391" s="99">
        <v>5463</v>
      </c>
      <c r="B391" s="93">
        <v>2</v>
      </c>
      <c r="C391" s="110">
        <v>1</v>
      </c>
      <c r="D391" s="110">
        <f si="12" t="shared"/>
        <v>2</v>
      </c>
      <c r="E391" s="74">
        <v>0</v>
      </c>
      <c r="F391" s="26" t="s">
        <v>1235</v>
      </c>
      <c r="G391" s="25" t="s">
        <v>1218</v>
      </c>
      <c r="H391" s="26" t="s">
        <v>1214</v>
      </c>
      <c r="I391" s="29">
        <v>239.4</v>
      </c>
      <c r="J391" s="96">
        <f si="13" t="shared"/>
        <v>478.8</v>
      </c>
      <c r="K391" s="77">
        <f si="14" t="shared"/>
        <v>335.16</v>
      </c>
      <c r="M391" s="26"/>
    </row>
    <row customHeight="1" ht="12" r="392" spans="1:13">
      <c r="A392" s="99">
        <v>5464</v>
      </c>
      <c r="B392" s="93">
        <v>2</v>
      </c>
      <c r="C392" s="110">
        <v>1</v>
      </c>
      <c r="D392" s="110">
        <f si="12" t="shared"/>
        <v>2</v>
      </c>
      <c r="E392" s="74">
        <v>0</v>
      </c>
      <c r="F392" s="26" t="s">
        <v>1099</v>
      </c>
      <c r="G392" s="25" t="s">
        <v>1219</v>
      </c>
      <c r="H392" s="26" t="s">
        <v>1214</v>
      </c>
      <c r="I392" s="29">
        <v>312.3</v>
      </c>
      <c r="J392" s="96">
        <f si="13" t="shared"/>
        <v>624.6</v>
      </c>
      <c r="K392" s="77">
        <f si="14" t="shared"/>
        <v>437.22</v>
      </c>
      <c r="M392" s="26"/>
    </row>
    <row customHeight="1" ht="12" r="393" spans="1:13">
      <c r="A393" s="99">
        <v>5465</v>
      </c>
      <c r="B393" s="93">
        <v>0</v>
      </c>
      <c r="C393" s="110">
        <v>1</v>
      </c>
      <c r="D393" s="110">
        <f si="12" t="shared"/>
        <v>2</v>
      </c>
      <c r="E393" s="74">
        <v>0</v>
      </c>
      <c r="F393" s="26" t="s">
        <v>1228</v>
      </c>
      <c r="G393" s="25" t="s">
        <v>1213</v>
      </c>
      <c r="H393" s="26" t="s">
        <v>1214</v>
      </c>
      <c r="I393" s="29">
        <v>482.4</v>
      </c>
      <c r="J393" s="96">
        <f si="13" t="shared"/>
        <v>0</v>
      </c>
      <c r="K393" s="77">
        <f si="14" t="shared"/>
        <v>675.36</v>
      </c>
      <c r="M393" s="26"/>
    </row>
    <row customHeight="1" ht="12" r="394" spans="1:13">
      <c r="A394" s="99">
        <v>5466</v>
      </c>
      <c r="B394" s="93">
        <v>0</v>
      </c>
      <c r="C394" s="110">
        <v>0</v>
      </c>
      <c r="D394" s="110">
        <f si="12" t="shared"/>
        <v>0</v>
      </c>
      <c r="E394" s="74">
        <v>0</v>
      </c>
      <c r="F394" s="26" t="s">
        <v>1229</v>
      </c>
      <c r="G394" s="25" t="s">
        <v>1220</v>
      </c>
      <c r="H394" s="26" t="s">
        <v>1214</v>
      </c>
      <c r="I394" s="29">
        <v>3496.9</v>
      </c>
      <c r="J394" s="96">
        <f si="13" t="shared"/>
        <v>0</v>
      </c>
      <c r="K394" s="77">
        <v>3925</v>
      </c>
      <c r="M394" s="26"/>
    </row>
    <row customHeight="1" ht="12" r="395" spans="1:13">
      <c r="A395" s="99">
        <v>5467</v>
      </c>
      <c r="B395" s="93">
        <v>3</v>
      </c>
      <c r="C395" s="110">
        <v>0</v>
      </c>
      <c r="D395" s="110">
        <f si="12" t="shared"/>
        <v>0</v>
      </c>
      <c r="E395" s="74">
        <v>0</v>
      </c>
      <c r="F395" s="26" t="s">
        <v>1102</v>
      </c>
      <c r="G395" s="25" t="s">
        <v>1221</v>
      </c>
      <c r="H395" s="26" t="s">
        <v>1214</v>
      </c>
      <c r="I395" s="29">
        <v>33.75</v>
      </c>
      <c r="J395" s="96">
        <f si="13" t="shared"/>
        <v>101.25</v>
      </c>
      <c r="K395" s="77">
        <f si="14" t="shared"/>
        <v>47.25</v>
      </c>
      <c r="M395" s="26"/>
    </row>
    <row customHeight="1" ht="12" r="396" spans="1:13">
      <c r="A396" s="99">
        <v>5468</v>
      </c>
      <c r="B396" s="93">
        <v>2</v>
      </c>
      <c r="C396" s="110">
        <v>0</v>
      </c>
      <c r="D396" s="110">
        <f si="12" t="shared"/>
        <v>0</v>
      </c>
      <c r="E396" s="74">
        <v>0</v>
      </c>
      <c r="F396" s="26" t="s">
        <v>1230</v>
      </c>
      <c r="G396" s="26" t="s">
        <v>1222</v>
      </c>
      <c r="H396" s="26" t="s">
        <v>1214</v>
      </c>
      <c r="I396" s="29">
        <v>981</v>
      </c>
      <c r="J396" s="96">
        <f si="13" t="shared"/>
        <v>1962</v>
      </c>
      <c r="K396" s="77">
        <f si="14" t="shared"/>
        <v>1373.4</v>
      </c>
      <c r="M396" s="26"/>
    </row>
    <row customHeight="1" ht="12" r="397" spans="1:13">
      <c r="A397" s="99">
        <v>5469</v>
      </c>
      <c r="B397" s="93">
        <v>1</v>
      </c>
      <c r="C397" s="110">
        <v>1</v>
      </c>
      <c r="D397" s="110">
        <f si="12" t="shared"/>
        <v>2</v>
      </c>
      <c r="E397" s="74">
        <v>0</v>
      </c>
      <c r="F397" s="26" t="s">
        <v>1231</v>
      </c>
      <c r="G397" s="26" t="s">
        <v>1223</v>
      </c>
      <c r="H397" s="26" t="s">
        <v>1214</v>
      </c>
      <c r="I397" s="29">
        <v>877.5</v>
      </c>
      <c r="J397" s="96">
        <f si="13" t="shared"/>
        <v>877.5</v>
      </c>
      <c r="K397" s="77">
        <f si="14" t="shared"/>
        <v>1228.5</v>
      </c>
      <c r="M397" s="26"/>
    </row>
    <row customHeight="1" ht="12" r="398" spans="1:13">
      <c r="A398" s="99">
        <v>5470</v>
      </c>
      <c r="B398" s="93">
        <v>1</v>
      </c>
      <c r="C398" s="110">
        <v>1</v>
      </c>
      <c r="D398" s="110">
        <f si="12" t="shared"/>
        <v>2</v>
      </c>
      <c r="E398" s="74">
        <v>0</v>
      </c>
      <c r="F398" s="26" t="s">
        <v>1103</v>
      </c>
      <c r="G398" s="25" t="s">
        <v>1224</v>
      </c>
      <c r="H398" s="26" t="s">
        <v>1214</v>
      </c>
      <c r="I398" s="29">
        <v>61</v>
      </c>
      <c r="J398" s="96">
        <f si="13" t="shared"/>
        <v>61</v>
      </c>
      <c r="K398" s="77">
        <f si="14" t="shared"/>
        <v>85.4</v>
      </c>
      <c r="M398" s="26"/>
    </row>
    <row customHeight="1" ht="12" r="399" spans="1:13">
      <c r="A399" s="99">
        <v>5471</v>
      </c>
      <c r="B399" s="93">
        <v>0</v>
      </c>
      <c r="C399" s="110">
        <v>2</v>
      </c>
      <c r="D399" s="110">
        <f si="12" t="shared"/>
        <v>4</v>
      </c>
      <c r="E399" s="74">
        <v>0</v>
      </c>
      <c r="F399" s="26" t="s">
        <v>1232</v>
      </c>
      <c r="G399" s="25" t="s">
        <v>1225</v>
      </c>
      <c r="H399" s="26" t="s">
        <v>1214</v>
      </c>
      <c r="I399" s="29">
        <v>35.840000000000003</v>
      </c>
      <c r="J399" s="96">
        <f si="13" t="shared"/>
        <v>0</v>
      </c>
      <c r="K399" s="77">
        <f si="14" t="shared"/>
        <v>50.176000000000002</v>
      </c>
      <c r="M399" s="26"/>
    </row>
    <row customHeight="1" ht="12" r="400" spans="1:13">
      <c r="A400" s="99">
        <v>5472</v>
      </c>
      <c r="B400" s="93">
        <v>0</v>
      </c>
      <c r="C400" s="110">
        <v>1</v>
      </c>
      <c r="D400" s="110">
        <f si="12" t="shared"/>
        <v>2</v>
      </c>
      <c r="E400" s="74">
        <v>0</v>
      </c>
      <c r="F400" s="26" t="s">
        <v>1233</v>
      </c>
      <c r="G400" s="25" t="s">
        <v>1226</v>
      </c>
      <c r="H400" s="26" t="s">
        <v>1214</v>
      </c>
      <c r="I400" s="29">
        <v>142.08000000000001</v>
      </c>
      <c r="J400" s="96">
        <f si="13" t="shared"/>
        <v>0</v>
      </c>
      <c r="K400" s="77">
        <f si="14" t="shared"/>
        <v>198.91200000000003</v>
      </c>
      <c r="M400" s="26"/>
    </row>
    <row customHeight="1" ht="12" r="401" spans="1:13">
      <c r="A401" s="99">
        <v>5473</v>
      </c>
      <c r="B401" s="93">
        <v>0</v>
      </c>
      <c r="C401" s="110">
        <v>1</v>
      </c>
      <c r="D401" s="110">
        <f si="12" t="shared"/>
        <v>2</v>
      </c>
      <c r="E401" s="74">
        <v>0</v>
      </c>
      <c r="F401" s="26" t="s">
        <v>1234</v>
      </c>
      <c r="G401" s="26" t="s">
        <v>1227</v>
      </c>
      <c r="H401" s="26" t="s">
        <v>1214</v>
      </c>
      <c r="I401" s="29">
        <v>18.88</v>
      </c>
      <c r="J401" s="96">
        <f si="13" t="shared"/>
        <v>0</v>
      </c>
      <c r="K401" s="77">
        <v>24.5</v>
      </c>
      <c r="M401" s="26"/>
    </row>
    <row customHeight="1" ht="12" r="402" spans="1:13">
      <c r="A402" s="99">
        <v>5474</v>
      </c>
      <c r="B402" s="93">
        <v>0</v>
      </c>
      <c r="C402" s="110">
        <v>1</v>
      </c>
      <c r="D402" s="110">
        <f si="12" t="shared"/>
        <v>2</v>
      </c>
      <c r="E402" s="74">
        <v>0</v>
      </c>
      <c r="F402" s="26" t="s">
        <v>1212</v>
      </c>
      <c r="G402" s="26" t="s">
        <v>1211</v>
      </c>
      <c r="H402" s="26" t="s">
        <v>1214</v>
      </c>
      <c r="I402" s="29">
        <v>168.84</v>
      </c>
      <c r="J402" s="96">
        <f si="13" t="shared"/>
        <v>0</v>
      </c>
      <c r="K402" s="77">
        <f si="14" t="shared"/>
        <v>236.376</v>
      </c>
      <c r="M402" s="26"/>
    </row>
    <row customFormat="1" customHeight="1" ht="12" r="403" s="121" spans="1:13">
      <c r="A403" s="136">
        <v>5475</v>
      </c>
      <c r="B403" s="119">
        <v>0</v>
      </c>
      <c r="C403" s="120">
        <v>0</v>
      </c>
      <c r="D403" s="120">
        <v>0</v>
      </c>
      <c r="E403" s="163" t="s">
        <v>1418</v>
      </c>
      <c r="F403" s="121" t="s">
        <v>1266</v>
      </c>
      <c r="G403" s="124" t="s">
        <v>1267</v>
      </c>
      <c r="H403" s="121" t="s">
        <v>5</v>
      </c>
      <c r="I403" s="57">
        <v>81.33</v>
      </c>
      <c r="J403" s="122">
        <f si="13" t="shared"/>
        <v>0</v>
      </c>
      <c r="K403" s="123">
        <f si="14" t="shared"/>
        <v>113.86199999999999</v>
      </c>
      <c r="L403" s="57"/>
    </row>
    <row customHeight="1" ht="12" r="404" spans="1:13">
      <c r="A404" s="99">
        <v>5476</v>
      </c>
      <c r="B404" s="93">
        <v>8</v>
      </c>
      <c r="C404" s="110">
        <v>1</v>
      </c>
      <c r="D404" s="110">
        <f si="12" t="shared"/>
        <v>2</v>
      </c>
      <c r="F404" s="26" t="s">
        <v>1268</v>
      </c>
      <c r="G404" s="25" t="s">
        <v>1269</v>
      </c>
      <c r="H404" s="26" t="s">
        <v>5</v>
      </c>
      <c r="I404" s="29">
        <v>9.83</v>
      </c>
      <c r="J404" s="96">
        <f si="13" t="shared"/>
        <v>78.64</v>
      </c>
      <c r="M404" s="26"/>
    </row>
    <row customHeight="1" ht="12" r="405" spans="1:13">
      <c r="A405" s="99">
        <v>5477</v>
      </c>
      <c r="B405" s="68">
        <v>14</v>
      </c>
      <c r="C405" s="110">
        <v>8</v>
      </c>
      <c r="D405" s="110">
        <f si="12" t="shared"/>
        <v>16</v>
      </c>
      <c r="G405" s="25"/>
      <c r="I405" s="29">
        <v>2.19</v>
      </c>
      <c r="J405" s="96">
        <f si="13" t="shared"/>
        <v>30.66</v>
      </c>
      <c r="K405" s="90">
        <f si="14" t="shared"/>
        <v>3.0659999999999998</v>
      </c>
      <c r="L405" s="107"/>
      <c r="M405" s="26"/>
    </row>
    <row customHeight="1" ht="12" r="406" spans="1:13">
      <c r="A406" s="99">
        <v>5478</v>
      </c>
      <c r="B406" s="93">
        <v>206</v>
      </c>
      <c r="C406" s="110">
        <v>20</v>
      </c>
      <c r="D406" s="110">
        <f si="12" t="shared"/>
        <v>40</v>
      </c>
      <c r="F406" s="26" t="s">
        <v>1312</v>
      </c>
      <c r="G406" s="64" t="s">
        <v>1313</v>
      </c>
      <c r="H406" s="26" t="s">
        <v>8</v>
      </c>
      <c r="I406" s="29">
        <v>19.600000000000001</v>
      </c>
      <c r="J406" s="96">
        <f si="13" t="shared"/>
        <v>4037.6000000000004</v>
      </c>
      <c r="M406" s="26"/>
    </row>
    <row customHeight="1" ht="12" r="407" spans="1:13">
      <c r="A407" s="99">
        <v>5479</v>
      </c>
      <c r="B407" s="93">
        <v>19</v>
      </c>
      <c r="C407" s="110">
        <v>8</v>
      </c>
      <c r="D407" s="110">
        <f si="12" t="shared"/>
        <v>16</v>
      </c>
      <c r="F407" s="26" t="s">
        <v>1276</v>
      </c>
      <c r="G407" s="26" t="s">
        <v>1277</v>
      </c>
      <c r="H407" s="26" t="s">
        <v>5</v>
      </c>
      <c r="I407" s="29">
        <v>1.72</v>
      </c>
      <c r="J407" s="96">
        <f si="13" t="shared"/>
        <v>32.68</v>
      </c>
      <c r="M407" s="26"/>
    </row>
    <row customHeight="1" ht="12" r="408" spans="1:13">
      <c r="A408" s="99">
        <v>5480</v>
      </c>
      <c r="B408" s="93">
        <v>65</v>
      </c>
      <c r="C408" s="110">
        <v>2</v>
      </c>
      <c r="D408" s="110">
        <f si="12" t="shared"/>
        <v>4</v>
      </c>
      <c r="F408" s="26" t="s">
        <v>1278</v>
      </c>
      <c r="G408" s="26" t="s">
        <v>1279</v>
      </c>
      <c r="H408" s="26" t="s">
        <v>5</v>
      </c>
      <c r="I408" s="29">
        <v>2.57</v>
      </c>
      <c r="J408" s="96">
        <f si="13" t="shared"/>
        <v>167.04999999999998</v>
      </c>
      <c r="M408" s="26"/>
    </row>
    <row customHeight="1" ht="12" r="409" spans="1:13">
      <c r="A409" s="99">
        <v>5481</v>
      </c>
      <c r="B409" s="93">
        <v>0</v>
      </c>
      <c r="C409" s="110">
        <v>0</v>
      </c>
      <c r="D409" s="110">
        <v>0</v>
      </c>
      <c r="I409" s="69">
        <v>597.79999999999995</v>
      </c>
      <c r="J409" s="96">
        <f si="13" t="shared"/>
        <v>0</v>
      </c>
      <c r="M409" s="26"/>
    </row>
    <row customHeight="1" ht="12" r="410" spans="1:13">
      <c r="A410" s="99">
        <v>5482</v>
      </c>
      <c r="B410" s="93">
        <v>0</v>
      </c>
      <c r="C410" s="110">
        <v>0</v>
      </c>
      <c r="D410" s="110">
        <f si="12" t="shared"/>
        <v>0</v>
      </c>
      <c r="I410" s="69">
        <v>26.27</v>
      </c>
      <c r="J410" s="96">
        <f si="13" t="shared"/>
        <v>0</v>
      </c>
      <c r="M410" s="26"/>
    </row>
    <row customHeight="1" ht="12" r="411" spans="1:13">
      <c r="A411" s="99">
        <v>5483</v>
      </c>
      <c r="B411" s="93">
        <v>7</v>
      </c>
      <c r="C411" s="110">
        <v>4</v>
      </c>
      <c r="D411" s="110">
        <f si="12" t="shared"/>
        <v>8</v>
      </c>
      <c r="I411" s="69">
        <v>6.88</v>
      </c>
      <c r="J411" s="96">
        <f si="13" t="shared"/>
        <v>48.16</v>
      </c>
      <c r="M411" s="26"/>
    </row>
    <row customHeight="1" ht="12" r="412" spans="1:13">
      <c r="A412" s="99">
        <v>5484</v>
      </c>
      <c r="B412" s="93">
        <v>15</v>
      </c>
      <c r="C412" s="110">
        <v>2</v>
      </c>
      <c r="D412" s="110">
        <f si="12" t="shared"/>
        <v>4</v>
      </c>
      <c r="I412" s="69">
        <v>1.3</v>
      </c>
      <c r="J412" s="96">
        <f si="13" t="shared"/>
        <v>19.5</v>
      </c>
      <c r="M412" s="26"/>
    </row>
    <row customHeight="1" ht="12" r="413" spans="1:13">
      <c r="A413" s="99">
        <v>5485</v>
      </c>
      <c r="B413" s="93">
        <v>3</v>
      </c>
      <c r="C413" s="110">
        <v>1</v>
      </c>
      <c r="D413" s="110">
        <f si="12" t="shared"/>
        <v>2</v>
      </c>
      <c r="I413" s="69">
        <v>11.18</v>
      </c>
      <c r="J413" s="96">
        <f si="13" t="shared"/>
        <v>33.54</v>
      </c>
      <c r="M413" s="26"/>
    </row>
    <row customHeight="1" ht="12" r="414" spans="1:13">
      <c r="A414" s="99">
        <v>5486</v>
      </c>
      <c r="B414" s="93">
        <v>1</v>
      </c>
      <c r="C414" s="110">
        <v>1</v>
      </c>
      <c r="D414" s="110">
        <f si="12" t="shared"/>
        <v>2</v>
      </c>
      <c r="I414" s="69">
        <v>30.96</v>
      </c>
      <c r="J414" s="96">
        <f si="13" t="shared"/>
        <v>30.96</v>
      </c>
      <c r="M414" s="26"/>
    </row>
    <row customHeight="1" ht="12" r="415" spans="1:13">
      <c r="A415" s="99">
        <v>5487</v>
      </c>
      <c r="B415" s="93">
        <v>0</v>
      </c>
      <c r="C415" s="110">
        <v>0</v>
      </c>
      <c r="D415" s="110">
        <f si="12" t="shared"/>
        <v>0</v>
      </c>
      <c r="I415" s="69">
        <v>10</v>
      </c>
      <c r="J415" s="96">
        <f si="13" t="shared"/>
        <v>0</v>
      </c>
      <c r="M415" s="26"/>
    </row>
    <row customHeight="1" ht="12" r="416" spans="1:13">
      <c r="A416" s="99">
        <v>5488</v>
      </c>
      <c r="B416" s="93">
        <v>0</v>
      </c>
      <c r="C416" s="110">
        <v>0</v>
      </c>
      <c r="D416" s="110">
        <f si="12" t="shared"/>
        <v>0</v>
      </c>
      <c r="I416" s="69">
        <v>2.57</v>
      </c>
      <c r="J416" s="96">
        <f si="13" t="shared"/>
        <v>0</v>
      </c>
      <c r="M416" s="26"/>
    </row>
    <row customHeight="1" ht="12" r="417" spans="1:13">
      <c r="A417" s="99">
        <v>5489</v>
      </c>
      <c r="B417" s="93">
        <v>0</v>
      </c>
      <c r="C417" s="110">
        <v>0</v>
      </c>
      <c r="D417" s="110">
        <f si="12" t="shared"/>
        <v>0</v>
      </c>
      <c r="I417" s="69">
        <v>411.21</v>
      </c>
      <c r="J417" s="96">
        <f si="13" t="shared"/>
        <v>0</v>
      </c>
      <c r="M417" s="26"/>
    </row>
    <row customHeight="1" ht="12" r="418" spans="1:13">
      <c r="A418" s="99">
        <v>5490</v>
      </c>
      <c r="B418" s="93">
        <v>0</v>
      </c>
      <c r="C418" s="110">
        <v>0</v>
      </c>
      <c r="D418" s="110">
        <f si="12" t="shared"/>
        <v>0</v>
      </c>
      <c r="I418" s="69">
        <v>7.0000000000000007E-2</v>
      </c>
      <c r="J418" s="96">
        <f si="13" t="shared"/>
        <v>0</v>
      </c>
      <c r="M418" s="26"/>
    </row>
    <row customHeight="1" ht="12" r="419" spans="1:13">
      <c r="A419" s="99">
        <v>5491</v>
      </c>
      <c r="B419" s="93">
        <v>118</v>
      </c>
      <c r="C419" s="110">
        <v>0</v>
      </c>
      <c r="D419" s="110">
        <f si="12" t="shared"/>
        <v>0</v>
      </c>
      <c r="I419" s="69">
        <v>5.01</v>
      </c>
      <c r="J419" s="96">
        <f si="13" t="shared"/>
        <v>591.17999999999995</v>
      </c>
      <c r="M419" s="26"/>
    </row>
    <row customHeight="1" ht="12" r="420" spans="1:13">
      <c r="A420" s="99">
        <v>5492</v>
      </c>
      <c r="B420" s="93">
        <v>0</v>
      </c>
      <c r="C420" s="110">
        <v>0</v>
      </c>
      <c r="D420" s="110">
        <f si="12" t="shared"/>
        <v>0</v>
      </c>
      <c r="F420" s="26" t="s">
        <v>1256</v>
      </c>
      <c r="G420" s="26" t="s">
        <v>1336</v>
      </c>
      <c r="H420" s="26" t="s">
        <v>11</v>
      </c>
      <c r="I420" s="69">
        <v>3.18</v>
      </c>
      <c r="J420" s="96">
        <f si="13" t="shared"/>
        <v>0</v>
      </c>
      <c r="L420" s="29" t="s">
        <v>1411</v>
      </c>
      <c r="M420" s="26"/>
    </row>
    <row customHeight="1" ht="12" r="421" spans="1:13">
      <c r="A421" s="99">
        <v>5493</v>
      </c>
      <c r="B421" s="93">
        <v>0</v>
      </c>
      <c r="C421" s="110">
        <v>0</v>
      </c>
      <c r="D421" s="110">
        <f si="12" t="shared"/>
        <v>0</v>
      </c>
      <c r="F421" s="26" t="s">
        <v>1280</v>
      </c>
      <c r="H421" s="26" t="s">
        <v>931</v>
      </c>
      <c r="I421" s="69">
        <v>182</v>
      </c>
      <c r="J421" s="96">
        <f si="13" t="shared"/>
        <v>0</v>
      </c>
      <c r="M421" s="26"/>
    </row>
    <row customHeight="1" ht="12" r="422" spans="1:13">
      <c r="A422" s="99">
        <v>5494</v>
      </c>
      <c r="B422" s="93">
        <v>8</v>
      </c>
      <c r="C422" s="110">
        <v>0</v>
      </c>
      <c r="D422" s="110">
        <f ref="D422:D487" si="15" t="shared">C422*2</f>
        <v>0</v>
      </c>
      <c r="F422" s="26" t="s">
        <v>1281</v>
      </c>
      <c r="H422" s="26" t="s">
        <v>1273</v>
      </c>
      <c r="I422" s="69">
        <v>5.44</v>
      </c>
      <c r="J422" s="96">
        <f si="13" t="shared"/>
        <v>43.52</v>
      </c>
      <c r="M422" s="26"/>
    </row>
    <row customHeight="1" ht="12" r="423" spans="1:13">
      <c r="A423" s="99">
        <v>5495</v>
      </c>
      <c r="B423" s="93">
        <v>4</v>
      </c>
      <c r="C423" s="110">
        <v>0</v>
      </c>
      <c r="D423" s="110">
        <v>0</v>
      </c>
      <c r="F423" s="84" t="s">
        <v>1257</v>
      </c>
      <c r="H423" s="26" t="s">
        <v>1282</v>
      </c>
      <c r="I423" s="69">
        <v>33.049999999999997</v>
      </c>
      <c r="J423" s="96">
        <f si="13" t="shared"/>
        <v>132.19999999999999</v>
      </c>
      <c r="M423" s="26"/>
    </row>
    <row customHeight="1" ht="12" r="424" spans="1:13">
      <c r="A424" s="99">
        <v>5496</v>
      </c>
      <c r="B424" s="93">
        <v>40</v>
      </c>
      <c r="C424" s="110">
        <v>0</v>
      </c>
      <c r="D424" s="110">
        <f si="15" t="shared"/>
        <v>0</v>
      </c>
      <c r="I424" s="69">
        <v>4.4000000000000004</v>
      </c>
      <c r="J424" s="96">
        <f si="13" t="shared"/>
        <v>176</v>
      </c>
      <c r="M424" s="26"/>
    </row>
    <row customHeight="1" ht="12" r="425" spans="1:13">
      <c r="A425" s="99">
        <v>5497</v>
      </c>
      <c r="B425" s="93">
        <v>7</v>
      </c>
      <c r="C425" s="110">
        <v>0</v>
      </c>
      <c r="D425" s="110">
        <f si="15" t="shared"/>
        <v>0</v>
      </c>
      <c r="F425" s="26" t="s">
        <v>1334</v>
      </c>
      <c r="I425" s="69">
        <v>23.05</v>
      </c>
      <c r="J425" s="96">
        <f si="13" t="shared"/>
        <v>161.35</v>
      </c>
      <c r="M425" s="26"/>
    </row>
    <row customHeight="1" ht="12" r="426" spans="1:13">
      <c r="A426" s="99">
        <v>5498</v>
      </c>
      <c r="B426" s="93">
        <v>4</v>
      </c>
      <c r="C426" s="110">
        <v>0</v>
      </c>
      <c r="D426" s="110">
        <f si="15" t="shared"/>
        <v>0</v>
      </c>
      <c r="I426" s="69">
        <v>42.49</v>
      </c>
      <c r="J426" s="96">
        <f si="13" t="shared"/>
        <v>169.96</v>
      </c>
      <c r="M426" s="26"/>
    </row>
    <row customHeight="1" ht="12" r="427" spans="1:13">
      <c r="A427" s="99">
        <v>5499</v>
      </c>
      <c r="B427" s="93">
        <v>6</v>
      </c>
      <c r="C427" s="110">
        <v>0</v>
      </c>
      <c r="D427" s="110">
        <f si="15" t="shared"/>
        <v>0</v>
      </c>
      <c r="F427" s="84" t="s">
        <v>1296</v>
      </c>
      <c r="G427" s="84" t="s">
        <v>1297</v>
      </c>
      <c r="I427" s="69">
        <v>5</v>
      </c>
      <c r="J427" s="96">
        <f si="13" t="shared"/>
        <v>30</v>
      </c>
      <c r="M427" s="26"/>
    </row>
    <row customHeight="1" ht="12" r="428" spans="1:13">
      <c r="A428" s="99">
        <v>5500</v>
      </c>
      <c r="B428" s="93">
        <v>1</v>
      </c>
      <c r="C428" s="110">
        <v>0</v>
      </c>
      <c r="D428" s="110">
        <f si="15" t="shared"/>
        <v>0</v>
      </c>
      <c r="F428" s="2" t="s">
        <v>1283</v>
      </c>
      <c r="G428" s="2" t="s">
        <v>1287</v>
      </c>
      <c r="H428" s="26" t="s">
        <v>1270</v>
      </c>
      <c r="I428" s="69">
        <v>144.29</v>
      </c>
      <c r="J428" s="96">
        <f si="13" t="shared"/>
        <v>144.29</v>
      </c>
      <c r="M428" s="26"/>
    </row>
    <row customHeight="1" ht="12" r="429" spans="1:13">
      <c r="A429" s="99">
        <v>5501</v>
      </c>
      <c r="B429" s="93">
        <v>2</v>
      </c>
      <c r="C429" s="110">
        <v>0</v>
      </c>
      <c r="D429" s="110">
        <f si="15" t="shared"/>
        <v>0</v>
      </c>
      <c r="F429" s="2" t="s">
        <v>1285</v>
      </c>
      <c r="G429" s="2" t="s">
        <v>1286</v>
      </c>
      <c r="H429" s="26" t="s">
        <v>1284</v>
      </c>
      <c r="I429" s="69">
        <v>429</v>
      </c>
      <c r="J429" s="96">
        <f si="13" t="shared"/>
        <v>858</v>
      </c>
      <c r="M429" s="26"/>
    </row>
    <row customHeight="1" ht="12" r="430" spans="1:13">
      <c r="A430" s="99">
        <v>5502</v>
      </c>
      <c r="B430" s="93">
        <v>3</v>
      </c>
      <c r="C430" s="110">
        <v>1</v>
      </c>
      <c r="D430" s="110">
        <f si="15" t="shared"/>
        <v>2</v>
      </c>
      <c r="F430" s="26" t="s">
        <v>1250</v>
      </c>
      <c r="G430" s="85" t="s">
        <v>1288</v>
      </c>
      <c r="H430" s="26" t="s">
        <v>11</v>
      </c>
      <c r="I430" s="69">
        <v>234.85</v>
      </c>
      <c r="J430" s="96">
        <f si="13" t="shared"/>
        <v>704.55</v>
      </c>
      <c r="M430" s="26"/>
    </row>
    <row customHeight="1" ht="12" r="431" spans="1:13">
      <c r="A431" s="99">
        <v>5503</v>
      </c>
      <c r="B431" s="93">
        <v>0</v>
      </c>
      <c r="C431" s="110">
        <v>0</v>
      </c>
      <c r="D431" s="110">
        <f si="15" t="shared"/>
        <v>0</v>
      </c>
      <c r="F431" s="83" t="s">
        <v>1258</v>
      </c>
      <c r="I431" s="69">
        <v>82.3</v>
      </c>
      <c r="J431" s="96">
        <f si="13" t="shared"/>
        <v>0</v>
      </c>
      <c r="M431" s="26"/>
    </row>
    <row customHeight="1" ht="12" r="432" spans="1:13">
      <c r="A432" s="99">
        <v>5504</v>
      </c>
      <c r="B432" s="93">
        <v>1</v>
      </c>
      <c r="C432" s="110">
        <v>3</v>
      </c>
      <c r="D432" s="110">
        <f si="15" t="shared"/>
        <v>6</v>
      </c>
      <c r="F432" s="83" t="s">
        <v>1289</v>
      </c>
      <c r="I432" s="69">
        <v>490</v>
      </c>
      <c r="J432" s="96">
        <f si="13" t="shared"/>
        <v>490</v>
      </c>
      <c r="M432" s="26"/>
    </row>
    <row customHeight="1" ht="12" r="433" spans="1:13">
      <c r="A433" s="99">
        <v>5505</v>
      </c>
      <c r="B433" s="93">
        <v>0</v>
      </c>
      <c r="C433" s="110">
        <v>0</v>
      </c>
      <c r="D433" s="110">
        <f si="15" t="shared"/>
        <v>0</v>
      </c>
      <c r="F433" s="83" t="s">
        <v>1290</v>
      </c>
      <c r="I433" s="69">
        <v>580</v>
      </c>
      <c r="J433" s="96">
        <f si="13" t="shared"/>
        <v>0</v>
      </c>
      <c r="M433" s="26"/>
    </row>
    <row customHeight="1" ht="12" r="434" spans="1:13">
      <c r="A434" s="99">
        <v>5506</v>
      </c>
      <c r="B434" s="93">
        <v>1</v>
      </c>
      <c r="C434" s="110">
        <v>0</v>
      </c>
      <c r="D434" s="110">
        <f si="15" t="shared"/>
        <v>0</v>
      </c>
      <c r="F434" s="83" t="s">
        <v>1291</v>
      </c>
      <c r="I434" s="69">
        <v>258.99</v>
      </c>
      <c r="J434" s="96">
        <f si="13" t="shared"/>
        <v>258.99</v>
      </c>
      <c r="M434" s="26"/>
    </row>
    <row customHeight="1" ht="12" r="435" spans="1:13">
      <c r="A435" s="99">
        <v>5507</v>
      </c>
      <c r="B435" s="93">
        <v>0</v>
      </c>
      <c r="C435" s="110">
        <v>0</v>
      </c>
      <c r="D435" s="110">
        <f si="15" t="shared"/>
        <v>0</v>
      </c>
      <c r="F435" s="26" t="s">
        <v>1248</v>
      </c>
      <c r="H435" s="83" t="s">
        <v>1249</v>
      </c>
      <c r="I435" s="69">
        <v>367</v>
      </c>
      <c r="J435" s="96">
        <f si="13" t="shared"/>
        <v>0</v>
      </c>
      <c r="M435" s="26"/>
    </row>
    <row customHeight="1" ht="12" r="436" spans="1:13">
      <c r="A436" s="99">
        <v>5508</v>
      </c>
      <c r="B436" s="93">
        <v>4</v>
      </c>
      <c r="C436" s="110">
        <v>0</v>
      </c>
      <c r="D436" s="110">
        <f si="15" t="shared"/>
        <v>0</v>
      </c>
      <c r="F436" s="26">
        <v>70207932</v>
      </c>
      <c r="G436" s="87" t="s">
        <v>1301</v>
      </c>
      <c r="I436" s="69">
        <v>3.11</v>
      </c>
      <c r="J436" s="96">
        <f si="13" t="shared"/>
        <v>12.44</v>
      </c>
      <c r="M436" s="26"/>
    </row>
    <row customHeight="1" ht="12" r="437" spans="1:13">
      <c r="A437" s="99">
        <v>5509</v>
      </c>
      <c r="B437" s="93">
        <v>1</v>
      </c>
      <c r="C437" s="110">
        <v>1</v>
      </c>
      <c r="D437" s="110">
        <f si="15" t="shared"/>
        <v>2</v>
      </c>
      <c r="F437" s="26" t="s">
        <v>1293</v>
      </c>
      <c r="G437" s="26" t="s">
        <v>1294</v>
      </c>
      <c r="H437" s="26" t="s">
        <v>1066</v>
      </c>
      <c r="I437" s="69">
        <v>211.99</v>
      </c>
      <c r="J437" s="96">
        <f si="13" t="shared"/>
        <v>211.99</v>
      </c>
      <c r="M437" s="26"/>
    </row>
    <row customFormat="1" customHeight="1" ht="12" r="438" s="121" spans="1:13">
      <c r="A438" s="118">
        <v>5510</v>
      </c>
      <c r="B438" s="119">
        <v>0</v>
      </c>
      <c r="C438" s="120">
        <v>3</v>
      </c>
      <c r="D438" s="120">
        <v>8</v>
      </c>
      <c r="E438" s="120"/>
      <c r="F438" s="280" t="s">
        <v>1295</v>
      </c>
      <c r="G438" s="121" t="s">
        <v>1292</v>
      </c>
      <c r="H438" s="121" t="s">
        <v>1066</v>
      </c>
      <c r="I438" s="57">
        <v>32.53</v>
      </c>
      <c r="J438" s="122">
        <f si="13" t="shared"/>
        <v>0</v>
      </c>
      <c r="K438" s="123"/>
      <c r="L438" s="57"/>
    </row>
    <row customHeight="1" ht="12" r="439" spans="1:13">
      <c r="A439" s="149">
        <v>5511</v>
      </c>
      <c r="B439" s="93">
        <v>0</v>
      </c>
      <c r="C439" s="110">
        <v>1</v>
      </c>
      <c r="D439" s="110">
        <f si="15" t="shared"/>
        <v>2</v>
      </c>
      <c r="G439" s="65" t="s">
        <v>1261</v>
      </c>
      <c r="H439" s="26" t="s">
        <v>1262</v>
      </c>
      <c r="I439" s="69">
        <v>3454</v>
      </c>
      <c r="J439" s="96">
        <f si="13" t="shared"/>
        <v>0</v>
      </c>
      <c r="M439" s="26"/>
    </row>
    <row customHeight="1" ht="12" r="440" spans="1:13">
      <c r="A440" s="128">
        <v>5512</v>
      </c>
      <c r="B440" s="93">
        <v>0</v>
      </c>
      <c r="C440" s="110">
        <v>0</v>
      </c>
      <c r="D440" s="110">
        <f si="15" t="shared"/>
        <v>0</v>
      </c>
      <c r="F440" s="83" t="s">
        <v>67</v>
      </c>
      <c r="G440" s="86" t="s">
        <v>1298</v>
      </c>
      <c r="I440" s="69">
        <v>293.39999999999998</v>
      </c>
      <c r="J440" s="96">
        <f si="13" t="shared"/>
        <v>0</v>
      </c>
      <c r="M440" s="26"/>
    </row>
    <row customHeight="1" ht="12" r="441" spans="1:13">
      <c r="A441" s="128">
        <v>5513</v>
      </c>
      <c r="B441" s="93">
        <v>0</v>
      </c>
      <c r="C441" s="110">
        <v>0</v>
      </c>
      <c r="D441" s="110">
        <f si="15" t="shared"/>
        <v>0</v>
      </c>
      <c r="F441" s="83" t="s">
        <v>1299</v>
      </c>
      <c r="G441" s="83" t="s">
        <v>1300</v>
      </c>
      <c r="I441" s="69">
        <v>70.959999999999994</v>
      </c>
      <c r="J441" s="96">
        <f si="13" t="shared"/>
        <v>0</v>
      </c>
      <c r="M441" s="26"/>
    </row>
    <row customHeight="1" ht="12" r="442" spans="1:13">
      <c r="A442" s="99">
        <v>5514</v>
      </c>
      <c r="B442" s="93">
        <v>0</v>
      </c>
      <c r="C442" s="110">
        <v>0</v>
      </c>
      <c r="D442" s="110">
        <f si="15" t="shared"/>
        <v>0</v>
      </c>
      <c r="F442" s="26" t="s">
        <v>1304</v>
      </c>
      <c r="G442" s="88" t="s">
        <v>1303</v>
      </c>
      <c r="H442" s="26" t="s">
        <v>5</v>
      </c>
      <c r="I442" s="69">
        <v>65.650000000000006</v>
      </c>
      <c r="J442" s="96">
        <f si="13" t="shared"/>
        <v>0</v>
      </c>
      <c r="M442" s="26"/>
    </row>
    <row customHeight="1" ht="12" r="443" spans="1:13">
      <c r="A443" s="99">
        <v>5515</v>
      </c>
      <c r="B443" s="93">
        <v>1</v>
      </c>
      <c r="C443" s="110">
        <v>0</v>
      </c>
      <c r="D443" s="110">
        <f si="15" t="shared"/>
        <v>0</v>
      </c>
      <c r="F443" s="83" t="s">
        <v>1305</v>
      </c>
      <c r="G443" s="84" t="s">
        <v>1306</v>
      </c>
      <c r="I443" s="69">
        <v>4.76</v>
      </c>
      <c r="J443" s="96">
        <f ref="J443:J508" si="16" t="shared">B443*I443</f>
        <v>4.76</v>
      </c>
      <c r="M443" s="26"/>
    </row>
    <row customHeight="1" ht="12" r="444" spans="1:13">
      <c r="A444" s="99">
        <v>5516</v>
      </c>
      <c r="B444" s="93">
        <v>8</v>
      </c>
      <c r="C444" s="110">
        <v>0</v>
      </c>
      <c r="D444" s="110">
        <f si="15" t="shared"/>
        <v>0</v>
      </c>
      <c r="F444" s="83" t="s">
        <v>1307</v>
      </c>
      <c r="G444" s="89"/>
      <c r="H444" s="26" t="s">
        <v>8</v>
      </c>
      <c r="I444" s="69">
        <v>21.53</v>
      </c>
      <c r="J444" s="96">
        <f si="16" t="shared"/>
        <v>172.24</v>
      </c>
      <c r="M444" s="26"/>
    </row>
    <row customHeight="1" ht="12" r="445" spans="1:13">
      <c r="A445" s="128">
        <v>5517</v>
      </c>
      <c r="B445" s="93">
        <v>0</v>
      </c>
      <c r="C445" s="110">
        <v>0</v>
      </c>
      <c r="D445" s="110">
        <f si="15" t="shared"/>
        <v>0</v>
      </c>
      <c r="F445" s="83" t="s">
        <v>1308</v>
      </c>
      <c r="G445" s="89"/>
      <c r="H445" s="26" t="s">
        <v>8</v>
      </c>
      <c r="I445" s="69">
        <v>29.47</v>
      </c>
      <c r="J445" s="96">
        <f si="16" t="shared"/>
        <v>0</v>
      </c>
      <c r="M445" s="26"/>
    </row>
    <row customHeight="1" ht="12" r="446" spans="1:13">
      <c r="A446" s="99">
        <v>5518</v>
      </c>
      <c r="B446" s="93">
        <v>18</v>
      </c>
      <c r="C446" s="110">
        <v>0</v>
      </c>
      <c r="D446" s="110">
        <f si="15" t="shared"/>
        <v>0</v>
      </c>
      <c r="F446" s="84" t="s">
        <v>1310</v>
      </c>
      <c r="G446" s="89" t="s">
        <v>1309</v>
      </c>
      <c r="H446" s="26" t="s">
        <v>11</v>
      </c>
      <c r="I446" s="69">
        <v>3.86</v>
      </c>
      <c r="J446" s="96">
        <f si="16" t="shared"/>
        <v>69.48</v>
      </c>
      <c r="M446" s="26"/>
    </row>
    <row customHeight="1" ht="12" r="447" spans="1:13">
      <c r="A447" s="128">
        <v>5521</v>
      </c>
      <c r="B447" s="93">
        <v>16</v>
      </c>
      <c r="C447" s="110">
        <v>0</v>
      </c>
      <c r="D447" s="110">
        <f si="15" t="shared"/>
        <v>0</v>
      </c>
      <c r="G447" s="65"/>
      <c r="I447" s="69">
        <v>2.29</v>
      </c>
      <c r="J447" s="96">
        <f si="16" t="shared"/>
        <v>36.64</v>
      </c>
      <c r="M447" s="26"/>
    </row>
    <row customHeight="1" ht="12" r="448" spans="1:13">
      <c r="A448" s="99">
        <v>5522</v>
      </c>
      <c r="B448" s="93">
        <v>5</v>
      </c>
      <c r="C448" s="110">
        <v>4</v>
      </c>
      <c r="D448" s="110">
        <f si="15" t="shared"/>
        <v>8</v>
      </c>
      <c r="G448" s="65"/>
      <c r="I448" s="69">
        <v>45.83</v>
      </c>
      <c r="J448" s="96">
        <f si="16" t="shared"/>
        <v>229.14999999999998</v>
      </c>
      <c r="M448" s="26"/>
    </row>
    <row customHeight="1" ht="12" r="449" spans="1:13">
      <c r="A449" s="99">
        <v>5523</v>
      </c>
      <c r="B449" s="93">
        <v>0</v>
      </c>
      <c r="C449" s="110">
        <v>0</v>
      </c>
      <c r="D449" s="110">
        <v>0</v>
      </c>
      <c r="G449" s="65"/>
      <c r="I449" s="69">
        <v>84.71</v>
      </c>
      <c r="J449" s="96">
        <f si="16" t="shared"/>
        <v>0</v>
      </c>
      <c r="M449" s="26"/>
    </row>
    <row customHeight="1" ht="12" r="450" spans="1:13">
      <c r="A450" s="99">
        <v>5524</v>
      </c>
      <c r="B450" s="93">
        <v>0</v>
      </c>
      <c r="C450" s="110">
        <v>0</v>
      </c>
      <c r="D450" s="110">
        <v>0</v>
      </c>
      <c r="G450" s="65"/>
      <c r="I450" s="69">
        <v>113.58</v>
      </c>
      <c r="J450" s="96">
        <f si="16" t="shared"/>
        <v>0</v>
      </c>
      <c r="M450" s="26"/>
    </row>
    <row customHeight="1" ht="12" r="451" spans="1:13">
      <c r="A451" s="99">
        <v>5525</v>
      </c>
      <c r="B451" s="93">
        <v>8</v>
      </c>
      <c r="C451" s="110">
        <v>4</v>
      </c>
      <c r="D451" s="110">
        <f si="15" t="shared"/>
        <v>8</v>
      </c>
      <c r="G451" s="65"/>
      <c r="I451" s="69">
        <v>7.81</v>
      </c>
      <c r="J451" s="96">
        <f si="16" t="shared"/>
        <v>62.48</v>
      </c>
      <c r="M451" s="26"/>
    </row>
    <row customHeight="1" ht="12" r="452" spans="1:13">
      <c r="A452" s="99">
        <v>5526</v>
      </c>
      <c r="B452" s="93">
        <v>3</v>
      </c>
      <c r="C452" s="110">
        <v>2</v>
      </c>
      <c r="D452" s="110">
        <f si="15" t="shared"/>
        <v>4</v>
      </c>
      <c r="G452" s="65"/>
      <c r="I452" s="69">
        <v>31.23</v>
      </c>
      <c r="J452" s="96">
        <f si="16" t="shared"/>
        <v>93.69</v>
      </c>
      <c r="M452" s="26"/>
    </row>
    <row customHeight="1" ht="12" r="453" spans="1:13">
      <c r="A453" s="99">
        <v>5527</v>
      </c>
      <c r="B453" s="93">
        <v>4</v>
      </c>
      <c r="C453" s="110">
        <v>2</v>
      </c>
      <c r="D453" s="110">
        <f si="15" t="shared"/>
        <v>4</v>
      </c>
      <c r="G453" s="65"/>
      <c r="I453" s="69">
        <v>1.73</v>
      </c>
      <c r="J453" s="96">
        <f si="16" t="shared"/>
        <v>6.92</v>
      </c>
      <c r="M453" s="26"/>
    </row>
    <row customHeight="1" ht="12" r="454" spans="1:13">
      <c r="A454" s="99">
        <v>5528</v>
      </c>
      <c r="B454" s="93">
        <v>32</v>
      </c>
      <c r="C454" s="110">
        <v>14</v>
      </c>
      <c r="D454" s="110">
        <f si="15" t="shared"/>
        <v>28</v>
      </c>
      <c r="G454" s="65"/>
      <c r="I454" s="69">
        <v>1.0900000000000001</v>
      </c>
      <c r="J454" s="96">
        <f si="16" t="shared"/>
        <v>34.880000000000003</v>
      </c>
      <c r="M454" s="26"/>
    </row>
    <row customHeight="1" ht="12" r="455" spans="1:13">
      <c r="A455" s="99">
        <v>5529</v>
      </c>
      <c r="B455" s="93">
        <v>27</v>
      </c>
      <c r="C455" s="110">
        <v>12</v>
      </c>
      <c r="D455" s="110">
        <f si="15" t="shared"/>
        <v>24</v>
      </c>
      <c r="G455" s="65"/>
      <c r="I455" s="69">
        <v>8.93</v>
      </c>
      <c r="J455" s="96">
        <f si="16" t="shared"/>
        <v>241.10999999999999</v>
      </c>
      <c r="M455" s="26"/>
    </row>
    <row customHeight="1" ht="12" r="456" spans="1:13">
      <c r="A456" s="99">
        <v>5530</v>
      </c>
      <c r="B456" s="93">
        <v>12</v>
      </c>
      <c r="G456" s="65"/>
      <c r="I456" s="69"/>
      <c r="J456" s="96"/>
      <c r="M456" s="26"/>
    </row>
    <row customHeight="1" ht="12" r="457" spans="1:13">
      <c r="A457" s="99">
        <v>5532</v>
      </c>
      <c r="B457" s="93">
        <v>14</v>
      </c>
      <c r="C457" s="110">
        <v>4</v>
      </c>
      <c r="D457" s="110">
        <f si="15" t="shared"/>
        <v>8</v>
      </c>
      <c r="F457" s="26" t="s">
        <v>1322</v>
      </c>
      <c r="G457" s="65"/>
      <c r="I457" s="69">
        <v>4.43</v>
      </c>
      <c r="J457" s="96">
        <f si="16" t="shared"/>
        <v>62.019999999999996</v>
      </c>
      <c r="M457" s="26"/>
    </row>
    <row customHeight="1" ht="12" r="458" spans="1:13">
      <c r="A458" s="99">
        <v>5533</v>
      </c>
      <c r="B458" s="93">
        <v>1</v>
      </c>
      <c r="C458" s="110">
        <v>1</v>
      </c>
      <c r="D458" s="110">
        <f si="15" t="shared"/>
        <v>2</v>
      </c>
      <c r="G458" s="65"/>
      <c r="I458" s="69">
        <v>55.21</v>
      </c>
      <c r="J458" s="96">
        <f si="16" t="shared"/>
        <v>55.21</v>
      </c>
      <c r="M458" s="26"/>
    </row>
    <row customHeight="1" ht="12" r="459" spans="1:13">
      <c r="A459" s="99">
        <v>5534</v>
      </c>
      <c r="B459" s="93">
        <v>0</v>
      </c>
      <c r="C459" s="110">
        <v>0</v>
      </c>
      <c r="D459" s="110">
        <f si="15" t="shared"/>
        <v>0</v>
      </c>
      <c r="G459" s="65"/>
      <c r="I459" s="69">
        <v>4.38</v>
      </c>
      <c r="J459" s="96">
        <f si="16" t="shared"/>
        <v>0</v>
      </c>
      <c r="M459" s="26"/>
    </row>
    <row customHeight="1" ht="12" r="460" spans="1:13">
      <c r="A460" s="99">
        <v>5535</v>
      </c>
      <c r="B460" s="93">
        <v>0</v>
      </c>
      <c r="C460" s="110">
        <v>0</v>
      </c>
      <c r="D460" s="110">
        <f si="15" t="shared"/>
        <v>0</v>
      </c>
      <c r="G460" s="65"/>
      <c r="I460" s="69">
        <v>259.70999999999998</v>
      </c>
      <c r="J460" s="96">
        <f si="16" t="shared"/>
        <v>0</v>
      </c>
      <c r="M460" s="26"/>
    </row>
    <row customFormat="1" customHeight="1" ht="12" r="461" s="121" spans="1:13">
      <c r="A461" s="136">
        <v>5536</v>
      </c>
      <c r="B461" s="119">
        <v>0</v>
      </c>
      <c r="C461" s="120">
        <v>0</v>
      </c>
      <c r="D461" s="120">
        <f si="15" t="shared"/>
        <v>0</v>
      </c>
      <c r="E461" s="120"/>
      <c r="F461" s="127" t="s">
        <v>1339</v>
      </c>
      <c r="I461" s="57">
        <v>0</v>
      </c>
      <c r="J461" s="122">
        <f si="16" t="shared"/>
        <v>0</v>
      </c>
      <c r="K461" s="123"/>
      <c r="L461" s="57"/>
    </row>
    <row customHeight="1" ht="12" r="462" spans="1:13">
      <c r="A462" s="99">
        <v>5537</v>
      </c>
      <c r="B462" s="93">
        <v>5</v>
      </c>
      <c r="C462" s="110">
        <v>3</v>
      </c>
      <c r="D462" s="110">
        <v>6</v>
      </c>
      <c r="G462" s="65"/>
      <c r="I462" s="69">
        <v>79.25</v>
      </c>
      <c r="J462" s="96">
        <f si="16" t="shared"/>
        <v>396.25</v>
      </c>
      <c r="M462" s="26"/>
    </row>
    <row customHeight="1" ht="12" r="463" spans="1:13">
      <c r="A463" s="10">
        <v>5538</v>
      </c>
      <c r="B463" s="93">
        <v>0</v>
      </c>
      <c r="C463" s="110">
        <v>0</v>
      </c>
      <c r="D463" s="110">
        <f si="15" t="shared"/>
        <v>0</v>
      </c>
      <c r="G463" s="65"/>
      <c r="I463" s="69">
        <v>0</v>
      </c>
      <c r="J463" s="96">
        <f si="16" t="shared"/>
        <v>0</v>
      </c>
      <c r="M463" s="26"/>
    </row>
    <row customHeight="1" ht="12" r="464" spans="1:13">
      <c r="A464" s="99">
        <v>5539</v>
      </c>
      <c r="B464" s="93">
        <v>1</v>
      </c>
      <c r="C464" s="110">
        <v>0</v>
      </c>
      <c r="D464" s="110">
        <f si="15" t="shared"/>
        <v>0</v>
      </c>
      <c r="G464" s="65"/>
      <c r="I464" s="69">
        <v>116.49</v>
      </c>
      <c r="J464" s="96">
        <f si="16" t="shared"/>
        <v>116.49</v>
      </c>
      <c r="M464" s="26"/>
    </row>
    <row customHeight="1" ht="12" r="465" spans="1:13">
      <c r="A465" s="99">
        <v>5540</v>
      </c>
      <c r="B465" s="93">
        <v>35</v>
      </c>
      <c r="C465" s="110">
        <v>0</v>
      </c>
      <c r="D465" s="110">
        <f si="15" t="shared"/>
        <v>0</v>
      </c>
      <c r="G465" s="65" t="s">
        <v>1340</v>
      </c>
      <c r="I465" s="69">
        <v>0.73</v>
      </c>
      <c r="J465" s="96">
        <f si="16" t="shared"/>
        <v>25.55</v>
      </c>
      <c r="M465" s="26"/>
    </row>
    <row customFormat="1" customHeight="1" ht="12" r="466" s="121" spans="1:13">
      <c r="A466" s="118">
        <v>5542</v>
      </c>
      <c r="B466" s="119">
        <v>0</v>
      </c>
      <c r="C466" s="120">
        <v>30</v>
      </c>
      <c r="D466" s="120">
        <f si="15" t="shared"/>
        <v>60</v>
      </c>
      <c r="E466" s="120"/>
      <c r="G466" s="127" t="s">
        <v>1408</v>
      </c>
      <c r="I466" s="57">
        <v>10</v>
      </c>
      <c r="J466" s="122">
        <f si="16" t="shared"/>
        <v>0</v>
      </c>
      <c r="K466" s="123"/>
      <c r="L466" s="57"/>
    </row>
    <row customHeight="1" ht="12" r="467" spans="1:13">
      <c r="A467" s="99">
        <v>5544</v>
      </c>
      <c r="B467" s="93">
        <v>0</v>
      </c>
      <c r="C467" s="110">
        <v>0</v>
      </c>
      <c r="D467" s="4">
        <f si="15" t="shared"/>
        <v>0</v>
      </c>
      <c r="G467" s="65"/>
      <c r="I467" s="69">
        <v>772</v>
      </c>
      <c r="J467" s="96">
        <f si="16" t="shared"/>
        <v>0</v>
      </c>
      <c r="M467" s="26"/>
    </row>
    <row customHeight="1" ht="12" r="468" spans="1:13">
      <c r="A468" s="99">
        <v>5545</v>
      </c>
      <c r="B468" s="93">
        <v>0</v>
      </c>
      <c r="C468" s="110">
        <v>0</v>
      </c>
      <c r="D468" s="110">
        <f si="15" t="shared"/>
        <v>0</v>
      </c>
      <c r="G468" s="65"/>
      <c r="I468" s="69">
        <v>3.31</v>
      </c>
      <c r="J468" s="96">
        <f si="16" t="shared"/>
        <v>0</v>
      </c>
      <c r="M468" s="26"/>
    </row>
    <row customHeight="1" ht="12" r="469" spans="1:13">
      <c r="A469" s="99">
        <v>5546</v>
      </c>
      <c r="B469" s="93">
        <v>0</v>
      </c>
      <c r="C469" s="110">
        <v>0</v>
      </c>
      <c r="D469" s="110">
        <f si="15" t="shared"/>
        <v>0</v>
      </c>
      <c r="G469" s="65"/>
      <c r="I469" s="69">
        <v>44.72</v>
      </c>
      <c r="J469" s="96">
        <f si="16" t="shared"/>
        <v>0</v>
      </c>
      <c r="M469" s="26"/>
    </row>
    <row customHeight="1" ht="12" r="470" spans="1:13">
      <c r="A470" s="99">
        <v>5548</v>
      </c>
      <c r="B470" s="93">
        <v>1</v>
      </c>
      <c r="C470" s="110">
        <v>0</v>
      </c>
      <c r="D470" s="110">
        <f si="15" t="shared"/>
        <v>0</v>
      </c>
      <c r="G470" s="65"/>
      <c r="I470" s="69">
        <v>49.02</v>
      </c>
      <c r="J470" s="96">
        <f si="16" t="shared"/>
        <v>49.02</v>
      </c>
      <c r="M470" s="26"/>
    </row>
    <row customHeight="1" ht="12" r="471" spans="1:13">
      <c r="A471" s="10">
        <v>5552</v>
      </c>
      <c r="B471" s="93">
        <v>26</v>
      </c>
      <c r="C471" s="110">
        <v>0</v>
      </c>
      <c r="D471" s="110">
        <f si="15" t="shared"/>
        <v>0</v>
      </c>
      <c r="G471" s="65"/>
      <c r="I471" s="69">
        <v>20</v>
      </c>
      <c r="J471" s="96">
        <f si="16" t="shared"/>
        <v>520</v>
      </c>
      <c r="M471" s="26"/>
    </row>
    <row customHeight="1" ht="12" r="472" spans="1:13">
      <c r="A472" s="128">
        <v>5553</v>
      </c>
      <c r="B472" s="93">
        <v>0</v>
      </c>
      <c r="C472" s="110">
        <v>0</v>
      </c>
      <c r="D472" s="110">
        <f si="15" t="shared"/>
        <v>0</v>
      </c>
      <c r="G472" s="65"/>
      <c r="I472" s="69">
        <v>389</v>
      </c>
      <c r="J472" s="96">
        <f si="16" t="shared"/>
        <v>0</v>
      </c>
      <c r="M472" s="26"/>
    </row>
    <row customHeight="1" ht="12" r="473" spans="1:13">
      <c r="A473" s="128">
        <v>5555</v>
      </c>
      <c r="B473" s="93">
        <v>11</v>
      </c>
      <c r="C473" s="110">
        <v>0</v>
      </c>
      <c r="D473" s="110">
        <f si="15" t="shared"/>
        <v>0</v>
      </c>
      <c r="G473" s="65"/>
      <c r="I473" s="69">
        <v>3.76</v>
      </c>
      <c r="J473" s="96">
        <f si="16" t="shared"/>
        <v>41.36</v>
      </c>
      <c r="M473" s="26"/>
    </row>
    <row customHeight="1" ht="12" r="474" spans="1:13">
      <c r="A474" s="99">
        <v>5556</v>
      </c>
      <c r="B474" s="93">
        <v>0</v>
      </c>
      <c r="C474" s="110">
        <v>0</v>
      </c>
      <c r="D474" s="110">
        <f si="15" t="shared"/>
        <v>0</v>
      </c>
      <c r="G474" s="65"/>
      <c r="I474" s="69">
        <v>3.32</v>
      </c>
      <c r="J474" s="96">
        <f si="16" t="shared"/>
        <v>0</v>
      </c>
      <c r="M474" s="26"/>
    </row>
    <row customHeight="1" ht="12" r="475" spans="1:13">
      <c r="A475" s="10">
        <v>5557</v>
      </c>
      <c r="B475" s="93">
        <v>0</v>
      </c>
      <c r="C475" s="110">
        <v>0</v>
      </c>
      <c r="D475" s="110">
        <f si="15" t="shared"/>
        <v>0</v>
      </c>
      <c r="G475" s="65"/>
      <c r="I475" s="69">
        <v>20</v>
      </c>
      <c r="J475" s="96">
        <f si="16" t="shared"/>
        <v>0</v>
      </c>
      <c r="M475" s="26"/>
    </row>
    <row customHeight="1" ht="12" r="476" spans="1:13">
      <c r="A476" s="10">
        <v>5558</v>
      </c>
      <c r="B476" s="93">
        <v>12</v>
      </c>
      <c r="C476" s="110">
        <v>0</v>
      </c>
      <c r="D476" s="110">
        <f si="15" t="shared"/>
        <v>0</v>
      </c>
      <c r="G476" s="65"/>
      <c r="I476" s="69">
        <v>18</v>
      </c>
      <c r="J476" s="96">
        <f si="16" t="shared"/>
        <v>216</v>
      </c>
      <c r="M476" s="26"/>
    </row>
    <row customHeight="1" ht="12" r="477" spans="1:13">
      <c r="A477" s="99">
        <v>5559</v>
      </c>
      <c r="B477" s="93">
        <v>0</v>
      </c>
      <c r="C477" s="110">
        <v>0</v>
      </c>
      <c r="D477" s="110">
        <f si="15" t="shared"/>
        <v>0</v>
      </c>
      <c r="G477" s="65"/>
      <c r="I477" s="69">
        <v>61.27</v>
      </c>
      <c r="J477" s="96">
        <f si="16" t="shared"/>
        <v>0</v>
      </c>
      <c r="M477" s="26"/>
    </row>
    <row customHeight="1" ht="12" r="478" spans="1:13">
      <c r="A478" s="10">
        <v>5560</v>
      </c>
      <c r="B478" s="93">
        <v>0</v>
      </c>
      <c r="C478" s="110">
        <v>0</v>
      </c>
      <c r="D478" s="110">
        <f si="15" t="shared"/>
        <v>0</v>
      </c>
      <c r="G478" s="65"/>
      <c r="I478" s="69">
        <v>20</v>
      </c>
      <c r="J478" s="96">
        <f si="16" t="shared"/>
        <v>0</v>
      </c>
      <c r="M478" s="26"/>
    </row>
    <row customHeight="1" ht="12" r="479" spans="1:13">
      <c r="A479" s="99">
        <v>5561</v>
      </c>
      <c r="B479" s="93">
        <v>1</v>
      </c>
      <c r="C479" s="110">
        <v>0</v>
      </c>
      <c r="D479" s="110">
        <f si="15" t="shared"/>
        <v>0</v>
      </c>
      <c r="F479" s="26" t="s">
        <v>1323</v>
      </c>
      <c r="G479" s="65"/>
      <c r="I479" s="69">
        <v>23.85</v>
      </c>
      <c r="J479" s="96">
        <f si="16" t="shared"/>
        <v>23.85</v>
      </c>
      <c r="M479" s="26"/>
    </row>
    <row customHeight="1" ht="12" r="480" spans="1:13">
      <c r="A480" s="99">
        <v>5563</v>
      </c>
      <c r="B480" s="93">
        <v>5</v>
      </c>
      <c r="C480" s="110">
        <v>0</v>
      </c>
      <c r="D480" s="110">
        <f si="15" t="shared"/>
        <v>0</v>
      </c>
      <c r="G480" s="65"/>
      <c r="I480" s="69">
        <v>211</v>
      </c>
      <c r="J480" s="96">
        <f si="16" t="shared"/>
        <v>1055</v>
      </c>
      <c r="M480" s="26"/>
    </row>
    <row customHeight="1" ht="12" r="481" spans="1:13">
      <c r="A481" s="99">
        <v>5564</v>
      </c>
      <c r="B481" s="93">
        <v>0</v>
      </c>
      <c r="C481" s="110">
        <v>0</v>
      </c>
      <c r="D481" s="110">
        <f si="15" t="shared"/>
        <v>0</v>
      </c>
      <c r="F481" s="26" t="s">
        <v>674</v>
      </c>
      <c r="G481" s="65"/>
      <c r="I481" s="69">
        <v>3.64</v>
      </c>
      <c r="J481" s="96">
        <f si="16" t="shared"/>
        <v>0</v>
      </c>
      <c r="M481" s="26"/>
    </row>
    <row customHeight="1" ht="12" r="482" spans="1:13">
      <c r="A482" s="10">
        <v>5565</v>
      </c>
      <c r="B482" s="93">
        <v>0</v>
      </c>
      <c r="C482" s="110">
        <v>0</v>
      </c>
      <c r="D482" s="110">
        <f si="15" t="shared"/>
        <v>0</v>
      </c>
      <c r="G482" s="65"/>
      <c r="I482" s="69">
        <v>20</v>
      </c>
      <c r="J482" s="96">
        <f si="16" t="shared"/>
        <v>0</v>
      </c>
      <c r="M482" s="26"/>
    </row>
    <row customHeight="1" ht="12" r="483" spans="1:13">
      <c r="A483" s="99">
        <v>5566</v>
      </c>
      <c r="B483" s="93">
        <v>0</v>
      </c>
      <c r="C483" s="110">
        <v>0</v>
      </c>
      <c r="D483" s="110">
        <f si="15" t="shared"/>
        <v>0</v>
      </c>
      <c r="G483" s="65"/>
      <c r="I483" s="69">
        <v>4.25</v>
      </c>
      <c r="J483" s="96">
        <f si="16" t="shared"/>
        <v>0</v>
      </c>
      <c r="M483" s="26"/>
    </row>
    <row customHeight="1" ht="12" r="484" spans="1:13">
      <c r="A484" s="99">
        <v>5567</v>
      </c>
      <c r="B484" s="93">
        <v>11</v>
      </c>
      <c r="C484" s="110">
        <v>0</v>
      </c>
      <c r="D484" s="110">
        <f si="15" t="shared"/>
        <v>0</v>
      </c>
      <c r="G484" s="65"/>
      <c r="I484" s="69">
        <v>4.28</v>
      </c>
      <c r="J484" s="96">
        <f si="16" t="shared"/>
        <v>47.080000000000005</v>
      </c>
      <c r="M484" s="26"/>
    </row>
    <row customHeight="1" ht="12" r="485" spans="1:13">
      <c r="A485" s="99">
        <v>5568</v>
      </c>
      <c r="B485" s="93">
        <v>0</v>
      </c>
      <c r="C485" s="110">
        <v>0</v>
      </c>
      <c r="D485" s="110">
        <f si="15" t="shared"/>
        <v>0</v>
      </c>
      <c r="G485" s="65"/>
      <c r="I485" s="69">
        <v>10.9</v>
      </c>
      <c r="J485" s="96">
        <f si="16" t="shared"/>
        <v>0</v>
      </c>
      <c r="M485" s="26"/>
    </row>
    <row customHeight="1" ht="12" r="486" spans="1:13">
      <c r="A486" s="99">
        <v>5569</v>
      </c>
      <c r="B486" s="93">
        <v>8</v>
      </c>
      <c r="C486" s="110">
        <v>0</v>
      </c>
      <c r="D486" s="110">
        <f si="15" t="shared"/>
        <v>0</v>
      </c>
      <c r="G486" s="65"/>
      <c r="I486" s="69">
        <v>9.39</v>
      </c>
      <c r="J486" s="96">
        <f si="16" t="shared"/>
        <v>75.12</v>
      </c>
      <c r="M486" s="26"/>
    </row>
    <row customHeight="1" ht="12" r="487" spans="1:13">
      <c r="A487" s="99">
        <v>5570</v>
      </c>
      <c r="B487" s="93">
        <v>1</v>
      </c>
      <c r="C487" s="110">
        <v>0</v>
      </c>
      <c r="D487" s="110">
        <f si="15" t="shared"/>
        <v>0</v>
      </c>
      <c r="F487" s="26" t="s">
        <v>1324</v>
      </c>
      <c r="G487" s="65"/>
      <c r="I487" s="69">
        <v>135.25</v>
      </c>
      <c r="J487" s="96">
        <f si="16" t="shared"/>
        <v>135.25</v>
      </c>
      <c r="M487" s="26"/>
    </row>
    <row customHeight="1" ht="12" r="488" spans="1:13">
      <c r="A488" s="10">
        <v>5571</v>
      </c>
      <c r="B488" s="93">
        <v>1</v>
      </c>
      <c r="C488" s="110">
        <v>0</v>
      </c>
      <c r="D488" s="110">
        <f ref="D488:D546" si="17" t="shared">C488*2</f>
        <v>0</v>
      </c>
      <c r="G488" s="65"/>
      <c r="I488" s="69">
        <v>20</v>
      </c>
      <c r="J488" s="96">
        <f si="16" t="shared"/>
        <v>20</v>
      </c>
      <c r="M488" s="26"/>
    </row>
    <row customHeight="1" ht="12" r="489" spans="1:13">
      <c r="A489" s="99">
        <v>5572</v>
      </c>
      <c r="B489" s="93">
        <v>0</v>
      </c>
      <c r="C489" s="110">
        <v>0</v>
      </c>
      <c r="D489" s="110">
        <f si="17" t="shared"/>
        <v>0</v>
      </c>
      <c r="G489" s="65"/>
      <c r="I489" s="69">
        <v>130</v>
      </c>
      <c r="J489" s="96">
        <f si="16" t="shared"/>
        <v>0</v>
      </c>
      <c r="M489" s="26"/>
    </row>
    <row customHeight="1" ht="12" r="490" spans="1:13">
      <c r="A490" s="99">
        <v>5573</v>
      </c>
      <c r="B490" s="93">
        <v>0</v>
      </c>
      <c r="C490" s="110">
        <v>0</v>
      </c>
      <c r="D490" s="110">
        <f si="17" t="shared"/>
        <v>0</v>
      </c>
      <c r="G490" s="65"/>
      <c r="I490" s="69">
        <v>6.17</v>
      </c>
      <c r="J490" s="96">
        <f si="16" t="shared"/>
        <v>0</v>
      </c>
      <c r="M490" s="26"/>
    </row>
    <row customHeight="1" ht="12" r="491" spans="1:13">
      <c r="A491" s="99">
        <v>5575</v>
      </c>
      <c r="B491" s="93">
        <v>4</v>
      </c>
      <c r="C491" s="110">
        <v>2</v>
      </c>
      <c r="D491" s="110">
        <f si="17" t="shared"/>
        <v>4</v>
      </c>
      <c r="G491" s="65"/>
      <c r="I491" s="69">
        <v>45.49</v>
      </c>
      <c r="J491" s="96">
        <f si="16" t="shared"/>
        <v>181.96</v>
      </c>
      <c r="M491" s="26"/>
    </row>
    <row customHeight="1" ht="12" r="492" spans="1:13">
      <c r="A492" s="99">
        <v>5576</v>
      </c>
      <c r="B492" s="93">
        <v>2</v>
      </c>
      <c r="C492" s="110">
        <v>2</v>
      </c>
      <c r="D492" s="110">
        <f si="17" t="shared"/>
        <v>4</v>
      </c>
      <c r="G492" s="65"/>
      <c r="I492" s="69">
        <v>7.66</v>
      </c>
      <c r="J492" s="96">
        <f si="16" t="shared"/>
        <v>15.32</v>
      </c>
      <c r="M492" s="26"/>
    </row>
    <row customHeight="1" ht="12" r="493" spans="1:13">
      <c r="A493" s="99">
        <v>5577</v>
      </c>
      <c r="B493" s="93">
        <v>0</v>
      </c>
      <c r="C493" s="110">
        <v>0</v>
      </c>
      <c r="D493" s="110">
        <f si="17" t="shared"/>
        <v>0</v>
      </c>
      <c r="G493" s="65"/>
      <c r="I493" s="69">
        <v>31.59</v>
      </c>
      <c r="J493" s="96">
        <f si="16" t="shared"/>
        <v>0</v>
      </c>
      <c r="M493" s="26"/>
    </row>
    <row customHeight="1" ht="12" r="494" spans="1:13">
      <c r="A494" s="99">
        <v>5579</v>
      </c>
      <c r="B494" s="93">
        <v>7</v>
      </c>
      <c r="C494" s="110">
        <v>0</v>
      </c>
      <c r="D494" s="110">
        <f si="17" t="shared"/>
        <v>0</v>
      </c>
      <c r="G494" s="65"/>
      <c r="I494" s="69">
        <v>2.54</v>
      </c>
      <c r="J494" s="96">
        <f si="16" t="shared"/>
        <v>17.78</v>
      </c>
      <c r="M494" s="26"/>
    </row>
    <row customHeight="1" ht="12" r="495" spans="1:13">
      <c r="A495" s="99">
        <v>5580</v>
      </c>
      <c r="B495" s="93">
        <v>0</v>
      </c>
      <c r="C495" s="110">
        <v>0</v>
      </c>
      <c r="D495" s="110">
        <f si="17" t="shared"/>
        <v>0</v>
      </c>
      <c r="G495" s="65"/>
      <c r="I495" s="69">
        <v>77.569999999999993</v>
      </c>
      <c r="J495" s="96">
        <f si="16" t="shared"/>
        <v>0</v>
      </c>
      <c r="M495" s="26"/>
    </row>
    <row customHeight="1" ht="12" r="496" spans="1:13">
      <c r="A496" s="99">
        <v>5581</v>
      </c>
      <c r="B496" s="93">
        <v>0</v>
      </c>
      <c r="C496" s="110">
        <v>0</v>
      </c>
      <c r="D496" s="110">
        <f si="17" t="shared"/>
        <v>0</v>
      </c>
      <c r="G496" s="65"/>
      <c r="I496" s="69">
        <v>3496.9</v>
      </c>
      <c r="J496" s="96">
        <f si="16" t="shared"/>
        <v>0</v>
      </c>
      <c r="M496" s="26"/>
    </row>
    <row customHeight="1" ht="12" r="497" spans="1:13">
      <c r="A497" s="99">
        <v>5582</v>
      </c>
      <c r="B497" s="93">
        <v>0</v>
      </c>
      <c r="C497" s="110">
        <v>0</v>
      </c>
      <c r="D497" s="110">
        <f si="17" t="shared"/>
        <v>0</v>
      </c>
      <c r="G497" s="65"/>
      <c r="I497" s="69">
        <v>4.75</v>
      </c>
      <c r="J497" s="96">
        <f si="16" t="shared"/>
        <v>0</v>
      </c>
      <c r="M497" s="26"/>
    </row>
    <row customHeight="1" ht="12" r="498" spans="1:13">
      <c r="A498" s="99">
        <v>5583</v>
      </c>
      <c r="B498" s="93">
        <v>0</v>
      </c>
      <c r="C498" s="110">
        <v>0</v>
      </c>
      <c r="D498" s="110">
        <f si="17" t="shared"/>
        <v>0</v>
      </c>
      <c r="G498" s="65"/>
      <c r="I498" s="69">
        <v>3.63</v>
      </c>
      <c r="J498" s="96">
        <f si="16" t="shared"/>
        <v>0</v>
      </c>
      <c r="M498" s="26"/>
    </row>
    <row customHeight="1" ht="12" r="499" spans="1:13">
      <c r="A499" s="99">
        <v>5584</v>
      </c>
      <c r="B499" s="93">
        <v>0</v>
      </c>
      <c r="C499" s="110">
        <v>0</v>
      </c>
      <c r="D499" s="110">
        <f si="17" t="shared"/>
        <v>0</v>
      </c>
      <c r="G499" s="65"/>
      <c r="I499" s="69">
        <v>5.24</v>
      </c>
      <c r="J499" s="96">
        <f si="16" t="shared"/>
        <v>0</v>
      </c>
      <c r="M499" s="26"/>
    </row>
    <row customHeight="1" ht="12" r="500" spans="1:13">
      <c r="A500" s="99">
        <v>5585</v>
      </c>
      <c r="B500" s="93">
        <v>0</v>
      </c>
      <c r="C500" s="110">
        <v>0</v>
      </c>
      <c r="D500" s="110">
        <f si="17" t="shared"/>
        <v>0</v>
      </c>
      <c r="G500" s="65"/>
      <c r="I500" s="69">
        <v>25.82</v>
      </c>
      <c r="J500" s="96">
        <f si="16" t="shared"/>
        <v>0</v>
      </c>
      <c r="M500" s="26"/>
    </row>
    <row customHeight="1" ht="12" r="501" spans="1:13">
      <c r="A501" s="99">
        <v>5586</v>
      </c>
      <c r="B501" s="93">
        <v>0</v>
      </c>
      <c r="C501" s="110">
        <v>0</v>
      </c>
      <c r="D501" s="110">
        <f si="17" t="shared"/>
        <v>0</v>
      </c>
      <c r="G501" s="65"/>
      <c r="I501" s="69">
        <v>2.0699999999999998</v>
      </c>
      <c r="J501" s="96">
        <f si="16" t="shared"/>
        <v>0</v>
      </c>
      <c r="M501" s="26"/>
    </row>
    <row customHeight="1" ht="12" r="502" spans="1:13">
      <c r="A502" s="99">
        <v>5587</v>
      </c>
      <c r="B502" s="93">
        <v>0</v>
      </c>
      <c r="C502" s="110">
        <v>0</v>
      </c>
      <c r="D502" s="110">
        <f si="17" t="shared"/>
        <v>0</v>
      </c>
      <c r="G502" s="65"/>
      <c r="I502" s="69">
        <v>4.18</v>
      </c>
      <c r="J502" s="96">
        <f si="16" t="shared"/>
        <v>0</v>
      </c>
      <c r="M502" s="26"/>
    </row>
    <row customHeight="1" ht="12" r="503" spans="1:13">
      <c r="A503" s="99">
        <v>5588</v>
      </c>
      <c r="B503" s="93">
        <v>19</v>
      </c>
      <c r="C503" s="110">
        <v>0</v>
      </c>
      <c r="D503" s="110">
        <f si="17" t="shared"/>
        <v>0</v>
      </c>
      <c r="G503" s="65"/>
      <c r="I503" s="69">
        <v>3.55</v>
      </c>
      <c r="J503" s="96">
        <f si="16" t="shared"/>
        <v>67.45</v>
      </c>
      <c r="M503" s="26"/>
    </row>
    <row customHeight="1" ht="12" r="504" spans="1:13">
      <c r="A504" s="99">
        <v>5589</v>
      </c>
      <c r="B504" s="93">
        <v>7</v>
      </c>
      <c r="C504" s="110">
        <v>0</v>
      </c>
      <c r="D504" s="110">
        <f si="17" t="shared"/>
        <v>0</v>
      </c>
      <c r="G504" s="65"/>
      <c r="I504" s="69">
        <v>5.8</v>
      </c>
      <c r="J504" s="96">
        <f si="16" t="shared"/>
        <v>40.6</v>
      </c>
      <c r="M504" s="26"/>
    </row>
    <row customHeight="1" ht="12" r="505" spans="1:13">
      <c r="A505" s="99">
        <v>5590</v>
      </c>
      <c r="B505" s="93">
        <v>0</v>
      </c>
      <c r="C505" s="110">
        <v>0</v>
      </c>
      <c r="D505" s="110">
        <f si="17" t="shared"/>
        <v>0</v>
      </c>
      <c r="G505" s="65"/>
      <c r="I505" s="69">
        <v>67.819999999999993</v>
      </c>
      <c r="J505" s="96">
        <f si="16" t="shared"/>
        <v>0</v>
      </c>
      <c r="M505" s="26"/>
    </row>
    <row customHeight="1" ht="12" r="506" spans="1:13">
      <c r="A506" s="99">
        <v>5591</v>
      </c>
      <c r="B506" s="93">
        <v>0</v>
      </c>
      <c r="C506" s="110">
        <v>0</v>
      </c>
      <c r="D506" s="110">
        <f si="17" t="shared"/>
        <v>0</v>
      </c>
      <c r="G506" s="65"/>
      <c r="I506" s="69">
        <v>7.8</v>
      </c>
      <c r="J506" s="96">
        <f si="16" t="shared"/>
        <v>0</v>
      </c>
      <c r="M506" s="26"/>
    </row>
    <row customHeight="1" ht="12" r="507" spans="1:13">
      <c r="A507" s="99">
        <v>5592</v>
      </c>
      <c r="B507" s="93">
        <v>0</v>
      </c>
      <c r="C507" s="110">
        <v>0</v>
      </c>
      <c r="D507" s="110">
        <f si="17" t="shared"/>
        <v>0</v>
      </c>
      <c r="G507" s="65"/>
      <c r="I507" s="69">
        <v>6.84</v>
      </c>
      <c r="J507" s="96">
        <f si="16" t="shared"/>
        <v>0</v>
      </c>
      <c r="M507" s="26"/>
    </row>
    <row customHeight="1" ht="12" r="508" spans="1:13">
      <c r="A508" s="99">
        <v>5593</v>
      </c>
      <c r="B508" s="93">
        <v>0</v>
      </c>
      <c r="C508" s="110">
        <v>0</v>
      </c>
      <c r="D508" s="110">
        <f si="17" t="shared"/>
        <v>0</v>
      </c>
      <c r="G508" s="65"/>
      <c r="I508" s="69">
        <v>16.68</v>
      </c>
      <c r="J508" s="96">
        <f si="16" t="shared"/>
        <v>0</v>
      </c>
      <c r="M508" s="26"/>
    </row>
    <row customHeight="1" ht="12" r="509" spans="1:13">
      <c r="A509" s="99">
        <v>5594</v>
      </c>
      <c r="B509" s="93">
        <v>0</v>
      </c>
      <c r="C509" s="110">
        <v>0</v>
      </c>
      <c r="D509" s="110">
        <f si="17" t="shared"/>
        <v>0</v>
      </c>
      <c r="G509" s="65"/>
      <c r="I509" s="69">
        <v>3.33</v>
      </c>
      <c r="J509" s="96">
        <f ref="J509:J561" si="18" t="shared">B509*I509</f>
        <v>0</v>
      </c>
      <c r="M509" s="26"/>
    </row>
    <row customHeight="1" ht="12" r="510" spans="1:13">
      <c r="A510" s="99">
        <v>5595</v>
      </c>
      <c r="B510" s="93">
        <v>0</v>
      </c>
      <c r="C510" s="110">
        <v>0</v>
      </c>
      <c r="D510" s="110">
        <f si="17" t="shared"/>
        <v>0</v>
      </c>
      <c r="G510" s="65"/>
      <c r="I510" s="69">
        <v>3.8</v>
      </c>
      <c r="J510" s="96">
        <f si="18" t="shared"/>
        <v>0</v>
      </c>
      <c r="M510" s="26"/>
    </row>
    <row customHeight="1" ht="12" r="511" spans="1:13">
      <c r="A511" s="99">
        <v>5596</v>
      </c>
      <c r="B511" s="93">
        <v>0</v>
      </c>
      <c r="C511" s="110">
        <v>0</v>
      </c>
      <c r="D511" s="110">
        <f si="17" t="shared"/>
        <v>0</v>
      </c>
      <c r="G511" s="65"/>
      <c r="I511" s="69">
        <v>18.23</v>
      </c>
      <c r="J511" s="96">
        <f si="18" t="shared"/>
        <v>0</v>
      </c>
      <c r="M511" s="26"/>
    </row>
    <row customHeight="1" ht="12" r="512" spans="1:13">
      <c r="A512" s="99">
        <v>5597</v>
      </c>
      <c r="B512" s="93">
        <v>0</v>
      </c>
      <c r="C512" s="110">
        <v>0</v>
      </c>
      <c r="D512" s="110">
        <f si="17" t="shared"/>
        <v>0</v>
      </c>
      <c r="G512" s="65"/>
      <c r="I512" s="69">
        <v>108.5</v>
      </c>
      <c r="J512" s="96">
        <f si="18" t="shared"/>
        <v>0</v>
      </c>
      <c r="M512" s="26"/>
    </row>
    <row customHeight="1" ht="12" r="513" spans="1:13">
      <c r="A513" s="99">
        <v>5598</v>
      </c>
      <c r="B513" s="93">
        <v>0</v>
      </c>
      <c r="C513" s="110">
        <v>0</v>
      </c>
      <c r="D513" s="110">
        <f si="17" t="shared"/>
        <v>0</v>
      </c>
      <c r="G513" s="65"/>
      <c r="I513" s="69">
        <v>11.48</v>
      </c>
      <c r="J513" s="96">
        <f si="18" t="shared"/>
        <v>0</v>
      </c>
      <c r="M513" s="26"/>
    </row>
    <row customHeight="1" ht="12" r="514" spans="1:13">
      <c r="A514" s="99" t="s">
        <v>1417</v>
      </c>
      <c r="B514" s="93">
        <v>0</v>
      </c>
      <c r="C514" s="110">
        <v>0</v>
      </c>
      <c r="D514" s="110">
        <f si="17" t="shared"/>
        <v>0</v>
      </c>
      <c r="E514" s="74">
        <v>0</v>
      </c>
      <c r="F514" s="26" t="s">
        <v>208</v>
      </c>
      <c r="G514" s="26" t="s">
        <v>833</v>
      </c>
      <c r="H514" s="26" t="s">
        <v>1246</v>
      </c>
      <c r="I514" s="69">
        <v>20.059999999999999</v>
      </c>
      <c r="J514" s="96">
        <f si="18" t="shared"/>
        <v>0</v>
      </c>
      <c r="K514" s="77">
        <v>35</v>
      </c>
      <c r="M514" s="26"/>
    </row>
    <row customHeight="1" ht="12" r="515" spans="1:13">
      <c r="A515" s="99">
        <v>5606</v>
      </c>
      <c r="B515" s="93">
        <v>0</v>
      </c>
      <c r="C515" s="74">
        <v>0</v>
      </c>
      <c r="D515" s="110">
        <f si="17" t="shared"/>
        <v>0</v>
      </c>
      <c r="I515" s="69">
        <v>27.96</v>
      </c>
      <c r="J515" s="96">
        <f si="18" t="shared"/>
        <v>0</v>
      </c>
      <c r="M515" s="26"/>
    </row>
    <row customHeight="1" ht="12" r="516" spans="1:13">
      <c r="A516" s="99">
        <v>5607</v>
      </c>
      <c r="B516" s="93">
        <v>0</v>
      </c>
      <c r="C516" s="110">
        <v>1</v>
      </c>
      <c r="D516" s="110">
        <f si="17" t="shared"/>
        <v>2</v>
      </c>
      <c r="G516" s="65"/>
      <c r="I516" s="69">
        <v>83.49</v>
      </c>
      <c r="J516" s="96">
        <f si="18" t="shared"/>
        <v>0</v>
      </c>
      <c r="M516" s="26"/>
    </row>
    <row customHeight="1" ht="12" r="517" spans="1:13">
      <c r="A517" s="99">
        <v>5608</v>
      </c>
      <c r="B517" s="93">
        <v>0</v>
      </c>
      <c r="C517" s="110">
        <v>0</v>
      </c>
      <c r="D517" s="110">
        <f si="17" t="shared"/>
        <v>0</v>
      </c>
      <c r="G517" s="65"/>
      <c r="I517" s="69">
        <v>6.57</v>
      </c>
      <c r="J517" s="96">
        <f si="18" t="shared"/>
        <v>0</v>
      </c>
      <c r="M517" s="26"/>
    </row>
    <row customHeight="1" ht="12" r="518" spans="1:13">
      <c r="A518" s="99">
        <v>5609</v>
      </c>
      <c r="B518" s="93">
        <v>0</v>
      </c>
      <c r="C518" s="110">
        <v>0</v>
      </c>
      <c r="D518" s="110">
        <f si="17" t="shared"/>
        <v>0</v>
      </c>
      <c r="G518" s="65"/>
      <c r="I518" s="69">
        <v>1.7</v>
      </c>
      <c r="J518" s="96">
        <f si="18" t="shared"/>
        <v>0</v>
      </c>
      <c r="M518" s="26"/>
    </row>
    <row customHeight="1" ht="12" r="519" spans="1:13">
      <c r="A519" s="99">
        <v>5610</v>
      </c>
      <c r="B519" s="93">
        <v>0</v>
      </c>
      <c r="C519" s="110">
        <v>0</v>
      </c>
      <c r="D519" s="110">
        <f si="17" t="shared"/>
        <v>0</v>
      </c>
      <c r="G519" s="65"/>
      <c r="I519" s="69">
        <v>148</v>
      </c>
      <c r="J519" s="96">
        <f si="18" t="shared"/>
        <v>0</v>
      </c>
      <c r="M519" s="26"/>
    </row>
    <row customHeight="1" ht="12" r="520" spans="1:13">
      <c r="A520" s="99">
        <v>5612</v>
      </c>
      <c r="B520" s="93">
        <v>0</v>
      </c>
      <c r="C520" s="110">
        <v>0</v>
      </c>
      <c r="D520" s="110">
        <f si="17" t="shared"/>
        <v>0</v>
      </c>
      <c r="G520" s="65"/>
      <c r="I520" s="69">
        <v>7.7</v>
      </c>
      <c r="J520" s="96">
        <f si="18" t="shared"/>
        <v>0</v>
      </c>
      <c r="M520" s="26"/>
    </row>
    <row customHeight="1" ht="12" r="521" spans="1:13">
      <c r="A521" s="99">
        <v>5613</v>
      </c>
      <c r="B521" s="93">
        <v>0</v>
      </c>
      <c r="C521" s="110">
        <v>0</v>
      </c>
      <c r="D521" s="110">
        <f si="17" t="shared"/>
        <v>0</v>
      </c>
      <c r="G521" s="65"/>
      <c r="I521" s="69">
        <v>60</v>
      </c>
      <c r="J521" s="96">
        <f si="18" t="shared"/>
        <v>0</v>
      </c>
      <c r="M521" s="26"/>
    </row>
    <row customHeight="1" ht="12" r="522" spans="1:13">
      <c r="A522" s="99">
        <v>5614</v>
      </c>
      <c r="B522" s="93">
        <v>0</v>
      </c>
      <c r="C522" s="110">
        <v>0</v>
      </c>
      <c r="D522" s="110">
        <f si="17" t="shared"/>
        <v>0</v>
      </c>
      <c r="G522" s="65"/>
      <c r="I522" s="69">
        <v>32.020000000000003</v>
      </c>
      <c r="J522" s="96">
        <f si="18" t="shared"/>
        <v>0</v>
      </c>
      <c r="M522" s="26"/>
    </row>
    <row customHeight="1" ht="12" r="523" spans="1:13">
      <c r="A523" s="99">
        <v>5615</v>
      </c>
      <c r="B523" s="93">
        <v>0</v>
      </c>
      <c r="C523" s="110">
        <v>0</v>
      </c>
      <c r="D523" s="110">
        <f si="17" t="shared"/>
        <v>0</v>
      </c>
      <c r="G523" s="65"/>
      <c r="I523" s="69">
        <v>241.18</v>
      </c>
      <c r="J523" s="96">
        <f si="18" t="shared"/>
        <v>0</v>
      </c>
      <c r="M523" s="26"/>
    </row>
    <row customHeight="1" ht="12" r="524" spans="1:13">
      <c r="A524" s="99">
        <v>5616</v>
      </c>
      <c r="B524" s="93">
        <v>0</v>
      </c>
      <c r="C524" s="110">
        <v>0</v>
      </c>
      <c r="D524" s="110">
        <f si="17" t="shared"/>
        <v>0</v>
      </c>
      <c r="G524" s="65"/>
      <c r="I524" s="69">
        <v>119.6</v>
      </c>
      <c r="J524" s="96">
        <f si="18" t="shared"/>
        <v>0</v>
      </c>
      <c r="M524" s="26"/>
    </row>
    <row customHeight="1" ht="12" r="525" spans="1:13">
      <c r="A525" s="99">
        <v>5617</v>
      </c>
      <c r="B525" s="93">
        <v>1</v>
      </c>
      <c r="C525" s="110">
        <v>0</v>
      </c>
      <c r="D525" s="110">
        <f si="17" t="shared"/>
        <v>0</v>
      </c>
      <c r="G525" s="65"/>
      <c r="I525" s="69">
        <v>11.15</v>
      </c>
      <c r="J525" s="96">
        <f si="18" t="shared"/>
        <v>11.15</v>
      </c>
      <c r="M525" s="26"/>
    </row>
    <row customHeight="1" ht="12" r="526" spans="1:13">
      <c r="A526" s="99">
        <v>5618</v>
      </c>
      <c r="B526" s="93">
        <v>0</v>
      </c>
      <c r="C526" s="110">
        <v>0</v>
      </c>
      <c r="D526" s="110">
        <f si="17" t="shared"/>
        <v>0</v>
      </c>
      <c r="G526" s="65"/>
      <c r="I526" s="69">
        <v>26.43</v>
      </c>
      <c r="J526" s="96">
        <f si="18" t="shared"/>
        <v>0</v>
      </c>
      <c r="M526" s="26"/>
    </row>
    <row customHeight="1" ht="12" r="527" spans="1:13">
      <c r="A527" s="99">
        <v>5620</v>
      </c>
      <c r="B527" s="93">
        <v>0</v>
      </c>
      <c r="C527" s="110">
        <v>0</v>
      </c>
      <c r="D527" s="110">
        <f si="17" t="shared"/>
        <v>0</v>
      </c>
      <c r="G527" s="65"/>
      <c r="I527" s="69">
        <v>8.5</v>
      </c>
      <c r="J527" s="96">
        <f si="18" t="shared"/>
        <v>0</v>
      </c>
      <c r="M527" s="26"/>
    </row>
    <row customHeight="1" ht="12" r="528" spans="1:13">
      <c r="A528" s="99">
        <v>5621</v>
      </c>
      <c r="B528" s="93">
        <v>0</v>
      </c>
      <c r="G528" s="65"/>
      <c r="I528" s="69"/>
      <c r="J528" s="96"/>
      <c r="M528" s="26"/>
    </row>
    <row customHeight="1" ht="12" r="529" spans="1:13">
      <c r="A529" s="99">
        <v>5623</v>
      </c>
      <c r="B529" s="93">
        <v>0</v>
      </c>
      <c r="C529" s="110">
        <v>0</v>
      </c>
      <c r="D529" s="110">
        <f si="17" t="shared"/>
        <v>0</v>
      </c>
      <c r="G529" s="65"/>
      <c r="I529" s="69">
        <v>19.09</v>
      </c>
      <c r="J529" s="96">
        <f si="18" t="shared"/>
        <v>0</v>
      </c>
      <c r="M529" s="26"/>
    </row>
    <row customHeight="1" ht="12" r="530" spans="1:13">
      <c r="A530" s="99">
        <v>5626</v>
      </c>
      <c r="B530" s="93">
        <v>3</v>
      </c>
      <c r="C530" s="110">
        <v>0</v>
      </c>
      <c r="D530" s="110">
        <f si="17" t="shared"/>
        <v>0</v>
      </c>
      <c r="G530" s="65"/>
      <c r="I530" s="69">
        <v>50.92</v>
      </c>
      <c r="J530" s="96">
        <f si="18" t="shared"/>
        <v>152.76</v>
      </c>
      <c r="M530" s="26"/>
    </row>
    <row customHeight="1" ht="12" r="531" spans="1:13">
      <c r="A531" s="99">
        <v>5627</v>
      </c>
      <c r="B531" s="93">
        <v>2</v>
      </c>
      <c r="C531" s="110">
        <v>0</v>
      </c>
      <c r="D531" s="110">
        <f si="17" t="shared"/>
        <v>0</v>
      </c>
      <c r="G531" s="65"/>
      <c r="I531" s="69">
        <v>975</v>
      </c>
      <c r="J531" s="96">
        <f si="18" t="shared"/>
        <v>1950</v>
      </c>
      <c r="M531" s="26"/>
    </row>
    <row customHeight="1" ht="12" r="532" spans="1:13">
      <c r="A532" s="99">
        <v>5628</v>
      </c>
      <c r="B532" s="93">
        <v>0</v>
      </c>
      <c r="C532" s="110">
        <v>0</v>
      </c>
      <c r="D532" s="110">
        <f si="17" t="shared"/>
        <v>0</v>
      </c>
      <c r="G532" s="65"/>
      <c r="I532" s="69">
        <v>61.97</v>
      </c>
      <c r="J532" s="96">
        <f si="18" t="shared"/>
        <v>0</v>
      </c>
      <c r="M532" s="26"/>
    </row>
    <row customHeight="1" ht="12" r="533" spans="1:13">
      <c r="A533" s="99">
        <v>5629</v>
      </c>
      <c r="B533" s="93">
        <v>2</v>
      </c>
      <c r="C533" s="110">
        <v>0</v>
      </c>
      <c r="D533" s="110">
        <f si="17" t="shared"/>
        <v>0</v>
      </c>
      <c r="G533" s="65"/>
      <c r="I533" s="69">
        <v>749.5</v>
      </c>
      <c r="J533" s="96">
        <f si="18" t="shared"/>
        <v>1499</v>
      </c>
      <c r="M533" s="26"/>
    </row>
    <row customHeight="1" ht="12" r="534" spans="1:13">
      <c r="A534" s="99">
        <v>5630</v>
      </c>
      <c r="B534" s="93">
        <v>2</v>
      </c>
      <c r="C534" s="110">
        <v>1</v>
      </c>
      <c r="D534" s="110">
        <f si="17" t="shared"/>
        <v>2</v>
      </c>
      <c r="G534" s="65"/>
      <c r="I534" s="69">
        <v>1467</v>
      </c>
      <c r="J534" s="96">
        <f si="18" t="shared"/>
        <v>2934</v>
      </c>
      <c r="M534" s="26"/>
    </row>
    <row customHeight="1" ht="12" r="535" spans="1:13">
      <c r="A535" s="99">
        <v>5631</v>
      </c>
      <c r="B535" s="93">
        <v>3</v>
      </c>
      <c r="C535" s="110">
        <v>0</v>
      </c>
      <c r="D535" s="110">
        <f si="17" t="shared"/>
        <v>0</v>
      </c>
      <c r="G535" s="65"/>
      <c r="I535" s="69">
        <v>113</v>
      </c>
      <c r="J535" s="96">
        <f si="18" t="shared"/>
        <v>339</v>
      </c>
      <c r="M535" s="26"/>
    </row>
    <row customHeight="1" ht="12" r="536" spans="1:13">
      <c r="A536" s="99">
        <v>5636</v>
      </c>
      <c r="B536" s="93">
        <v>0</v>
      </c>
      <c r="C536" s="110">
        <v>0</v>
      </c>
      <c r="D536" s="110">
        <f si="17" t="shared"/>
        <v>0</v>
      </c>
      <c r="G536" s="65"/>
      <c r="I536" s="69">
        <v>18.8</v>
      </c>
      <c r="J536" s="96">
        <f si="18" t="shared"/>
        <v>0</v>
      </c>
      <c r="M536" s="26"/>
    </row>
    <row customHeight="1" ht="12" r="537" spans="1:13">
      <c r="A537" s="99">
        <v>5637</v>
      </c>
      <c r="B537" s="93">
        <v>5</v>
      </c>
      <c r="C537" s="110">
        <v>0</v>
      </c>
      <c r="D537" s="110">
        <f si="17" t="shared"/>
        <v>0</v>
      </c>
      <c r="G537" s="65"/>
      <c r="I537" s="69">
        <v>38.58</v>
      </c>
      <c r="J537" s="96">
        <f si="18" t="shared"/>
        <v>192.89999999999998</v>
      </c>
      <c r="M537" s="26"/>
    </row>
    <row customHeight="1" ht="12" r="538" spans="1:13">
      <c r="A538" s="99">
        <v>5638</v>
      </c>
      <c r="B538" s="93">
        <v>0</v>
      </c>
      <c r="C538" s="110">
        <v>0</v>
      </c>
      <c r="D538" s="110">
        <f si="17" t="shared"/>
        <v>0</v>
      </c>
      <c r="G538" s="65"/>
      <c r="I538" s="69">
        <v>18.8</v>
      </c>
      <c r="J538" s="96">
        <f si="18" t="shared"/>
        <v>0</v>
      </c>
      <c r="M538" s="26"/>
    </row>
    <row customHeight="1" ht="12" r="539" spans="1:13">
      <c r="A539" s="99">
        <v>5639</v>
      </c>
      <c r="B539" s="93">
        <v>5</v>
      </c>
      <c r="C539" s="110">
        <v>0</v>
      </c>
      <c r="D539" s="110">
        <f si="17" t="shared"/>
        <v>0</v>
      </c>
      <c r="G539" s="65"/>
      <c r="I539" s="69">
        <v>17.55</v>
      </c>
      <c r="J539" s="96">
        <f si="18" t="shared"/>
        <v>87.75</v>
      </c>
      <c r="M539" s="26"/>
    </row>
    <row customFormat="1" customHeight="1" ht="12" r="540" s="121" spans="1:13">
      <c r="A540" s="136">
        <v>5640</v>
      </c>
      <c r="B540" s="119">
        <v>0</v>
      </c>
      <c r="C540" s="120">
        <v>0</v>
      </c>
      <c r="D540" s="120">
        <f si="17" t="shared"/>
        <v>0</v>
      </c>
      <c r="E540" s="120"/>
      <c r="F540" s="121" t="s">
        <v>1416</v>
      </c>
      <c r="G540" s="127"/>
      <c r="I540" s="57">
        <v>1404.2</v>
      </c>
      <c r="J540" s="122">
        <f si="18" t="shared"/>
        <v>0</v>
      </c>
      <c r="K540" s="123"/>
      <c r="L540" s="57"/>
    </row>
    <row customHeight="1" ht="12" r="541" spans="1:13">
      <c r="A541" s="99">
        <v>5641</v>
      </c>
      <c r="B541" s="93">
        <v>3</v>
      </c>
      <c r="C541" s="110">
        <v>0</v>
      </c>
      <c r="D541" s="110">
        <f si="17" t="shared"/>
        <v>0</v>
      </c>
      <c r="F541" s="26" t="s">
        <v>1402</v>
      </c>
      <c r="G541" s="65"/>
      <c r="I541" s="69">
        <v>167</v>
      </c>
      <c r="J541" s="96">
        <f si="18" t="shared"/>
        <v>501</v>
      </c>
      <c r="M541" s="26"/>
    </row>
    <row customHeight="1" ht="12" r="542" spans="1:13">
      <c r="A542" s="99">
        <v>5642</v>
      </c>
      <c r="B542" s="93">
        <v>0</v>
      </c>
      <c r="C542" s="110">
        <v>0</v>
      </c>
      <c r="D542" s="110">
        <f si="17" t="shared"/>
        <v>0</v>
      </c>
      <c r="G542" s="65"/>
      <c r="I542" s="69">
        <v>12.93</v>
      </c>
      <c r="J542" s="96">
        <f si="18" t="shared"/>
        <v>0</v>
      </c>
      <c r="M542" s="26"/>
    </row>
    <row customHeight="1" ht="12" r="543" spans="1:13">
      <c r="A543" s="99">
        <v>5643</v>
      </c>
      <c r="B543" s="93">
        <v>0</v>
      </c>
      <c r="C543" s="110">
        <v>0</v>
      </c>
      <c r="D543" s="110">
        <f si="17" t="shared"/>
        <v>0</v>
      </c>
      <c r="G543" s="65"/>
      <c r="I543" s="69">
        <v>3.26</v>
      </c>
      <c r="J543" s="96">
        <f si="18" t="shared"/>
        <v>0</v>
      </c>
      <c r="M543" s="26"/>
    </row>
    <row customHeight="1" ht="12" r="544" spans="1:13">
      <c r="A544" s="99">
        <v>5644</v>
      </c>
      <c r="B544" s="93">
        <v>0</v>
      </c>
      <c r="C544" s="110">
        <v>0</v>
      </c>
      <c r="D544" s="110">
        <f si="17" t="shared"/>
        <v>0</v>
      </c>
      <c r="G544" s="65"/>
      <c r="I544" s="69">
        <v>0.64</v>
      </c>
      <c r="J544" s="96">
        <f si="18" t="shared"/>
        <v>0</v>
      </c>
      <c r="M544" s="26"/>
    </row>
    <row customFormat="1" customHeight="1" ht="12" r="545" s="121" spans="1:13">
      <c r="A545" s="118">
        <v>5645</v>
      </c>
      <c r="B545" s="119">
        <v>0</v>
      </c>
      <c r="C545" s="120">
        <v>0</v>
      </c>
      <c r="D545" s="110">
        <f si="17" t="shared"/>
        <v>0</v>
      </c>
      <c r="E545" s="120"/>
      <c r="F545" s="121" t="s">
        <v>1325</v>
      </c>
      <c r="G545" s="127"/>
      <c r="I545" s="57">
        <v>0.04</v>
      </c>
      <c r="J545" s="96">
        <f si="18" t="shared"/>
        <v>0</v>
      </c>
      <c r="K545" s="123"/>
      <c r="L545" s="57"/>
    </row>
    <row customHeight="1" ht="12" r="546" spans="1:13">
      <c r="A546" s="99">
        <v>5646</v>
      </c>
      <c r="B546" s="93">
        <v>0</v>
      </c>
      <c r="C546" s="110">
        <v>0</v>
      </c>
      <c r="D546" s="110">
        <f si="17" t="shared"/>
        <v>0</v>
      </c>
      <c r="F546" s="26" t="s">
        <v>1326</v>
      </c>
      <c r="G546" s="65"/>
      <c r="I546" s="69">
        <v>1.79</v>
      </c>
      <c r="J546" s="96">
        <f si="18" t="shared"/>
        <v>0</v>
      </c>
      <c r="M546" s="26"/>
    </row>
    <row customHeight="1" ht="12" r="547" spans="1:13">
      <c r="A547" s="128">
        <v>5648</v>
      </c>
      <c r="B547" s="93">
        <v>9</v>
      </c>
      <c r="C547" s="110">
        <v>0</v>
      </c>
      <c r="D547" s="110">
        <f ref="D547:D608" si="19" t="shared">C547*2</f>
        <v>0</v>
      </c>
      <c r="G547" s="65"/>
      <c r="I547" s="69">
        <v>0.82</v>
      </c>
      <c r="J547" s="96">
        <f si="18" t="shared"/>
        <v>7.38</v>
      </c>
      <c r="M547" s="26"/>
    </row>
    <row customFormat="1" customHeight="1" ht="12" r="548" s="121" spans="1:13">
      <c r="A548" s="136">
        <v>5649</v>
      </c>
      <c r="B548" s="119">
        <v>0</v>
      </c>
      <c r="C548" s="120">
        <v>0</v>
      </c>
      <c r="D548" s="120">
        <f si="19" t="shared"/>
        <v>0</v>
      </c>
      <c r="E548" s="120"/>
      <c r="F548" s="121" t="s">
        <v>1415</v>
      </c>
      <c r="G548" s="127"/>
      <c r="I548" s="57">
        <v>0.98</v>
      </c>
      <c r="J548" s="122">
        <f si="18" t="shared"/>
        <v>0</v>
      </c>
      <c r="K548" s="123"/>
      <c r="L548" s="57"/>
    </row>
    <row customFormat="1" customHeight="1" ht="12" r="549" s="121" spans="1:13">
      <c r="A549" s="137">
        <v>5650</v>
      </c>
      <c r="B549" s="119">
        <v>0</v>
      </c>
      <c r="C549" s="120">
        <v>0</v>
      </c>
      <c r="D549" s="110">
        <f si="19" t="shared"/>
        <v>0</v>
      </c>
      <c r="E549" s="120"/>
      <c r="G549" s="127"/>
      <c r="I549" s="57">
        <v>7.61</v>
      </c>
      <c r="J549" s="96">
        <f si="18" t="shared"/>
        <v>0</v>
      </c>
      <c r="K549" s="123"/>
      <c r="L549" s="57"/>
    </row>
    <row customFormat="1" customHeight="1" ht="12" r="550" s="121" spans="1:13">
      <c r="A550" s="118">
        <v>5651</v>
      </c>
      <c r="B550" s="119">
        <v>0</v>
      </c>
      <c r="C550" s="120">
        <v>0</v>
      </c>
      <c r="D550" s="110">
        <f si="19" t="shared"/>
        <v>0</v>
      </c>
      <c r="E550" s="120"/>
      <c r="G550" s="127"/>
      <c r="I550" s="57">
        <v>4.05</v>
      </c>
      <c r="J550" s="96">
        <f si="18" t="shared"/>
        <v>0</v>
      </c>
      <c r="K550" s="123"/>
      <c r="L550" s="57"/>
    </row>
    <row customHeight="1" ht="12" r="551" spans="1:13">
      <c r="A551" s="99">
        <v>5658</v>
      </c>
      <c r="B551" s="93">
        <v>4</v>
      </c>
      <c r="C551" s="74">
        <v>0</v>
      </c>
      <c r="D551" s="110">
        <f si="19" t="shared"/>
        <v>0</v>
      </c>
      <c r="G551" s="143"/>
      <c r="I551" s="29">
        <v>10.71</v>
      </c>
      <c r="J551" s="96">
        <f si="18" t="shared"/>
        <v>42.84</v>
      </c>
      <c r="M551" s="26"/>
    </row>
    <row customHeight="1" ht="12" r="552" spans="1:13">
      <c r="A552" s="99">
        <v>5659</v>
      </c>
      <c r="B552" s="93">
        <v>1</v>
      </c>
      <c r="C552" s="110">
        <v>0</v>
      </c>
      <c r="D552" s="110">
        <f si="19" t="shared"/>
        <v>0</v>
      </c>
      <c r="G552" s="65"/>
      <c r="I552" s="69">
        <v>16.649999999999999</v>
      </c>
      <c r="J552" s="96">
        <f si="18" t="shared"/>
        <v>16.649999999999999</v>
      </c>
      <c r="M552" s="26"/>
    </row>
    <row customHeight="1" ht="12" r="553" spans="1:13">
      <c r="A553" s="128">
        <v>5660</v>
      </c>
      <c r="B553" s="93">
        <v>7</v>
      </c>
      <c r="C553" s="110">
        <v>1</v>
      </c>
      <c r="D553" s="110">
        <f si="19" t="shared"/>
        <v>2</v>
      </c>
      <c r="G553" s="65"/>
      <c r="I553" s="29">
        <v>113</v>
      </c>
      <c r="J553" s="96">
        <f si="18" t="shared"/>
        <v>791</v>
      </c>
      <c r="M553" s="26"/>
    </row>
    <row customHeight="1" ht="12" r="554" spans="1:13">
      <c r="A554" s="128">
        <v>5661</v>
      </c>
      <c r="B554" s="93">
        <v>1</v>
      </c>
      <c r="C554" s="110">
        <v>1</v>
      </c>
      <c r="D554" s="110">
        <f si="19" t="shared"/>
        <v>2</v>
      </c>
      <c r="G554" s="65"/>
      <c r="I554" s="29">
        <v>1179</v>
      </c>
      <c r="J554" s="96">
        <f si="18" t="shared"/>
        <v>1179</v>
      </c>
      <c r="M554" s="26"/>
    </row>
    <row customHeight="1" ht="12" r="555" spans="1:13">
      <c r="A555" s="128">
        <v>5662</v>
      </c>
      <c r="B555" s="93">
        <v>2</v>
      </c>
      <c r="C555" s="110">
        <v>1</v>
      </c>
      <c r="D555" s="110">
        <f si="19" t="shared"/>
        <v>2</v>
      </c>
      <c r="G555" s="65"/>
      <c r="I555" s="29">
        <v>4113</v>
      </c>
      <c r="J555" s="96">
        <f si="18" t="shared"/>
        <v>8226</v>
      </c>
      <c r="M555" s="26"/>
    </row>
    <row customHeight="1" ht="12" r="556" spans="1:13">
      <c r="A556" s="128">
        <v>5665</v>
      </c>
      <c r="B556" s="93">
        <v>4</v>
      </c>
      <c r="C556" s="110">
        <v>0</v>
      </c>
      <c r="D556" s="110">
        <f si="19" t="shared"/>
        <v>0</v>
      </c>
      <c r="G556" s="65"/>
      <c r="I556" s="29">
        <v>371.7</v>
      </c>
      <c r="J556" s="96">
        <f si="18" t="shared"/>
        <v>1486.8</v>
      </c>
      <c r="M556" s="26"/>
    </row>
    <row customFormat="1" customHeight="1" ht="12" r="557" s="121" spans="1:13">
      <c r="A557" s="137">
        <v>5669</v>
      </c>
      <c r="B557" s="119">
        <v>0</v>
      </c>
      <c r="C557" s="120">
        <v>2</v>
      </c>
      <c r="D557" s="120">
        <f si="19" t="shared"/>
        <v>4</v>
      </c>
      <c r="E557" s="120"/>
      <c r="G557" s="127"/>
      <c r="I557" s="57">
        <v>2560</v>
      </c>
      <c r="J557" s="122">
        <f si="18" t="shared"/>
        <v>0</v>
      </c>
      <c r="K557" s="123"/>
      <c r="L557" s="57"/>
    </row>
    <row customFormat="1" customHeight="1" ht="12" r="558" s="121" spans="1:13">
      <c r="A558" s="118">
        <v>5670</v>
      </c>
      <c r="B558" s="119">
        <v>0</v>
      </c>
      <c r="C558" s="120">
        <v>2</v>
      </c>
      <c r="D558" s="120">
        <f si="19" t="shared"/>
        <v>4</v>
      </c>
      <c r="E558" s="120"/>
      <c r="G558" s="127"/>
      <c r="I558" s="57">
        <v>131</v>
      </c>
      <c r="J558" s="122">
        <f si="18" t="shared"/>
        <v>0</v>
      </c>
      <c r="K558" s="123"/>
      <c r="L558" s="57"/>
    </row>
    <row customFormat="1" customHeight="1" ht="12" r="559" s="440" spans="1:13">
      <c r="A559" s="443">
        <v>5671</v>
      </c>
      <c r="B559" s="438">
        <v>1</v>
      </c>
      <c r="C559" s="439">
        <v>0</v>
      </c>
      <c r="D559" s="439">
        <f si="19" t="shared"/>
        <v>0</v>
      </c>
      <c r="E559" s="439"/>
      <c r="G559" s="65"/>
      <c r="I559" s="69">
        <v>0</v>
      </c>
      <c r="J559" s="441">
        <f si="18" t="shared"/>
        <v>0</v>
      </c>
      <c r="K559" s="442"/>
      <c r="L559" s="69" t="s">
        <v>1406</v>
      </c>
    </row>
    <row customFormat="1" customHeight="1" ht="12" r="560" s="440" spans="1:13">
      <c r="A560" s="443">
        <v>5673</v>
      </c>
      <c r="B560" s="438">
        <v>1</v>
      </c>
      <c r="C560" s="439"/>
      <c r="D560" s="439"/>
      <c r="E560" s="439"/>
      <c r="F560" s="440" t="s">
        <v>1327</v>
      </c>
      <c r="G560" s="65"/>
      <c r="I560" s="69">
        <v>404.41</v>
      </c>
      <c r="J560" s="441">
        <f si="18" t="shared"/>
        <v>404.41</v>
      </c>
      <c r="K560" s="442"/>
      <c r="L560" s="69"/>
    </row>
    <row customFormat="1" customHeight="1" ht="12" r="561" s="30" spans="1:13">
      <c r="A561" s="129">
        <v>5674</v>
      </c>
      <c r="B561" s="130">
        <v>0</v>
      </c>
      <c r="C561" s="4">
        <v>0</v>
      </c>
      <c r="D561" s="110">
        <f si="19" t="shared"/>
        <v>0</v>
      </c>
      <c r="E561" s="4"/>
      <c r="G561" s="131"/>
      <c r="I561" s="36">
        <v>5.29</v>
      </c>
      <c r="J561" s="96">
        <f si="18" t="shared"/>
        <v>0</v>
      </c>
      <c r="K561" s="132"/>
      <c r="L561" s="36"/>
    </row>
    <row customHeight="1" ht="12" r="562" spans="1:13">
      <c r="A562" s="99">
        <v>5675</v>
      </c>
      <c r="B562" s="93">
        <v>0</v>
      </c>
      <c r="C562" s="110">
        <v>0</v>
      </c>
      <c r="D562" s="110">
        <f si="19" t="shared"/>
        <v>0</v>
      </c>
      <c r="G562" s="65"/>
      <c r="I562" s="29">
        <v>2.71</v>
      </c>
      <c r="J562" s="96">
        <f ref="J562:J630" si="20" t="shared">B562*I562</f>
        <v>0</v>
      </c>
      <c r="M562" s="26"/>
    </row>
    <row customFormat="1" customHeight="1" ht="12" r="563" s="30" spans="1:13">
      <c r="A563" s="129">
        <v>5676</v>
      </c>
      <c r="B563" s="130">
        <v>0</v>
      </c>
      <c r="C563" s="4">
        <v>0</v>
      </c>
      <c r="D563" s="110">
        <f si="19" t="shared"/>
        <v>0</v>
      </c>
      <c r="E563" s="4"/>
      <c r="G563" s="131"/>
      <c r="I563" s="36">
        <v>14.25</v>
      </c>
      <c r="J563" s="96">
        <f si="20" t="shared"/>
        <v>0</v>
      </c>
      <c r="K563" s="132"/>
      <c r="L563" s="36"/>
    </row>
    <row customFormat="1" customHeight="1" ht="12" r="564" s="121" spans="1:13">
      <c r="A564" s="118">
        <v>5683</v>
      </c>
      <c r="B564" s="119">
        <v>0</v>
      </c>
      <c r="C564" s="120">
        <v>0</v>
      </c>
      <c r="D564" s="110">
        <f si="19" t="shared"/>
        <v>0</v>
      </c>
      <c r="E564" s="120"/>
      <c r="G564" s="127"/>
      <c r="I564" s="57">
        <v>0.98</v>
      </c>
      <c r="J564" s="96">
        <f si="20" t="shared"/>
        <v>0</v>
      </c>
      <c r="K564" s="123"/>
      <c r="L564" s="57"/>
    </row>
    <row customHeight="1" ht="12" r="565" spans="1:13">
      <c r="A565" s="99">
        <v>5684</v>
      </c>
      <c r="B565" s="93">
        <v>1</v>
      </c>
      <c r="C565" s="110">
        <v>0</v>
      </c>
      <c r="D565" s="110">
        <f si="19" t="shared"/>
        <v>0</v>
      </c>
      <c r="G565" s="65"/>
      <c r="I565" s="29">
        <v>8.7100000000000009</v>
      </c>
      <c r="J565" s="96">
        <f si="20" t="shared"/>
        <v>8.7100000000000009</v>
      </c>
      <c r="M565" s="26"/>
    </row>
    <row customHeight="1" ht="12" r="566" spans="1:13">
      <c r="A566" s="149">
        <v>5685</v>
      </c>
      <c r="B566" s="93">
        <v>14</v>
      </c>
      <c r="C566" s="110">
        <v>9</v>
      </c>
      <c r="D566" s="110">
        <f si="19" t="shared"/>
        <v>18</v>
      </c>
      <c r="G566" s="65"/>
      <c r="I566" s="29">
        <v>327.83</v>
      </c>
      <c r="J566" s="96">
        <f si="20" t="shared"/>
        <v>4589.62</v>
      </c>
      <c r="M566" s="26"/>
    </row>
    <row customFormat="1" customHeight="1" ht="12" r="567" s="94" spans="1:13">
      <c r="A567" s="160">
        <v>5686</v>
      </c>
      <c r="B567" s="93"/>
      <c r="C567" s="446"/>
      <c r="D567" s="446"/>
      <c r="E567" s="447"/>
      <c r="G567" s="448"/>
      <c r="I567" s="449">
        <v>330.3</v>
      </c>
      <c r="J567" s="450"/>
      <c r="K567" s="451"/>
      <c r="L567" s="449"/>
    </row>
    <row customHeight="1" ht="12" r="568" spans="1:13">
      <c r="A568" s="128">
        <v>5689</v>
      </c>
      <c r="B568" s="93">
        <v>0</v>
      </c>
      <c r="C568" s="110">
        <v>0</v>
      </c>
      <c r="D568" s="110">
        <f si="19" t="shared"/>
        <v>0</v>
      </c>
      <c r="G568" s="65"/>
      <c r="I568" s="29">
        <v>145.46</v>
      </c>
      <c r="J568" s="96">
        <f si="20" t="shared"/>
        <v>0</v>
      </c>
      <c r="M568" s="26"/>
    </row>
    <row customHeight="1" ht="12" r="569" spans="1:13">
      <c r="A569" s="128">
        <v>5691</v>
      </c>
      <c r="B569" s="93">
        <v>0</v>
      </c>
      <c r="C569" s="110">
        <v>0</v>
      </c>
      <c r="D569" s="110">
        <f si="19" t="shared"/>
        <v>0</v>
      </c>
      <c r="G569" s="65"/>
      <c r="I569" s="29">
        <v>11.07</v>
      </c>
      <c r="J569" s="96">
        <f si="20" t="shared"/>
        <v>0</v>
      </c>
      <c r="M569" s="26"/>
    </row>
    <row customHeight="1" ht="12" r="570" spans="1:13">
      <c r="A570" s="128">
        <v>5693</v>
      </c>
      <c r="B570" s="93">
        <v>0</v>
      </c>
      <c r="C570" s="110">
        <v>0</v>
      </c>
      <c r="D570" s="110">
        <f si="19" t="shared"/>
        <v>0</v>
      </c>
      <c r="G570" s="65"/>
      <c r="I570" s="29">
        <v>4.29</v>
      </c>
      <c r="J570" s="96">
        <f si="20" t="shared"/>
        <v>0</v>
      </c>
      <c r="M570" s="26"/>
    </row>
    <row customHeight="1" ht="12" r="571" spans="1:13">
      <c r="A571" s="128">
        <v>5694</v>
      </c>
      <c r="B571" s="93">
        <v>0</v>
      </c>
      <c r="C571" s="110">
        <v>0</v>
      </c>
      <c r="D571" s="110">
        <f si="19" t="shared"/>
        <v>0</v>
      </c>
      <c r="G571" s="65"/>
      <c r="I571" s="29">
        <v>1</v>
      </c>
      <c r="J571" s="96">
        <f si="20" t="shared"/>
        <v>0</v>
      </c>
      <c r="M571" s="26"/>
    </row>
    <row customHeight="1" ht="12" r="572" spans="1:13">
      <c r="A572" s="128">
        <v>5695</v>
      </c>
      <c r="B572" s="93">
        <v>0</v>
      </c>
      <c r="C572" s="110">
        <v>0</v>
      </c>
      <c r="D572" s="110">
        <f si="19" t="shared"/>
        <v>0</v>
      </c>
      <c r="G572" s="65"/>
      <c r="I572" s="29">
        <v>1.86</v>
      </c>
      <c r="J572" s="96">
        <f si="20" t="shared"/>
        <v>0</v>
      </c>
      <c r="M572" s="26"/>
    </row>
    <row customHeight="1" ht="12" r="573" spans="1:13">
      <c r="A573" s="128">
        <v>5699</v>
      </c>
      <c r="B573" s="93">
        <v>0</v>
      </c>
      <c r="C573" s="110">
        <v>0</v>
      </c>
      <c r="D573" s="110">
        <f si="19" t="shared"/>
        <v>0</v>
      </c>
      <c r="G573" s="65"/>
      <c r="I573" s="29">
        <v>31.4</v>
      </c>
      <c r="J573" s="96">
        <f si="20" t="shared"/>
        <v>0</v>
      </c>
      <c r="M573" s="26"/>
    </row>
    <row customHeight="1" ht="12" r="574" spans="1:13">
      <c r="A574" s="99">
        <v>5701</v>
      </c>
      <c r="B574" s="93">
        <v>0</v>
      </c>
      <c r="C574" s="110">
        <v>0</v>
      </c>
      <c r="D574" s="110">
        <f si="19" t="shared"/>
        <v>0</v>
      </c>
      <c r="G574" s="65"/>
      <c r="I574" s="29">
        <v>14.36</v>
      </c>
      <c r="J574" s="96">
        <f si="20" t="shared"/>
        <v>0</v>
      </c>
      <c r="M574" s="26"/>
    </row>
    <row customHeight="1" ht="12" r="575" spans="1:13">
      <c r="A575" s="99">
        <v>5702</v>
      </c>
      <c r="B575" s="93">
        <v>0</v>
      </c>
      <c r="C575" s="110">
        <v>0</v>
      </c>
      <c r="D575" s="110">
        <f si="19" t="shared"/>
        <v>0</v>
      </c>
      <c r="G575" s="65"/>
      <c r="I575" s="29">
        <v>2.06</v>
      </c>
      <c r="J575" s="96">
        <f si="20" t="shared"/>
        <v>0</v>
      </c>
      <c r="M575" s="26"/>
    </row>
    <row customHeight="1" ht="12" r="576" spans="1:13">
      <c r="A576" s="99">
        <v>5703</v>
      </c>
      <c r="B576" s="93">
        <v>0</v>
      </c>
      <c r="C576" s="110">
        <v>0</v>
      </c>
      <c r="D576" s="110">
        <f si="19" t="shared"/>
        <v>0</v>
      </c>
      <c r="G576" s="65"/>
      <c r="I576" s="29">
        <v>0.16</v>
      </c>
      <c r="J576" s="96">
        <f si="20" t="shared"/>
        <v>0</v>
      </c>
      <c r="M576" s="26"/>
    </row>
    <row customHeight="1" ht="12" r="577" spans="1:13">
      <c r="A577" s="99">
        <v>5704</v>
      </c>
      <c r="B577" s="93">
        <v>5</v>
      </c>
      <c r="C577" s="110">
        <v>0</v>
      </c>
      <c r="D577" s="110">
        <f si="19" t="shared"/>
        <v>0</v>
      </c>
      <c r="G577" s="65"/>
      <c r="I577" s="29">
        <v>3.91</v>
      </c>
      <c r="J577" s="96">
        <f si="20" t="shared"/>
        <v>19.55</v>
      </c>
      <c r="M577" s="26"/>
    </row>
    <row customHeight="1" ht="12" r="578" spans="1:13">
      <c r="A578" s="99">
        <v>5705</v>
      </c>
      <c r="B578" s="93">
        <v>0</v>
      </c>
      <c r="C578" s="110">
        <v>0</v>
      </c>
      <c r="D578" s="110">
        <v>0</v>
      </c>
      <c r="G578" s="65"/>
      <c r="I578" s="29">
        <v>0.55000000000000004</v>
      </c>
      <c r="J578" s="96">
        <f si="20" t="shared"/>
        <v>0</v>
      </c>
      <c r="M578" s="26"/>
    </row>
    <row customHeight="1" ht="12" r="579" spans="1:13">
      <c r="A579" s="99">
        <v>5706</v>
      </c>
      <c r="B579" s="93">
        <v>58</v>
      </c>
      <c r="C579" s="110">
        <v>0</v>
      </c>
      <c r="D579" s="110">
        <f si="19" t="shared"/>
        <v>0</v>
      </c>
      <c r="G579" s="65"/>
      <c r="I579" s="29">
        <v>3.73</v>
      </c>
      <c r="J579" s="96">
        <f si="20" t="shared"/>
        <v>216.34</v>
      </c>
      <c r="M579" s="26"/>
    </row>
    <row customHeight="1" ht="12" r="580" spans="1:13">
      <c r="A580" s="118">
        <v>5707</v>
      </c>
      <c r="B580" s="93">
        <v>0</v>
      </c>
      <c r="C580" s="140">
        <v>0</v>
      </c>
      <c r="D580" s="110">
        <f si="19" t="shared"/>
        <v>0</v>
      </c>
      <c r="G580" s="65"/>
      <c r="I580" s="29">
        <v>0</v>
      </c>
      <c r="J580" s="96">
        <f si="20" t="shared"/>
        <v>0</v>
      </c>
      <c r="M580" s="26"/>
    </row>
    <row customHeight="1" ht="12" r="581" spans="1:13">
      <c r="A581" s="150">
        <v>5712</v>
      </c>
      <c r="B581" s="93">
        <v>0</v>
      </c>
      <c r="C581" s="140">
        <v>0</v>
      </c>
      <c r="D581" s="110">
        <f si="19" t="shared"/>
        <v>0</v>
      </c>
      <c r="G581" s="65"/>
      <c r="I581" s="29">
        <v>36.76</v>
      </c>
      <c r="J581" s="96">
        <f si="20" t="shared"/>
        <v>0</v>
      </c>
      <c r="M581" s="26"/>
    </row>
    <row customHeight="1" ht="12" r="582" spans="1:13">
      <c r="A582" s="118">
        <v>5713</v>
      </c>
      <c r="B582" s="93">
        <v>0</v>
      </c>
      <c r="C582" s="140">
        <v>0</v>
      </c>
      <c r="D582" s="110">
        <f si="19" t="shared"/>
        <v>0</v>
      </c>
      <c r="G582" s="65"/>
      <c r="I582" s="29">
        <v>0</v>
      </c>
      <c r="J582" s="96">
        <f si="20" t="shared"/>
        <v>0</v>
      </c>
      <c r="M582" s="26"/>
    </row>
    <row customHeight="1" ht="12" r="583" spans="1:13">
      <c r="A583" s="99">
        <v>5714</v>
      </c>
      <c r="B583" s="93">
        <v>25</v>
      </c>
      <c r="C583" s="110">
        <v>15</v>
      </c>
      <c r="D583" s="110">
        <f si="19" t="shared"/>
        <v>30</v>
      </c>
      <c r="G583" s="65"/>
      <c r="I583" s="29">
        <v>11.79</v>
      </c>
      <c r="J583" s="96">
        <f si="20" t="shared"/>
        <v>294.75</v>
      </c>
      <c r="M583" s="26"/>
    </row>
    <row customHeight="1" ht="12" r="584" spans="1:13">
      <c r="A584" s="149">
        <v>5715</v>
      </c>
      <c r="B584" s="93">
        <v>0</v>
      </c>
      <c r="C584" s="110">
        <v>0</v>
      </c>
      <c r="D584" s="110">
        <f si="19" t="shared"/>
        <v>0</v>
      </c>
      <c r="G584" s="65"/>
      <c r="I584" s="29">
        <v>1536</v>
      </c>
      <c r="J584" s="96">
        <f si="20" t="shared"/>
        <v>0</v>
      </c>
      <c r="M584" s="26"/>
    </row>
    <row customHeight="1" ht="12" r="585" spans="1:13">
      <c r="A585" s="149">
        <v>5716</v>
      </c>
      <c r="B585" s="93">
        <v>0</v>
      </c>
      <c r="C585" s="110">
        <v>0</v>
      </c>
      <c r="D585" s="110">
        <f si="19" t="shared"/>
        <v>0</v>
      </c>
      <c r="G585" s="65"/>
      <c r="I585" s="29">
        <v>75.599999999999994</v>
      </c>
      <c r="J585" s="96">
        <f si="20" t="shared"/>
        <v>0</v>
      </c>
      <c r="M585" s="26"/>
    </row>
    <row customHeight="1" ht="12" r="586" spans="1:13">
      <c r="A586" s="149">
        <v>5717</v>
      </c>
      <c r="B586" s="93">
        <v>0</v>
      </c>
      <c r="C586" s="110">
        <v>0</v>
      </c>
      <c r="D586" s="110">
        <f si="19" t="shared"/>
        <v>0</v>
      </c>
      <c r="G586" s="65"/>
      <c r="I586" s="29">
        <v>54</v>
      </c>
      <c r="J586" s="96">
        <f si="20" t="shared"/>
        <v>0</v>
      </c>
      <c r="M586" s="26"/>
    </row>
    <row customHeight="1" ht="12" r="587" spans="1:13">
      <c r="A587" s="99">
        <v>5718</v>
      </c>
      <c r="B587" s="93">
        <v>0</v>
      </c>
      <c r="C587" s="110">
        <v>0</v>
      </c>
      <c r="D587" s="110">
        <f si="19" t="shared"/>
        <v>0</v>
      </c>
      <c r="G587" s="65"/>
      <c r="I587" s="29">
        <v>245</v>
      </c>
      <c r="J587" s="96">
        <f si="20" t="shared"/>
        <v>0</v>
      </c>
      <c r="M587" s="26"/>
    </row>
    <row customHeight="1" ht="12" r="588" spans="1:13">
      <c r="A588" s="99">
        <v>5719</v>
      </c>
      <c r="B588" s="93">
        <v>0</v>
      </c>
      <c r="C588" s="110">
        <v>0</v>
      </c>
      <c r="D588" s="110">
        <f si="19" t="shared"/>
        <v>0</v>
      </c>
      <c r="G588" s="65"/>
      <c r="I588" s="29">
        <v>910.15</v>
      </c>
      <c r="J588" s="96">
        <f si="20" t="shared"/>
        <v>0</v>
      </c>
      <c r="M588" s="26"/>
    </row>
    <row customHeight="1" ht="12" r="589" spans="1:13">
      <c r="A589" s="99">
        <v>5720</v>
      </c>
      <c r="B589" s="93">
        <v>2</v>
      </c>
      <c r="C589" s="110">
        <v>1</v>
      </c>
      <c r="D589" s="110">
        <f si="19" t="shared"/>
        <v>2</v>
      </c>
      <c r="G589" s="65"/>
      <c r="I589" s="29">
        <v>2.9</v>
      </c>
      <c r="J589" s="96">
        <f si="20" t="shared"/>
        <v>5.8</v>
      </c>
      <c r="M589" s="26"/>
    </row>
    <row customHeight="1" ht="12" r="590" spans="1:13">
      <c r="A590" s="99">
        <v>5721</v>
      </c>
      <c r="B590" s="93">
        <v>0</v>
      </c>
      <c r="C590" s="110">
        <v>0</v>
      </c>
      <c r="D590" s="110">
        <f si="19" t="shared"/>
        <v>0</v>
      </c>
      <c r="G590" s="65"/>
      <c r="I590" s="29">
        <v>150.86000000000001</v>
      </c>
      <c r="J590" s="96">
        <f si="20" t="shared"/>
        <v>0</v>
      </c>
      <c r="M590" s="26"/>
    </row>
    <row customHeight="1" ht="12" r="591" spans="1:13">
      <c r="A591" s="99">
        <v>5722</v>
      </c>
      <c r="B591" s="93">
        <v>0</v>
      </c>
      <c r="C591" s="110">
        <v>0</v>
      </c>
      <c r="D591" s="110">
        <f si="19" t="shared"/>
        <v>0</v>
      </c>
      <c r="G591" s="65"/>
      <c r="I591" s="29">
        <v>85.72</v>
      </c>
      <c r="J591" s="96">
        <f si="20" t="shared"/>
        <v>0</v>
      </c>
      <c r="M591" s="26"/>
    </row>
    <row customHeight="1" ht="12" r="592" spans="1:13">
      <c r="A592" s="99">
        <v>5723</v>
      </c>
      <c r="B592" s="93">
        <v>1</v>
      </c>
      <c r="C592" s="110">
        <v>0</v>
      </c>
      <c r="D592" s="110">
        <f si="19" t="shared"/>
        <v>0</v>
      </c>
      <c r="E592" s="74">
        <v>0</v>
      </c>
      <c r="F592" s="26" t="s">
        <v>831</v>
      </c>
      <c r="G592" s="26" t="s">
        <v>832</v>
      </c>
      <c r="H592" s="26" t="s">
        <v>3</v>
      </c>
      <c r="I592" s="29">
        <v>788</v>
      </c>
      <c r="J592" s="96">
        <f si="20" t="shared"/>
        <v>788</v>
      </c>
      <c r="K592" s="77">
        <v>900</v>
      </c>
      <c r="M592" s="26"/>
    </row>
    <row customHeight="1" ht="12" r="593" spans="1:13">
      <c r="A593" s="99">
        <v>5724</v>
      </c>
      <c r="B593" s="93">
        <v>0</v>
      </c>
      <c r="C593" s="110">
        <v>0</v>
      </c>
      <c r="D593" s="110">
        <f si="19" t="shared"/>
        <v>0</v>
      </c>
      <c r="E593" s="74">
        <v>4</v>
      </c>
      <c r="F593" s="26" t="s">
        <v>1090</v>
      </c>
      <c r="G593" s="26" t="s">
        <v>1091</v>
      </c>
      <c r="H593" s="26" t="s">
        <v>5</v>
      </c>
      <c r="I593" s="29">
        <v>1.92</v>
      </c>
      <c r="J593" s="96">
        <f si="20" t="shared"/>
        <v>0</v>
      </c>
      <c r="M593" s="26"/>
    </row>
    <row customHeight="1" ht="12" r="594" spans="1:13">
      <c r="A594" s="99">
        <v>5725</v>
      </c>
      <c r="B594" s="93">
        <v>0</v>
      </c>
      <c r="C594" s="110">
        <v>0</v>
      </c>
      <c r="D594" s="110">
        <f si="19" t="shared"/>
        <v>0</v>
      </c>
      <c r="E594" s="74">
        <v>0</v>
      </c>
      <c r="F594" s="26" t="s">
        <v>1093</v>
      </c>
      <c r="G594" s="26" t="s">
        <v>1094</v>
      </c>
      <c r="H594" s="26" t="s">
        <v>17</v>
      </c>
      <c r="I594" s="29">
        <v>496</v>
      </c>
      <c r="J594" s="96">
        <f si="20" t="shared"/>
        <v>0</v>
      </c>
      <c r="M594" s="26"/>
    </row>
    <row customHeight="1" ht="12" r="595" spans="1:13">
      <c r="A595" s="99">
        <v>5780</v>
      </c>
      <c r="B595" s="93">
        <v>20</v>
      </c>
      <c r="C595" s="110">
        <v>4</v>
      </c>
      <c r="D595" s="110">
        <f si="19" t="shared"/>
        <v>8</v>
      </c>
      <c r="E595" s="74">
        <v>12</v>
      </c>
      <c r="F595" s="26" t="s">
        <v>1069</v>
      </c>
      <c r="G595" s="26" t="s">
        <v>44</v>
      </c>
      <c r="H595" s="26" t="s">
        <v>1245</v>
      </c>
      <c r="I595" s="29">
        <v>2.68</v>
      </c>
      <c r="J595" s="96">
        <f si="20" t="shared"/>
        <v>53.6</v>
      </c>
      <c r="K595" s="77">
        <v>5</v>
      </c>
      <c r="M595" s="26"/>
    </row>
    <row customHeight="1" ht="12" r="596" spans="1:13">
      <c r="A596" s="99">
        <v>5786</v>
      </c>
      <c r="B596" s="93">
        <v>2</v>
      </c>
      <c r="C596" s="110">
        <v>0</v>
      </c>
      <c r="D596" s="110">
        <f si="19" t="shared"/>
        <v>0</v>
      </c>
      <c r="I596" s="29">
        <v>25.73</v>
      </c>
      <c r="J596" s="96">
        <f si="20" t="shared"/>
        <v>51.46</v>
      </c>
      <c r="M596" s="26"/>
    </row>
    <row customHeight="1" ht="12" r="597" spans="1:13">
      <c r="A597" s="99">
        <v>5787</v>
      </c>
      <c r="B597" s="93">
        <v>0</v>
      </c>
      <c r="C597" s="110">
        <v>0</v>
      </c>
      <c r="D597" s="110">
        <f si="19" t="shared"/>
        <v>0</v>
      </c>
      <c r="I597" s="29">
        <v>3.5</v>
      </c>
      <c r="J597" s="96">
        <f si="20" t="shared"/>
        <v>0</v>
      </c>
      <c r="M597" s="26"/>
    </row>
    <row customHeight="1" ht="12" r="598" spans="1:13">
      <c r="A598" s="99">
        <v>5788</v>
      </c>
      <c r="B598" s="93">
        <v>0</v>
      </c>
      <c r="C598" s="110">
        <v>0</v>
      </c>
      <c r="D598" s="110">
        <f si="19" t="shared"/>
        <v>0</v>
      </c>
      <c r="I598" s="29">
        <v>451.8</v>
      </c>
      <c r="J598" s="96">
        <f si="20" t="shared"/>
        <v>0</v>
      </c>
      <c r="M598" s="26"/>
    </row>
    <row customFormat="1" customHeight="1" ht="12" r="599" s="121" spans="1:13">
      <c r="A599" s="118">
        <v>5792</v>
      </c>
      <c r="B599" s="119">
        <v>0</v>
      </c>
      <c r="C599" s="120">
        <v>3</v>
      </c>
      <c r="D599" s="120">
        <f si="19" t="shared"/>
        <v>6</v>
      </c>
      <c r="E599" s="120"/>
      <c r="I599" s="57">
        <v>72.930000000000007</v>
      </c>
      <c r="J599" s="122">
        <f si="20" t="shared"/>
        <v>0</v>
      </c>
      <c r="K599" s="123"/>
      <c r="L599" s="57"/>
    </row>
    <row customHeight="1" ht="12" r="600" spans="1:13">
      <c r="A600" s="99">
        <v>5798</v>
      </c>
      <c r="B600" s="93">
        <v>1</v>
      </c>
      <c r="C600" s="110">
        <v>0</v>
      </c>
      <c r="D600" s="110">
        <f si="19" t="shared"/>
        <v>0</v>
      </c>
      <c r="I600" s="29">
        <v>524</v>
      </c>
      <c r="J600" s="96">
        <f si="20" t="shared"/>
        <v>524</v>
      </c>
      <c r="M600" s="26"/>
    </row>
    <row customHeight="1" ht="12" r="601" spans="1:13">
      <c r="A601" s="99">
        <v>5799</v>
      </c>
      <c r="B601" s="93">
        <v>2</v>
      </c>
      <c r="C601" s="110">
        <v>0</v>
      </c>
      <c r="D601" s="110">
        <f si="19" t="shared"/>
        <v>0</v>
      </c>
      <c r="I601" s="29">
        <v>480.6</v>
      </c>
      <c r="J601" s="96">
        <f si="20" t="shared"/>
        <v>961.2</v>
      </c>
      <c r="M601" s="26"/>
    </row>
    <row customHeight="1" ht="12" r="602" spans="1:13">
      <c r="A602" s="99">
        <v>5800</v>
      </c>
      <c r="B602" s="93">
        <v>0</v>
      </c>
      <c r="C602" s="110">
        <v>2</v>
      </c>
      <c r="D602" s="110">
        <f si="19" t="shared"/>
        <v>4</v>
      </c>
      <c r="I602" s="29">
        <v>91.1</v>
      </c>
      <c r="J602" s="96">
        <f si="20" t="shared"/>
        <v>0</v>
      </c>
      <c r="M602" s="26"/>
    </row>
    <row customHeight="1" ht="12" r="603" spans="1:13">
      <c r="A603" s="99">
        <v>5802</v>
      </c>
      <c r="B603" s="93">
        <v>0</v>
      </c>
      <c r="C603" s="110">
        <v>0</v>
      </c>
      <c r="D603" s="110">
        <f si="19" t="shared"/>
        <v>0</v>
      </c>
      <c r="I603" s="29">
        <v>3.63</v>
      </c>
      <c r="J603" s="96">
        <f si="20" t="shared"/>
        <v>0</v>
      </c>
      <c r="M603" s="26"/>
    </row>
    <row customFormat="1" customHeight="1" ht="12" r="604" s="121" spans="1:13">
      <c r="A604" s="118">
        <v>5805</v>
      </c>
      <c r="B604" s="119">
        <v>0</v>
      </c>
      <c r="C604" s="120">
        <v>0</v>
      </c>
      <c r="D604" s="110">
        <f si="19" t="shared"/>
        <v>0</v>
      </c>
      <c r="E604" s="120"/>
      <c r="I604" s="57">
        <v>0.38</v>
      </c>
      <c r="J604" s="96">
        <f si="20" t="shared"/>
        <v>0</v>
      </c>
      <c r="K604" s="123"/>
      <c r="L604" s="57"/>
    </row>
    <row customFormat="1" customHeight="1" ht="12" r="605" s="121" spans="1:13">
      <c r="A605" s="118">
        <v>5806</v>
      </c>
      <c r="B605" s="119">
        <v>0</v>
      </c>
      <c r="C605" s="120">
        <v>0</v>
      </c>
      <c r="D605" s="110">
        <f si="19" t="shared"/>
        <v>0</v>
      </c>
      <c r="E605" s="120"/>
      <c r="I605" s="57">
        <v>0.78</v>
      </c>
      <c r="J605" s="96">
        <f si="20" t="shared"/>
        <v>0</v>
      </c>
      <c r="K605" s="123"/>
      <c r="L605" s="57"/>
    </row>
    <row customHeight="1" ht="12" r="606" spans="1:13">
      <c r="A606" s="99">
        <v>5807</v>
      </c>
      <c r="B606" s="93">
        <v>0</v>
      </c>
      <c r="C606" s="110">
        <v>0</v>
      </c>
      <c r="D606" s="110">
        <f si="19" t="shared"/>
        <v>0</v>
      </c>
      <c r="I606" s="29">
        <v>895.38</v>
      </c>
      <c r="J606" s="96">
        <f si="20" t="shared"/>
        <v>0</v>
      </c>
      <c r="M606" s="26"/>
    </row>
    <row customHeight="1" ht="12" r="607" spans="1:13">
      <c r="A607" s="99">
        <v>5810</v>
      </c>
      <c r="B607" s="93">
        <v>0</v>
      </c>
      <c r="C607" s="110">
        <v>0</v>
      </c>
      <c r="D607" s="110">
        <f si="19" t="shared"/>
        <v>0</v>
      </c>
      <c r="I607" s="29">
        <v>21.53</v>
      </c>
      <c r="J607" s="96">
        <f si="20" t="shared"/>
        <v>0</v>
      </c>
      <c r="M607" s="26"/>
    </row>
    <row customHeight="1" ht="12" r="608" spans="1:13">
      <c r="A608" s="99">
        <v>5811</v>
      </c>
      <c r="B608" s="93">
        <v>0</v>
      </c>
      <c r="C608" s="110">
        <v>0</v>
      </c>
      <c r="D608" s="110">
        <f si="19" t="shared"/>
        <v>0</v>
      </c>
      <c r="I608" s="29">
        <v>33.93</v>
      </c>
      <c r="J608" s="96">
        <f si="20" t="shared"/>
        <v>0</v>
      </c>
      <c r="M608" s="26"/>
    </row>
    <row customHeight="1" ht="12" r="609" spans="1:13">
      <c r="A609" s="99">
        <v>5812</v>
      </c>
      <c r="B609" s="93">
        <v>0</v>
      </c>
      <c r="C609" s="110">
        <v>0</v>
      </c>
      <c r="D609" s="110">
        <f ref="D609:D736" si="21" t="shared">C609*2</f>
        <v>0</v>
      </c>
      <c r="I609" s="29">
        <v>3.58</v>
      </c>
      <c r="J609" s="96">
        <f si="20" t="shared"/>
        <v>0</v>
      </c>
      <c r="M609" s="26"/>
    </row>
    <row customHeight="1" ht="12" r="610" spans="1:13">
      <c r="A610" s="99">
        <v>5813</v>
      </c>
      <c r="B610" s="93">
        <v>0</v>
      </c>
      <c r="C610" s="110">
        <v>0</v>
      </c>
      <c r="D610" s="110">
        <f si="21" t="shared"/>
        <v>0</v>
      </c>
      <c r="I610" s="29">
        <v>2.79</v>
      </c>
      <c r="J610" s="96">
        <f si="20" t="shared"/>
        <v>0</v>
      </c>
      <c r="M610" s="26"/>
    </row>
    <row customHeight="1" ht="12" r="611" spans="1:13">
      <c r="A611" s="99">
        <v>5814</v>
      </c>
      <c r="B611" s="93">
        <v>0</v>
      </c>
      <c r="C611" s="110">
        <v>0</v>
      </c>
      <c r="D611" s="110">
        <f si="21" t="shared"/>
        <v>0</v>
      </c>
      <c r="I611" s="29">
        <v>4.0199999999999996</v>
      </c>
      <c r="J611" s="96">
        <f si="20" t="shared"/>
        <v>0</v>
      </c>
      <c r="M611" s="26"/>
    </row>
    <row customHeight="1" ht="12" r="612" spans="1:13">
      <c r="A612" s="99">
        <v>5815</v>
      </c>
      <c r="B612" s="93">
        <v>2</v>
      </c>
      <c r="C612" s="110">
        <v>0</v>
      </c>
      <c r="D612" s="110">
        <f si="21" t="shared"/>
        <v>0</v>
      </c>
      <c r="I612" s="29">
        <v>3</v>
      </c>
      <c r="J612" s="96">
        <f si="20" t="shared"/>
        <v>6</v>
      </c>
      <c r="M612" s="26"/>
    </row>
    <row customHeight="1" ht="12" r="613" spans="1:13">
      <c r="A613" s="99">
        <v>5816</v>
      </c>
      <c r="B613" s="93">
        <v>0</v>
      </c>
      <c r="C613" s="110">
        <v>0</v>
      </c>
      <c r="D613" s="110">
        <f si="21" t="shared"/>
        <v>0</v>
      </c>
      <c r="I613" s="29">
        <v>74</v>
      </c>
      <c r="J613" s="96">
        <f si="20" t="shared"/>
        <v>0</v>
      </c>
      <c r="M613" s="26"/>
    </row>
    <row customHeight="1" ht="12" r="614" spans="1:13">
      <c r="A614" s="99">
        <v>5817</v>
      </c>
      <c r="B614" s="93">
        <v>0</v>
      </c>
      <c r="C614" s="110">
        <v>0</v>
      </c>
      <c r="D614" s="110">
        <f si="21" t="shared"/>
        <v>0</v>
      </c>
      <c r="I614" s="29">
        <v>0.82</v>
      </c>
      <c r="J614" s="96">
        <f si="20" t="shared"/>
        <v>0</v>
      </c>
      <c r="M614" s="26"/>
    </row>
    <row customHeight="1" ht="12" r="615" spans="1:13">
      <c r="A615" s="99">
        <v>5818</v>
      </c>
      <c r="B615" s="93">
        <v>0</v>
      </c>
      <c r="C615" s="110">
        <v>0</v>
      </c>
      <c r="D615" s="110">
        <f si="21" t="shared"/>
        <v>0</v>
      </c>
      <c r="I615" s="29">
        <v>74</v>
      </c>
      <c r="J615" s="96">
        <f si="20" t="shared"/>
        <v>0</v>
      </c>
      <c r="M615" s="26"/>
    </row>
    <row customHeight="1" ht="12" r="616" spans="1:13">
      <c r="A616" s="128">
        <v>5823</v>
      </c>
      <c r="B616" s="93">
        <v>1</v>
      </c>
      <c r="C616" s="110">
        <v>0</v>
      </c>
      <c r="D616" s="110">
        <f si="21" t="shared"/>
        <v>0</v>
      </c>
      <c r="G616" s="26" t="s">
        <v>1338</v>
      </c>
      <c r="I616" s="29">
        <v>47.38</v>
      </c>
      <c r="J616" s="96">
        <f si="20" t="shared"/>
        <v>47.38</v>
      </c>
      <c r="M616" s="26"/>
    </row>
    <row customHeight="1" ht="12" r="617" spans="1:13">
      <c r="A617" s="128">
        <v>5824</v>
      </c>
      <c r="B617" s="93">
        <v>0</v>
      </c>
      <c r="C617" s="110">
        <v>0</v>
      </c>
      <c r="D617" s="110">
        <f si="21" t="shared"/>
        <v>0</v>
      </c>
      <c r="I617" s="29">
        <v>17.75</v>
      </c>
      <c r="J617" s="96">
        <f si="20" t="shared"/>
        <v>0</v>
      </c>
      <c r="M617" s="26"/>
    </row>
    <row customHeight="1" ht="12" r="618" spans="1:13">
      <c r="A618" s="128">
        <v>5825</v>
      </c>
      <c r="B618" s="93">
        <v>5</v>
      </c>
      <c r="C618" s="110">
        <v>0</v>
      </c>
      <c r="D618" s="110">
        <f si="21" t="shared"/>
        <v>0</v>
      </c>
      <c r="I618" s="29">
        <v>29.78</v>
      </c>
      <c r="J618" s="96">
        <f si="20" t="shared"/>
        <v>148.9</v>
      </c>
      <c r="M618" s="26"/>
    </row>
    <row customHeight="1" ht="12" r="619" spans="1:13">
      <c r="A619" s="99">
        <v>5828</v>
      </c>
      <c r="B619" s="93">
        <v>0</v>
      </c>
      <c r="C619" s="110">
        <v>0</v>
      </c>
      <c r="D619" s="110">
        <f si="21" t="shared"/>
        <v>0</v>
      </c>
      <c r="I619" s="29">
        <v>2</v>
      </c>
      <c r="J619" s="96">
        <f si="20" t="shared"/>
        <v>0</v>
      </c>
      <c r="M619" s="26"/>
    </row>
    <row customHeight="1" ht="12" r="620" spans="1:13">
      <c r="A620" s="99">
        <v>5829</v>
      </c>
      <c r="B620" s="93">
        <v>0</v>
      </c>
      <c r="C620" s="110">
        <v>0</v>
      </c>
      <c r="D620" s="110">
        <f si="21" t="shared"/>
        <v>0</v>
      </c>
      <c r="I620" s="29">
        <v>26.98</v>
      </c>
      <c r="J620" s="96">
        <f si="20" t="shared"/>
        <v>0</v>
      </c>
      <c r="M620" s="26"/>
    </row>
    <row customHeight="1" ht="12" r="621" spans="1:13">
      <c r="A621" s="99">
        <v>5830</v>
      </c>
      <c r="B621" s="93">
        <v>0</v>
      </c>
      <c r="C621" s="110">
        <v>0</v>
      </c>
      <c r="D621" s="110">
        <f si="21" t="shared"/>
        <v>0</v>
      </c>
      <c r="I621" s="29">
        <v>46.09</v>
      </c>
      <c r="J621" s="96">
        <f si="20" t="shared"/>
        <v>0</v>
      </c>
      <c r="M621" s="26"/>
    </row>
    <row customHeight="1" ht="12" r="622" spans="1:13">
      <c r="A622" s="99">
        <v>5831</v>
      </c>
      <c r="B622" s="93">
        <v>0</v>
      </c>
      <c r="C622" s="110">
        <v>0</v>
      </c>
      <c r="D622" s="110">
        <f si="21" t="shared"/>
        <v>0</v>
      </c>
      <c r="I622" s="29">
        <v>11.33</v>
      </c>
      <c r="J622" s="96">
        <f si="20" t="shared"/>
        <v>0</v>
      </c>
      <c r="M622" s="26"/>
    </row>
    <row customHeight="1" ht="12" r="623" spans="1:13">
      <c r="A623" s="128">
        <v>5833</v>
      </c>
      <c r="B623" s="93">
        <v>10</v>
      </c>
      <c r="C623" s="110">
        <v>0</v>
      </c>
      <c r="D623" s="110">
        <f si="21" t="shared"/>
        <v>0</v>
      </c>
      <c r="I623" s="29">
        <v>12.09</v>
      </c>
      <c r="J623" s="96">
        <f si="20" t="shared"/>
        <v>120.9</v>
      </c>
      <c r="M623" s="26"/>
    </row>
    <row customHeight="1" ht="12" r="624" spans="1:13">
      <c r="A624" s="149">
        <v>5834</v>
      </c>
      <c r="B624" s="93">
        <v>0</v>
      </c>
      <c r="C624" s="110">
        <v>0</v>
      </c>
      <c r="D624" s="110">
        <f si="21" t="shared"/>
        <v>0</v>
      </c>
      <c r="G624" s="26" t="s">
        <v>1414</v>
      </c>
      <c r="I624" s="29">
        <v>3325</v>
      </c>
      <c r="J624" s="96">
        <f si="20" t="shared"/>
        <v>0</v>
      </c>
      <c r="M624" s="26"/>
    </row>
    <row customHeight="1" ht="12" r="625" spans="1:13">
      <c r="A625" s="128">
        <v>5836</v>
      </c>
      <c r="B625" s="93">
        <v>0</v>
      </c>
      <c r="C625" s="110">
        <v>0</v>
      </c>
      <c r="D625" s="110">
        <f si="21" t="shared"/>
        <v>0</v>
      </c>
      <c r="I625" s="29">
        <v>705.21</v>
      </c>
      <c r="J625" s="96">
        <f si="20" t="shared"/>
        <v>0</v>
      </c>
      <c r="M625" s="26"/>
    </row>
    <row customHeight="1" ht="12" r="626" spans="1:13">
      <c r="A626" s="99">
        <v>5837</v>
      </c>
      <c r="B626" s="93">
        <v>0</v>
      </c>
      <c r="C626" s="110">
        <v>0</v>
      </c>
      <c r="D626" s="110">
        <f si="21" t="shared"/>
        <v>0</v>
      </c>
      <c r="I626" s="29">
        <v>705.21</v>
      </c>
      <c r="J626" s="96">
        <f si="20" t="shared"/>
        <v>0</v>
      </c>
      <c r="M626" s="26"/>
    </row>
    <row customHeight="1" ht="12" r="627" spans="1:13">
      <c r="A627" s="99">
        <v>5839</v>
      </c>
      <c r="B627" s="93">
        <v>0</v>
      </c>
      <c r="C627" s="110">
        <v>0</v>
      </c>
      <c r="D627" s="110">
        <f si="21" t="shared"/>
        <v>0</v>
      </c>
      <c r="I627" s="29">
        <v>215.83</v>
      </c>
      <c r="J627" s="96">
        <f si="20" t="shared"/>
        <v>0</v>
      </c>
      <c r="M627" s="26"/>
    </row>
    <row customHeight="1" ht="12" r="628" spans="1:13">
      <c r="A628" s="99">
        <v>5840</v>
      </c>
      <c r="B628" s="93">
        <v>0</v>
      </c>
      <c r="C628" s="110">
        <v>0</v>
      </c>
      <c r="D628" s="110">
        <f si="21" t="shared"/>
        <v>0</v>
      </c>
      <c r="I628" s="29">
        <v>932.26</v>
      </c>
      <c r="J628" s="96">
        <f si="20" t="shared"/>
        <v>0</v>
      </c>
      <c r="M628" s="26"/>
    </row>
    <row customHeight="1" ht="12" r="629" spans="1:13">
      <c r="A629" s="128">
        <v>5841</v>
      </c>
      <c r="B629" s="93">
        <v>2</v>
      </c>
      <c r="C629" s="110">
        <v>0</v>
      </c>
      <c r="D629" s="110">
        <f si="21" t="shared"/>
        <v>0</v>
      </c>
      <c r="F629" s="104" t="s">
        <v>1335</v>
      </c>
      <c r="I629" s="29">
        <v>388.45</v>
      </c>
      <c r="J629" s="96">
        <f si="20" t="shared"/>
        <v>776.9</v>
      </c>
      <c r="M629" s="26"/>
    </row>
    <row customHeight="1" ht="12" r="630" spans="1:13">
      <c r="A630" s="128">
        <v>5844</v>
      </c>
      <c r="B630" s="93">
        <v>0</v>
      </c>
      <c r="C630" s="110">
        <v>0</v>
      </c>
      <c r="D630" s="110">
        <f si="21" t="shared"/>
        <v>0</v>
      </c>
      <c r="F630" s="104"/>
      <c r="I630" s="29">
        <v>32.72</v>
      </c>
      <c r="J630" s="96">
        <f si="20" t="shared"/>
        <v>0</v>
      </c>
      <c r="M630" s="26"/>
    </row>
    <row customHeight="1" ht="12" r="631" spans="1:13">
      <c r="A631" s="99">
        <v>5845</v>
      </c>
      <c r="B631" s="93">
        <v>2</v>
      </c>
      <c r="C631" s="110">
        <v>0</v>
      </c>
      <c r="D631" s="110">
        <f si="21" t="shared"/>
        <v>0</v>
      </c>
      <c r="F631" s="104"/>
      <c r="I631" s="29">
        <v>18.8</v>
      </c>
      <c r="J631" s="96">
        <f ref="J631:J748" si="22" t="shared">B631*I631</f>
        <v>37.6</v>
      </c>
      <c r="M631" s="26"/>
    </row>
    <row customHeight="1" ht="12" r="632" spans="1:13">
      <c r="A632" s="99">
        <v>5847</v>
      </c>
      <c r="B632" s="93">
        <v>0</v>
      </c>
      <c r="C632" s="110">
        <v>0</v>
      </c>
      <c r="D632" s="110">
        <f si="21" t="shared"/>
        <v>0</v>
      </c>
      <c r="F632" s="104"/>
      <c r="I632" s="29">
        <v>9.11</v>
      </c>
      <c r="J632" s="96">
        <f si="22" t="shared"/>
        <v>0</v>
      </c>
      <c r="M632" s="26"/>
    </row>
    <row customHeight="1" ht="12" r="633" spans="1:13">
      <c r="A633" s="99">
        <v>5848</v>
      </c>
      <c r="B633" s="93">
        <v>0</v>
      </c>
      <c r="C633" s="110">
        <v>0</v>
      </c>
      <c r="D633" s="110">
        <f si="21" t="shared"/>
        <v>0</v>
      </c>
      <c r="F633" s="104"/>
      <c r="I633" s="29">
        <v>0.67</v>
      </c>
      <c r="J633" s="96">
        <f si="22" t="shared"/>
        <v>0</v>
      </c>
      <c r="M633" s="26"/>
    </row>
    <row customHeight="1" ht="12" r="634" spans="1:13">
      <c r="A634" s="128">
        <v>5849</v>
      </c>
      <c r="B634" s="93">
        <v>0</v>
      </c>
      <c r="C634" s="110">
        <v>0</v>
      </c>
      <c r="D634" s="110">
        <f si="21" t="shared"/>
        <v>0</v>
      </c>
      <c r="F634" s="104"/>
      <c r="I634" s="29">
        <v>193.85</v>
      </c>
      <c r="J634" s="96">
        <f si="22" t="shared"/>
        <v>0</v>
      </c>
      <c r="M634" s="26"/>
    </row>
    <row customHeight="1" ht="12" r="635" spans="1:13">
      <c r="A635" s="128">
        <v>5850</v>
      </c>
      <c r="B635" s="93">
        <v>0</v>
      </c>
      <c r="C635" s="110">
        <v>0</v>
      </c>
      <c r="D635" s="110">
        <f si="21" t="shared"/>
        <v>0</v>
      </c>
      <c r="F635" s="104"/>
      <c r="I635" s="29">
        <v>962.7</v>
      </c>
      <c r="J635" s="96">
        <f si="22" t="shared"/>
        <v>0</v>
      </c>
      <c r="M635" s="26"/>
    </row>
    <row customHeight="1" ht="12" r="636" spans="1:13">
      <c r="A636" s="128">
        <v>5855</v>
      </c>
      <c r="B636" s="93">
        <v>0</v>
      </c>
      <c r="C636" s="110">
        <v>0</v>
      </c>
      <c r="D636" s="110">
        <f si="21" t="shared"/>
        <v>0</v>
      </c>
      <c r="F636" s="104"/>
      <c r="I636" s="29">
        <v>26.98</v>
      </c>
      <c r="J636" s="96">
        <f si="22" t="shared"/>
        <v>0</v>
      </c>
      <c r="M636" s="26"/>
    </row>
    <row customHeight="1" ht="12" r="637" spans="1:13">
      <c r="A637" s="99">
        <v>5856</v>
      </c>
      <c r="B637" s="93">
        <v>0</v>
      </c>
      <c r="C637" s="110">
        <v>0</v>
      </c>
      <c r="D637" s="110">
        <f si="21" t="shared"/>
        <v>0</v>
      </c>
      <c r="F637" s="104"/>
      <c r="I637" s="29">
        <v>950.6</v>
      </c>
      <c r="J637" s="96">
        <f si="22" t="shared"/>
        <v>0</v>
      </c>
      <c r="M637" s="26"/>
    </row>
    <row customHeight="1" ht="12" r="638" spans="1:13">
      <c r="A638" s="99">
        <v>5857</v>
      </c>
      <c r="B638" s="93">
        <v>0</v>
      </c>
      <c r="C638" s="110">
        <v>0</v>
      </c>
      <c r="D638" s="110">
        <f si="21" t="shared"/>
        <v>0</v>
      </c>
      <c r="F638" s="104"/>
      <c r="I638" s="29">
        <v>26.09</v>
      </c>
      <c r="J638" s="96">
        <f si="22" t="shared"/>
        <v>0</v>
      </c>
      <c r="M638" s="26"/>
    </row>
    <row customFormat="1" customHeight="1" ht="12" r="639" s="121" spans="1:13">
      <c r="A639" s="118">
        <v>5858</v>
      </c>
      <c r="B639" s="119">
        <v>0</v>
      </c>
      <c r="C639" s="120">
        <v>0</v>
      </c>
      <c r="D639" s="120">
        <f si="21" t="shared"/>
        <v>0</v>
      </c>
      <c r="E639" s="120"/>
      <c r="F639" s="121" t="s">
        <v>1746</v>
      </c>
      <c r="I639" s="57">
        <v>20</v>
      </c>
      <c r="J639" s="122">
        <f si="22" t="shared"/>
        <v>0</v>
      </c>
      <c r="K639" s="123"/>
      <c r="L639" s="57"/>
      <c r="M639" s="121" t="s">
        <v>1405</v>
      </c>
    </row>
    <row customHeight="1" ht="12" r="640" spans="1:13">
      <c r="A640" s="128">
        <v>5859</v>
      </c>
      <c r="B640" s="93">
        <v>0</v>
      </c>
      <c r="C640" s="110">
        <v>0</v>
      </c>
      <c r="D640" s="110">
        <f si="21" t="shared"/>
        <v>0</v>
      </c>
      <c r="F640" s="104"/>
      <c r="I640" s="29">
        <v>26.98</v>
      </c>
      <c r="J640" s="96">
        <f si="22" t="shared"/>
        <v>0</v>
      </c>
      <c r="M640" s="26"/>
    </row>
    <row customHeight="1" ht="12" r="641" spans="1:13">
      <c r="A641" s="128">
        <v>5861</v>
      </c>
      <c r="B641" s="93">
        <v>0</v>
      </c>
      <c r="C641" s="110">
        <v>0</v>
      </c>
      <c r="D641" s="110">
        <f si="21" t="shared"/>
        <v>0</v>
      </c>
      <c r="F641" s="104"/>
      <c r="I641" s="29">
        <v>97</v>
      </c>
      <c r="J641" s="96">
        <f si="22" t="shared"/>
        <v>0</v>
      </c>
      <c r="M641" s="26"/>
    </row>
    <row customHeight="1" ht="12" r="642" spans="1:13">
      <c r="A642" s="128">
        <v>5863</v>
      </c>
      <c r="B642" s="93">
        <v>2</v>
      </c>
      <c r="C642" s="110">
        <v>0</v>
      </c>
      <c r="D642" s="110">
        <f si="21" t="shared"/>
        <v>0</v>
      </c>
      <c r="F642" s="104"/>
      <c r="I642" s="29">
        <v>3.84</v>
      </c>
      <c r="J642" s="96">
        <f si="22" t="shared"/>
        <v>7.68</v>
      </c>
      <c r="M642" s="26"/>
    </row>
    <row customHeight="1" ht="12" r="643" spans="1:13">
      <c r="A643" s="128">
        <v>5864</v>
      </c>
      <c r="B643" s="93">
        <v>2</v>
      </c>
      <c r="C643" s="110">
        <v>0</v>
      </c>
      <c r="D643" s="110">
        <f si="21" t="shared"/>
        <v>0</v>
      </c>
      <c r="F643" s="104"/>
      <c r="I643" s="29">
        <v>59.05</v>
      </c>
      <c r="J643" s="96">
        <f si="22" t="shared"/>
        <v>118.1</v>
      </c>
      <c r="M643" s="26"/>
    </row>
    <row customHeight="1" ht="12" r="644" spans="1:13">
      <c r="A644" s="128">
        <v>5865</v>
      </c>
      <c r="B644" s="93">
        <v>2</v>
      </c>
      <c r="C644" s="110">
        <v>0</v>
      </c>
      <c r="D644" s="110">
        <f si="21" t="shared"/>
        <v>0</v>
      </c>
      <c r="F644" s="104"/>
      <c r="I644" s="29">
        <v>27.83</v>
      </c>
      <c r="J644" s="96">
        <f si="22" t="shared"/>
        <v>55.66</v>
      </c>
      <c r="M644" s="26"/>
    </row>
    <row customHeight="1" ht="12" r="645" spans="1:13">
      <c r="A645" s="99">
        <v>5866</v>
      </c>
      <c r="B645" s="68">
        <v>0</v>
      </c>
      <c r="C645" s="110">
        <v>0</v>
      </c>
      <c r="D645" s="110">
        <f si="21" t="shared"/>
        <v>0</v>
      </c>
      <c r="F645" s="104"/>
      <c r="I645" s="29">
        <v>382.8</v>
      </c>
      <c r="J645" s="96">
        <f si="22" t="shared"/>
        <v>0</v>
      </c>
      <c r="M645" s="26"/>
    </row>
    <row customHeight="1" ht="12" r="646" spans="1:13">
      <c r="A646" s="99">
        <v>5870</v>
      </c>
      <c r="B646" s="93">
        <v>1</v>
      </c>
      <c r="C646" s="110">
        <v>0</v>
      </c>
      <c r="D646" s="110">
        <f si="21" t="shared"/>
        <v>0</v>
      </c>
      <c r="F646" s="104"/>
      <c r="I646" s="29">
        <v>1099</v>
      </c>
      <c r="J646" s="96">
        <f si="22" t="shared"/>
        <v>1099</v>
      </c>
      <c r="M646" s="26"/>
    </row>
    <row customHeight="1" ht="12" r="647" spans="1:13">
      <c r="A647" s="128">
        <v>5871</v>
      </c>
      <c r="B647" s="93">
        <v>0</v>
      </c>
      <c r="C647" s="110">
        <v>0</v>
      </c>
      <c r="D647" s="110">
        <f si="21" t="shared"/>
        <v>0</v>
      </c>
      <c r="F647" s="104"/>
      <c r="I647" s="29">
        <v>28.84</v>
      </c>
      <c r="J647" s="96">
        <f si="22" t="shared"/>
        <v>0</v>
      </c>
      <c r="M647" s="26"/>
    </row>
    <row customHeight="1" ht="12" r="648" spans="1:13">
      <c r="A648" s="128">
        <v>5873</v>
      </c>
      <c r="B648" s="93">
        <v>0</v>
      </c>
      <c r="C648" s="110">
        <v>0</v>
      </c>
      <c r="D648" s="110">
        <f si="21" t="shared"/>
        <v>0</v>
      </c>
      <c r="F648" s="104"/>
      <c r="I648" s="29">
        <v>4.34</v>
      </c>
      <c r="J648" s="96">
        <f si="22" t="shared"/>
        <v>0</v>
      </c>
      <c r="M648" s="26"/>
    </row>
    <row customHeight="1" ht="12" r="649" spans="1:13">
      <c r="A649" s="128">
        <v>5874</v>
      </c>
      <c r="B649" s="93">
        <v>0</v>
      </c>
      <c r="C649" s="110">
        <v>0</v>
      </c>
      <c r="D649" s="110">
        <f si="21" t="shared"/>
        <v>0</v>
      </c>
      <c r="F649" s="104"/>
      <c r="I649" s="29">
        <v>28.84</v>
      </c>
      <c r="J649" s="96">
        <f si="22" t="shared"/>
        <v>0</v>
      </c>
      <c r="M649" s="26"/>
    </row>
    <row customHeight="1" ht="12" r="650" spans="1:13">
      <c r="A650" s="128">
        <v>5875</v>
      </c>
      <c r="B650" s="93">
        <v>3</v>
      </c>
      <c r="C650" s="110">
        <v>0</v>
      </c>
      <c r="D650" s="110">
        <f si="21" t="shared"/>
        <v>0</v>
      </c>
      <c r="F650" s="104"/>
      <c r="I650" s="29">
        <v>3.9</v>
      </c>
      <c r="J650" s="96">
        <f si="22" t="shared"/>
        <v>11.7</v>
      </c>
      <c r="M650" s="26"/>
    </row>
    <row customHeight="1" ht="12" r="651" spans="1:13">
      <c r="A651" s="128">
        <v>5885</v>
      </c>
      <c r="B651" s="93">
        <v>0</v>
      </c>
      <c r="C651" s="110">
        <v>0</v>
      </c>
      <c r="D651" s="110">
        <f si="21" t="shared"/>
        <v>0</v>
      </c>
      <c r="F651" s="104"/>
      <c r="I651" s="29">
        <v>146.84</v>
      </c>
      <c r="J651" s="96">
        <f si="22" t="shared"/>
        <v>0</v>
      </c>
      <c r="M651" s="26"/>
    </row>
    <row customHeight="1" ht="12" r="652" spans="1:13">
      <c r="A652" s="128">
        <v>5886</v>
      </c>
      <c r="B652" s="93">
        <v>0</v>
      </c>
      <c r="C652" s="110">
        <v>0</v>
      </c>
      <c r="D652" s="110">
        <f si="21" t="shared"/>
        <v>0</v>
      </c>
      <c r="F652" s="104"/>
      <c r="I652" s="29">
        <v>95.64</v>
      </c>
      <c r="J652" s="96">
        <f si="22" t="shared"/>
        <v>0</v>
      </c>
      <c r="M652" s="26"/>
    </row>
    <row customHeight="1" ht="12" r="653" spans="1:13">
      <c r="A653" s="128">
        <v>5887</v>
      </c>
      <c r="B653" s="93">
        <v>0</v>
      </c>
      <c r="C653" s="110">
        <v>0</v>
      </c>
      <c r="D653" s="110">
        <f si="21" t="shared"/>
        <v>0</v>
      </c>
      <c r="F653" s="104"/>
      <c r="I653" s="29">
        <v>363</v>
      </c>
      <c r="J653" s="96">
        <f si="22" t="shared"/>
        <v>0</v>
      </c>
      <c r="M653" s="26"/>
    </row>
    <row customHeight="1" ht="12" r="654" spans="1:13">
      <c r="A654" s="128">
        <v>5888</v>
      </c>
      <c r="B654" s="93">
        <v>0</v>
      </c>
      <c r="C654" s="110">
        <v>0</v>
      </c>
      <c r="D654" s="110">
        <v>0</v>
      </c>
      <c r="F654" s="104"/>
      <c r="I654" s="29">
        <v>489</v>
      </c>
      <c r="J654" s="96">
        <f si="22" t="shared"/>
        <v>0</v>
      </c>
      <c r="M654" s="26"/>
    </row>
    <row customHeight="1" ht="12" r="655" spans="1:13">
      <c r="A655" s="128">
        <v>5889</v>
      </c>
      <c r="B655" s="93">
        <v>0</v>
      </c>
      <c r="C655" s="110">
        <v>0</v>
      </c>
      <c r="D655" s="110">
        <v>0</v>
      </c>
      <c r="F655" s="104"/>
      <c r="I655" s="29">
        <v>98.99</v>
      </c>
      <c r="J655" s="96">
        <f si="22" t="shared"/>
        <v>0</v>
      </c>
      <c r="M655" s="26"/>
    </row>
    <row customHeight="1" ht="12" r="656" spans="1:13">
      <c r="A656" s="128">
        <v>5890</v>
      </c>
      <c r="B656" s="93">
        <v>0</v>
      </c>
      <c r="C656" s="110">
        <v>0</v>
      </c>
      <c r="D656" s="110">
        <v>0</v>
      </c>
      <c r="F656" s="104"/>
      <c r="I656" s="29">
        <v>10.78</v>
      </c>
      <c r="J656" s="96">
        <f si="22" t="shared"/>
        <v>0</v>
      </c>
      <c r="M656" s="26"/>
    </row>
    <row customHeight="1" ht="12" r="657" spans="1:13">
      <c r="A657" s="128">
        <v>5891</v>
      </c>
      <c r="B657" s="93">
        <v>0</v>
      </c>
      <c r="C657" s="110">
        <v>0</v>
      </c>
      <c r="D657" s="110">
        <v>0</v>
      </c>
      <c r="F657" s="104"/>
      <c r="I657" s="29">
        <v>71.400000000000006</v>
      </c>
      <c r="J657" s="96">
        <f si="22" t="shared"/>
        <v>0</v>
      </c>
      <c r="M657" s="26"/>
    </row>
    <row customHeight="1" ht="12" r="658" spans="1:13">
      <c r="A658" s="128">
        <v>5895</v>
      </c>
      <c r="B658" s="93">
        <v>0</v>
      </c>
      <c r="C658" s="110">
        <v>0</v>
      </c>
      <c r="D658" s="110">
        <v>0</v>
      </c>
      <c r="F658" s="104"/>
      <c r="I658" s="29">
        <v>65.45</v>
      </c>
      <c r="J658" s="96">
        <f si="22" t="shared"/>
        <v>0</v>
      </c>
      <c r="M658" s="26"/>
    </row>
    <row customHeight="1" ht="12" r="659" spans="1:13">
      <c r="A659" s="128">
        <v>5896</v>
      </c>
      <c r="B659" s="93">
        <v>0</v>
      </c>
      <c r="C659" s="110">
        <v>0</v>
      </c>
      <c r="D659" s="110">
        <v>0</v>
      </c>
      <c r="F659" s="104"/>
      <c r="I659" s="29">
        <v>22.5</v>
      </c>
      <c r="J659" s="96">
        <f si="22" t="shared"/>
        <v>0</v>
      </c>
      <c r="M659" s="26"/>
    </row>
    <row customHeight="1" ht="12" r="660" spans="1:13">
      <c r="A660" s="128">
        <v>5897</v>
      </c>
      <c r="B660" s="93">
        <v>0</v>
      </c>
      <c r="C660" s="110">
        <v>0</v>
      </c>
      <c r="D660" s="110">
        <v>0</v>
      </c>
      <c r="F660" s="104"/>
      <c r="I660" s="29">
        <v>2.09</v>
      </c>
      <c r="J660" s="96">
        <f si="22" t="shared"/>
        <v>0</v>
      </c>
      <c r="M660" s="26"/>
    </row>
    <row customHeight="1" ht="12" r="661" spans="1:13">
      <c r="A661" s="128">
        <v>5898</v>
      </c>
      <c r="B661" s="93">
        <v>0</v>
      </c>
      <c r="C661" s="110">
        <v>0</v>
      </c>
      <c r="D661" s="110">
        <v>0</v>
      </c>
      <c r="F661" s="104"/>
      <c r="I661" s="29">
        <v>8.8000000000000007</v>
      </c>
      <c r="J661" s="96">
        <f si="22" t="shared"/>
        <v>0</v>
      </c>
      <c r="M661" s="26"/>
    </row>
    <row customHeight="1" ht="12" r="662" spans="1:13">
      <c r="A662" s="128">
        <v>5899</v>
      </c>
      <c r="B662" s="93">
        <v>0</v>
      </c>
      <c r="C662" s="110">
        <v>0</v>
      </c>
      <c r="D662" s="110">
        <v>0</v>
      </c>
      <c r="F662" s="104"/>
      <c r="I662" s="29">
        <v>11.8</v>
      </c>
      <c r="J662" s="96">
        <f si="22" t="shared"/>
        <v>0</v>
      </c>
      <c r="M662" s="26"/>
    </row>
    <row customHeight="1" ht="12" r="663" spans="1:13">
      <c r="A663" s="128">
        <v>5900</v>
      </c>
      <c r="B663" s="93">
        <v>0</v>
      </c>
      <c r="C663" s="110">
        <v>0</v>
      </c>
      <c r="D663" s="110">
        <v>0</v>
      </c>
      <c r="F663" s="104"/>
      <c r="I663" s="29">
        <v>110</v>
      </c>
      <c r="J663" s="96">
        <f si="22" t="shared"/>
        <v>0</v>
      </c>
      <c r="M663" s="26"/>
    </row>
    <row customHeight="1" ht="12" r="664" spans="1:13">
      <c r="A664" s="128">
        <v>5901</v>
      </c>
      <c r="B664" s="93">
        <v>1</v>
      </c>
      <c r="C664" s="110">
        <v>0</v>
      </c>
      <c r="D664" s="110">
        <v>0</v>
      </c>
      <c r="F664" s="104"/>
      <c r="I664" s="29">
        <v>22.5</v>
      </c>
      <c r="J664" s="96">
        <f si="22" t="shared"/>
        <v>22.5</v>
      </c>
      <c r="M664" s="26"/>
    </row>
    <row customHeight="1" ht="12" r="665" spans="1:13">
      <c r="A665" s="128">
        <v>5902</v>
      </c>
      <c r="B665" s="93">
        <v>0</v>
      </c>
      <c r="C665" s="110">
        <v>0</v>
      </c>
      <c r="D665" s="110">
        <v>0</v>
      </c>
      <c r="F665" s="104"/>
      <c r="I665" s="29">
        <v>2.09</v>
      </c>
      <c r="J665" s="96">
        <f si="22" t="shared"/>
        <v>0</v>
      </c>
      <c r="M665" s="26"/>
    </row>
    <row customHeight="1" ht="12" r="666" spans="1:13">
      <c r="A666" s="128">
        <v>5903</v>
      </c>
      <c r="B666" s="93">
        <v>0</v>
      </c>
      <c r="C666" s="110">
        <v>0</v>
      </c>
      <c r="D666" s="110">
        <v>0</v>
      </c>
      <c r="F666" s="104"/>
      <c r="I666" s="29">
        <v>69.48</v>
      </c>
      <c r="J666" s="96">
        <f si="22" t="shared"/>
        <v>0</v>
      </c>
      <c r="M666" s="26"/>
    </row>
    <row customHeight="1" ht="12" r="667" spans="1:13">
      <c r="A667" s="128">
        <v>5905</v>
      </c>
      <c r="B667" s="93">
        <v>0</v>
      </c>
      <c r="C667" s="110">
        <v>0</v>
      </c>
      <c r="D667" s="110">
        <v>0</v>
      </c>
      <c r="F667" s="104"/>
      <c r="I667" s="29">
        <v>36.799999999999997</v>
      </c>
      <c r="J667" s="96">
        <f si="22" t="shared"/>
        <v>0</v>
      </c>
      <c r="M667" s="26"/>
    </row>
    <row customHeight="1" ht="12" r="668" spans="1:13">
      <c r="A668" s="128">
        <v>5906</v>
      </c>
      <c r="B668" s="93">
        <v>1</v>
      </c>
      <c r="C668" s="110">
        <v>0</v>
      </c>
      <c r="D668" s="110">
        <v>0</v>
      </c>
      <c r="F668" s="104"/>
      <c r="I668" s="29">
        <v>5.3</v>
      </c>
      <c r="J668" s="96">
        <f si="22" t="shared"/>
        <v>5.3</v>
      </c>
      <c r="M668" s="26"/>
    </row>
    <row customHeight="1" ht="12" r="669" spans="1:13">
      <c r="A669" s="128">
        <v>5907</v>
      </c>
      <c r="B669" s="93">
        <v>0</v>
      </c>
      <c r="C669" s="110">
        <v>0</v>
      </c>
      <c r="D669" s="110">
        <v>0</v>
      </c>
      <c r="F669" s="104"/>
      <c r="I669" s="29">
        <v>15.05</v>
      </c>
      <c r="J669" s="96">
        <f si="22" t="shared"/>
        <v>0</v>
      </c>
      <c r="M669" s="26"/>
    </row>
    <row customHeight="1" ht="12" r="670" spans="1:13">
      <c r="A670" s="128">
        <v>5908</v>
      </c>
      <c r="B670" s="93">
        <v>0</v>
      </c>
      <c r="C670" s="110">
        <v>0</v>
      </c>
      <c r="D670" s="110">
        <v>0</v>
      </c>
      <c r="F670" s="104"/>
      <c r="I670" s="29">
        <v>3.85</v>
      </c>
      <c r="J670" s="96">
        <f si="22" t="shared"/>
        <v>0</v>
      </c>
      <c r="M670" s="26"/>
    </row>
    <row customHeight="1" ht="12" r="671" spans="1:13">
      <c r="A671" s="128">
        <v>5909</v>
      </c>
      <c r="B671" s="93">
        <v>4</v>
      </c>
      <c r="C671" s="110">
        <v>0</v>
      </c>
      <c r="D671" s="110">
        <v>0</v>
      </c>
      <c r="F671" s="104"/>
      <c r="I671" s="29">
        <v>2.95</v>
      </c>
      <c r="J671" s="96">
        <f si="22" t="shared"/>
        <v>11.8</v>
      </c>
      <c r="M671" s="26"/>
    </row>
    <row customHeight="1" ht="12" r="672" spans="1:13">
      <c r="A672" s="128">
        <v>5912</v>
      </c>
      <c r="B672" s="93">
        <v>0</v>
      </c>
      <c r="C672" s="110">
        <v>0</v>
      </c>
      <c r="D672" s="110">
        <v>0</v>
      </c>
      <c r="F672" s="104"/>
      <c r="I672" s="29">
        <v>9.3800000000000008</v>
      </c>
      <c r="J672" s="96">
        <f si="22" t="shared"/>
        <v>0</v>
      </c>
      <c r="M672" s="26"/>
    </row>
    <row customHeight="1" ht="12" r="673" spans="1:13">
      <c r="A673" s="128">
        <v>5913</v>
      </c>
      <c r="B673" s="93">
        <v>0</v>
      </c>
      <c r="C673" s="110">
        <v>0</v>
      </c>
      <c r="D673" s="110">
        <v>0</v>
      </c>
      <c r="F673" s="104"/>
      <c r="I673" s="29">
        <v>7.22</v>
      </c>
      <c r="J673" s="96">
        <f si="22" t="shared"/>
        <v>0</v>
      </c>
      <c r="M673" s="26"/>
    </row>
    <row customHeight="1" ht="12" r="674" spans="1:13">
      <c r="A674" s="128">
        <v>5914</v>
      </c>
      <c r="B674" s="93">
        <v>0</v>
      </c>
      <c r="C674" s="110">
        <v>0</v>
      </c>
      <c r="D674" s="110">
        <v>0</v>
      </c>
      <c r="F674" s="104"/>
      <c r="I674" s="29">
        <v>3.24</v>
      </c>
      <c r="J674" s="96">
        <f si="22" t="shared"/>
        <v>0</v>
      </c>
      <c r="M674" s="26"/>
    </row>
    <row customHeight="1" ht="12" r="675" spans="1:13">
      <c r="A675" s="128">
        <v>5916</v>
      </c>
      <c r="B675" s="93">
        <v>0</v>
      </c>
      <c r="C675" s="110">
        <v>0</v>
      </c>
      <c r="D675" s="110">
        <v>0</v>
      </c>
      <c r="F675" s="104"/>
      <c r="I675" s="29">
        <v>6</v>
      </c>
      <c r="J675" s="96">
        <f si="22" t="shared"/>
        <v>0</v>
      </c>
      <c r="M675" s="26"/>
    </row>
    <row customHeight="1" ht="12" r="676" spans="1:13">
      <c r="A676" s="128">
        <v>5917</v>
      </c>
      <c r="B676" s="93">
        <v>0</v>
      </c>
      <c r="C676" s="110">
        <v>0</v>
      </c>
      <c r="D676" s="110">
        <v>0</v>
      </c>
      <c r="F676" s="104"/>
      <c r="I676" s="29">
        <v>4</v>
      </c>
      <c r="J676" s="96">
        <f si="22" t="shared"/>
        <v>0</v>
      </c>
      <c r="M676" s="26"/>
    </row>
    <row customHeight="1" ht="12" r="677" spans="1:13">
      <c r="A677" s="128">
        <v>5918</v>
      </c>
      <c r="B677" s="93">
        <v>0</v>
      </c>
      <c r="C677" s="110">
        <v>0</v>
      </c>
      <c r="D677" s="110">
        <v>0</v>
      </c>
      <c r="F677" s="104"/>
      <c r="I677" s="29">
        <v>50.88</v>
      </c>
      <c r="J677" s="96">
        <f>B677*I677</f>
        <v>0</v>
      </c>
      <c r="M677" s="26"/>
    </row>
    <row customHeight="1" ht="12" r="678" spans="1:13">
      <c r="A678" s="128">
        <v>5921</v>
      </c>
      <c r="B678" s="93">
        <v>0</v>
      </c>
      <c r="C678" s="110">
        <v>0</v>
      </c>
      <c r="D678" s="110">
        <v>0</v>
      </c>
      <c r="F678" s="104"/>
      <c r="I678" s="29">
        <v>64.540000000000006</v>
      </c>
      <c r="J678" s="96">
        <f>B678*I678</f>
        <v>0</v>
      </c>
      <c r="M678" s="26"/>
    </row>
    <row customHeight="1" ht="12" r="679" spans="1:13">
      <c r="A679" s="128">
        <v>5923</v>
      </c>
      <c r="B679" s="93">
        <v>41</v>
      </c>
      <c r="C679" s="110">
        <v>0</v>
      </c>
      <c r="D679" s="110">
        <v>0</v>
      </c>
      <c r="F679" s="104"/>
      <c r="I679" s="29">
        <v>0.49</v>
      </c>
      <c r="J679" s="96">
        <f si="22" t="shared"/>
        <v>20.09</v>
      </c>
      <c r="M679" s="26"/>
    </row>
    <row customHeight="1" ht="12" r="680" spans="1:13">
      <c r="A680" s="128">
        <v>5924</v>
      </c>
      <c r="B680" s="93">
        <v>43</v>
      </c>
      <c r="C680" s="110">
        <v>0</v>
      </c>
      <c r="D680" s="110">
        <v>0</v>
      </c>
      <c r="F680" s="104"/>
      <c r="I680" s="29">
        <v>1.1399999999999999</v>
      </c>
      <c r="J680" s="96">
        <f si="22" t="shared"/>
        <v>49.019999999999996</v>
      </c>
      <c r="M680" s="26"/>
    </row>
    <row customHeight="1" ht="12" r="681" spans="1:13">
      <c r="A681" s="99">
        <v>5925</v>
      </c>
      <c r="B681" s="94">
        <v>0</v>
      </c>
      <c r="C681" s="110">
        <v>0</v>
      </c>
      <c r="D681" s="110">
        <v>0</v>
      </c>
      <c r="I681" s="29">
        <v>66.5</v>
      </c>
      <c r="J681" s="125">
        <f si="22" t="shared"/>
        <v>0</v>
      </c>
    </row>
    <row customHeight="1" ht="12" r="682" spans="1:13">
      <c r="A682" s="99">
        <v>5927</v>
      </c>
      <c r="B682" s="94">
        <v>4</v>
      </c>
      <c r="C682" s="110">
        <v>0</v>
      </c>
      <c r="D682" s="110">
        <v>0</v>
      </c>
      <c r="I682" s="29">
        <v>7.63</v>
      </c>
      <c r="J682" s="125">
        <f si="22" t="shared"/>
        <v>30.52</v>
      </c>
    </row>
    <row customHeight="1" ht="12" r="683" spans="1:13">
      <c r="A683" s="99">
        <v>5928</v>
      </c>
      <c r="B683" s="94">
        <v>0</v>
      </c>
      <c r="C683" s="110">
        <v>0</v>
      </c>
      <c r="D683" s="110">
        <v>0</v>
      </c>
      <c r="I683" s="29">
        <v>4.33</v>
      </c>
      <c r="J683" s="125">
        <f si="22" t="shared"/>
        <v>0</v>
      </c>
    </row>
    <row customHeight="1" ht="12" r="684" spans="1:13">
      <c r="A684" s="99">
        <v>5929</v>
      </c>
      <c r="B684" s="94">
        <v>0</v>
      </c>
      <c r="C684" s="110">
        <v>0</v>
      </c>
      <c r="D684" s="110">
        <v>0</v>
      </c>
      <c r="I684" s="29">
        <v>34.479999999999997</v>
      </c>
      <c r="J684" s="125">
        <f si="22" t="shared"/>
        <v>0</v>
      </c>
    </row>
    <row customHeight="1" ht="12" r="685" spans="1:13">
      <c r="A685" s="99">
        <v>5930</v>
      </c>
      <c r="B685" s="94">
        <v>0</v>
      </c>
      <c r="C685" s="110">
        <v>0</v>
      </c>
      <c r="D685" s="110">
        <v>0</v>
      </c>
      <c r="I685" s="29">
        <v>383</v>
      </c>
      <c r="J685" s="125">
        <f si="22" t="shared"/>
        <v>0</v>
      </c>
    </row>
    <row customHeight="1" ht="12" r="686" spans="1:13">
      <c r="A686" s="99">
        <v>5931</v>
      </c>
      <c r="B686" s="94">
        <v>3</v>
      </c>
      <c r="C686" s="110">
        <v>0</v>
      </c>
      <c r="D686" s="110">
        <v>0</v>
      </c>
      <c r="E686" s="74">
        <v>0</v>
      </c>
      <c r="I686" s="29">
        <v>62.82</v>
      </c>
      <c r="J686" s="125">
        <f si="22" t="shared"/>
        <v>188.46</v>
      </c>
    </row>
    <row customHeight="1" ht="12" r="687" spans="1:13">
      <c r="A687" s="99">
        <v>5932</v>
      </c>
      <c r="B687" s="94">
        <v>5</v>
      </c>
      <c r="C687" s="110">
        <v>0</v>
      </c>
      <c r="D687" s="110">
        <v>0</v>
      </c>
      <c r="E687" s="74">
        <v>20</v>
      </c>
      <c r="I687" s="29">
        <v>9.08</v>
      </c>
      <c r="J687" s="125">
        <f si="22" t="shared"/>
        <v>45.4</v>
      </c>
    </row>
    <row customHeight="1" ht="12" r="688" spans="1:13">
      <c r="A688" s="99">
        <v>5933</v>
      </c>
      <c r="B688" s="94">
        <v>0</v>
      </c>
      <c r="C688" s="110">
        <v>0</v>
      </c>
      <c r="D688" s="110">
        <v>0</v>
      </c>
      <c r="I688" s="29">
        <v>140</v>
      </c>
      <c r="J688" s="125">
        <f si="22" t="shared"/>
        <v>0</v>
      </c>
    </row>
    <row customHeight="1" ht="12" r="689" spans="1:11">
      <c r="A689" s="99">
        <v>5934</v>
      </c>
      <c r="B689" s="94">
        <v>0</v>
      </c>
      <c r="C689" s="110">
        <v>0</v>
      </c>
      <c r="D689" s="110">
        <v>0</v>
      </c>
      <c r="I689" s="29">
        <v>150</v>
      </c>
      <c r="J689" s="125">
        <f si="22" t="shared"/>
        <v>0</v>
      </c>
    </row>
    <row customHeight="1" ht="12" r="690" spans="1:11">
      <c r="A690" s="99">
        <v>5935</v>
      </c>
      <c r="B690" s="94">
        <v>0</v>
      </c>
      <c r="C690" s="110">
        <v>0</v>
      </c>
      <c r="D690" s="110">
        <v>0</v>
      </c>
      <c r="I690" s="29">
        <v>533</v>
      </c>
      <c r="J690" s="125">
        <f si="22" t="shared"/>
        <v>0</v>
      </c>
    </row>
    <row customHeight="1" ht="12" r="691" spans="1:11">
      <c r="A691" s="99">
        <v>5936</v>
      </c>
      <c r="B691" s="94">
        <v>0</v>
      </c>
      <c r="C691" s="110">
        <v>0</v>
      </c>
      <c r="D691" s="110">
        <v>0</v>
      </c>
      <c r="I691" s="29">
        <v>15</v>
      </c>
      <c r="J691" s="125">
        <f si="22" t="shared"/>
        <v>0</v>
      </c>
    </row>
    <row customHeight="1" ht="12" r="692" spans="1:11">
      <c r="A692" s="99">
        <v>5937</v>
      </c>
      <c r="B692" s="94">
        <v>0</v>
      </c>
      <c r="C692" s="110">
        <v>0</v>
      </c>
      <c r="D692" s="110">
        <v>0</v>
      </c>
      <c r="I692" s="29">
        <v>399.46</v>
      </c>
      <c r="J692" s="125">
        <f si="22" t="shared"/>
        <v>0</v>
      </c>
    </row>
    <row customHeight="1" ht="12" r="693" spans="1:11">
      <c r="A693" s="99">
        <v>5938</v>
      </c>
      <c r="B693" s="94">
        <v>0</v>
      </c>
      <c r="C693" s="110">
        <v>0</v>
      </c>
      <c r="D693" s="110">
        <v>0</v>
      </c>
      <c r="I693" s="29">
        <v>64.150000000000006</v>
      </c>
      <c r="J693" s="125">
        <f si="22" t="shared"/>
        <v>0</v>
      </c>
    </row>
    <row customHeight="1" ht="12" r="694" spans="1:11">
      <c r="A694" s="99">
        <v>5939</v>
      </c>
      <c r="B694" s="94">
        <v>0</v>
      </c>
      <c r="C694" s="110">
        <v>0</v>
      </c>
      <c r="D694" s="110">
        <v>0</v>
      </c>
      <c r="I694" s="29">
        <v>12.59</v>
      </c>
      <c r="J694" s="125">
        <f si="22" t="shared"/>
        <v>0</v>
      </c>
    </row>
    <row customHeight="1" ht="12" r="695" spans="1:11">
      <c r="A695" s="99">
        <v>5940</v>
      </c>
      <c r="B695" s="94">
        <v>0</v>
      </c>
      <c r="C695" s="110">
        <v>0</v>
      </c>
      <c r="D695" s="110">
        <v>0</v>
      </c>
      <c r="I695" s="29">
        <v>40.31</v>
      </c>
      <c r="J695" s="125">
        <f si="22" t="shared"/>
        <v>0</v>
      </c>
    </row>
    <row customHeight="1" ht="12" r="696" spans="1:11">
      <c r="A696" s="99">
        <v>5942</v>
      </c>
      <c r="I696" s="29">
        <v>315.43</v>
      </c>
      <c r="J696" s="125"/>
    </row>
    <row customHeight="1" ht="12" r="697" spans="1:11">
      <c r="A697" s="99">
        <v>5943</v>
      </c>
      <c r="B697" s="94">
        <v>0</v>
      </c>
      <c r="C697" s="110">
        <v>0</v>
      </c>
      <c r="D697" s="110">
        <v>0</v>
      </c>
      <c r="I697" s="29">
        <v>33.25</v>
      </c>
      <c r="J697" s="125">
        <f si="22" t="shared"/>
        <v>0</v>
      </c>
    </row>
    <row customHeight="1" ht="12" r="698" spans="1:11">
      <c r="A698" s="99">
        <v>5944</v>
      </c>
      <c r="B698" s="94">
        <v>16</v>
      </c>
      <c r="C698" s="110">
        <v>0</v>
      </c>
      <c r="D698" s="110">
        <v>0</v>
      </c>
      <c r="I698" s="29">
        <v>3.68</v>
      </c>
      <c r="J698" s="125">
        <f si="22" t="shared"/>
        <v>58.88</v>
      </c>
    </row>
    <row customHeight="1" ht="12" r="699" spans="1:11">
      <c r="A699" s="99">
        <v>5949</v>
      </c>
      <c r="B699" s="94">
        <v>0</v>
      </c>
      <c r="C699" s="110">
        <v>0</v>
      </c>
      <c r="D699" s="110">
        <v>0</v>
      </c>
      <c r="I699" s="29">
        <v>178.9</v>
      </c>
      <c r="J699" s="125">
        <f si="22" t="shared"/>
        <v>0</v>
      </c>
    </row>
    <row customHeight="1" ht="12" r="700" spans="1:11">
      <c r="A700" s="99">
        <v>5951</v>
      </c>
      <c r="B700" s="94">
        <v>0</v>
      </c>
      <c r="C700" s="110">
        <v>0</v>
      </c>
      <c r="D700" s="110">
        <v>0</v>
      </c>
      <c r="I700" s="29">
        <v>363.92</v>
      </c>
      <c r="J700" s="125">
        <f si="22" t="shared"/>
        <v>0</v>
      </c>
    </row>
    <row customHeight="1" ht="12" r="701" spans="1:11">
      <c r="A701" s="99">
        <v>5952</v>
      </c>
      <c r="B701" s="94">
        <v>0</v>
      </c>
      <c r="C701" s="110">
        <v>0</v>
      </c>
      <c r="D701" s="110">
        <v>0</v>
      </c>
      <c r="I701" s="29">
        <v>12</v>
      </c>
      <c r="J701" s="125">
        <f si="22" t="shared"/>
        <v>0</v>
      </c>
    </row>
    <row customHeight="1" ht="12" r="702" spans="1:11">
      <c r="A702" s="99">
        <v>5955</v>
      </c>
      <c r="B702" s="94">
        <v>0</v>
      </c>
      <c r="C702" s="110">
        <v>0</v>
      </c>
      <c r="D702" s="110">
        <v>0</v>
      </c>
      <c r="I702" s="444">
        <v>31.1</v>
      </c>
      <c r="J702" s="125"/>
    </row>
    <row customHeight="1" ht="12" r="703" spans="1:11">
      <c r="A703" s="128">
        <v>6001</v>
      </c>
      <c r="B703" s="93">
        <v>0</v>
      </c>
      <c r="C703" s="110">
        <v>0</v>
      </c>
      <c r="D703" s="110">
        <f si="21" t="shared"/>
        <v>0</v>
      </c>
      <c r="E703" s="74">
        <v>0</v>
      </c>
      <c r="F703" s="26">
        <v>6001</v>
      </c>
      <c r="G703" s="26" t="s">
        <v>748</v>
      </c>
      <c r="H703" s="26" t="s">
        <v>220</v>
      </c>
      <c r="I703" s="29">
        <v>20</v>
      </c>
      <c r="J703" s="96">
        <f si="22" t="shared"/>
        <v>0</v>
      </c>
      <c r="K703" s="77">
        <f>(I703*0.4)+I703</f>
        <v>28</v>
      </c>
    </row>
    <row customHeight="1" ht="12" r="704" spans="1:11">
      <c r="A704" s="128">
        <v>6002</v>
      </c>
      <c r="B704" s="93">
        <v>66</v>
      </c>
      <c r="C704" s="110">
        <v>0</v>
      </c>
      <c r="D704" s="110">
        <f si="21" t="shared"/>
        <v>0</v>
      </c>
      <c r="E704" s="74">
        <v>14</v>
      </c>
      <c r="F704" s="26">
        <v>6002</v>
      </c>
      <c r="G704" s="26" t="s">
        <v>750</v>
      </c>
      <c r="H704" s="26" t="s">
        <v>220</v>
      </c>
      <c r="I704" s="29">
        <v>7.76</v>
      </c>
      <c r="J704" s="96">
        <f si="22" t="shared"/>
        <v>512.16</v>
      </c>
      <c r="K704" s="77">
        <v>175</v>
      </c>
    </row>
    <row customHeight="1" ht="12" r="705" spans="1:13">
      <c r="A705" s="128">
        <v>6003</v>
      </c>
      <c r="B705" s="93">
        <v>0</v>
      </c>
      <c r="C705" s="110">
        <v>0</v>
      </c>
      <c r="D705" s="110">
        <f si="21" t="shared"/>
        <v>0</v>
      </c>
      <c r="E705" s="74">
        <v>0</v>
      </c>
      <c r="F705" s="26">
        <v>6003</v>
      </c>
      <c r="G705" s="26" t="s">
        <v>749</v>
      </c>
      <c r="H705" s="26" t="s">
        <v>220</v>
      </c>
      <c r="I705" s="29">
        <v>24</v>
      </c>
      <c r="J705" s="96">
        <f si="22" t="shared"/>
        <v>0</v>
      </c>
      <c r="K705" s="77">
        <v>35</v>
      </c>
    </row>
    <row customHeight="1" ht="12" r="706" spans="1:13">
      <c r="A706" s="128">
        <v>6004</v>
      </c>
      <c r="B706" s="93">
        <v>0</v>
      </c>
      <c r="C706" s="110">
        <v>0</v>
      </c>
      <c r="D706" s="110">
        <f si="21" t="shared"/>
        <v>0</v>
      </c>
      <c r="E706" s="74">
        <v>0</v>
      </c>
      <c r="F706" s="26">
        <v>6004</v>
      </c>
      <c r="G706" s="26" t="s">
        <v>751</v>
      </c>
      <c r="H706" s="26" t="s">
        <v>220</v>
      </c>
      <c r="I706" s="29">
        <v>150</v>
      </c>
      <c r="J706" s="96">
        <f si="22" t="shared"/>
        <v>0</v>
      </c>
      <c r="K706" s="77">
        <v>70</v>
      </c>
    </row>
    <row customHeight="1" ht="12" r="707" spans="1:13">
      <c r="A707" s="99">
        <v>6005</v>
      </c>
      <c r="B707" s="93">
        <v>2</v>
      </c>
      <c r="C707" s="74">
        <v>0</v>
      </c>
      <c r="D707" s="110">
        <f si="21" t="shared"/>
        <v>0</v>
      </c>
      <c r="E707" s="74">
        <v>0</v>
      </c>
      <c r="F707" s="26">
        <v>6005</v>
      </c>
      <c r="G707" s="26" t="s">
        <v>221</v>
      </c>
      <c r="H707" s="26" t="s">
        <v>220</v>
      </c>
      <c r="I707" s="29">
        <v>130</v>
      </c>
      <c r="J707" s="96">
        <f si="22" t="shared"/>
        <v>260</v>
      </c>
    </row>
    <row customHeight="1" ht="12" r="708" spans="1:13">
      <c r="A708" s="99">
        <v>6006</v>
      </c>
      <c r="B708" s="93">
        <v>2</v>
      </c>
      <c r="C708" s="110">
        <v>0</v>
      </c>
      <c r="D708" s="110">
        <f si="21" t="shared"/>
        <v>0</v>
      </c>
      <c r="E708" s="74">
        <v>0</v>
      </c>
      <c r="F708" s="26">
        <v>6006</v>
      </c>
      <c r="G708" s="26" t="s">
        <v>775</v>
      </c>
      <c r="H708" s="26" t="s">
        <v>220</v>
      </c>
      <c r="I708" s="29">
        <v>75</v>
      </c>
      <c r="J708" s="96">
        <f si="22" t="shared"/>
        <v>150</v>
      </c>
      <c r="K708" s="77">
        <v>40</v>
      </c>
    </row>
    <row customFormat="1" customHeight="1" ht="12" r="709" s="121" spans="1:13">
      <c r="A709" s="118">
        <v>6007</v>
      </c>
      <c r="B709" s="119">
        <v>0</v>
      </c>
      <c r="C709" s="120">
        <v>0</v>
      </c>
      <c r="D709" s="110">
        <f si="21" t="shared"/>
        <v>0</v>
      </c>
      <c r="E709" s="120">
        <v>11</v>
      </c>
      <c r="F709" s="121">
        <v>6007</v>
      </c>
      <c r="G709" s="121" t="s">
        <v>222</v>
      </c>
      <c r="H709" s="121" t="s">
        <v>220</v>
      </c>
      <c r="I709" s="57">
        <v>65</v>
      </c>
      <c r="J709" s="122">
        <f si="22" t="shared"/>
        <v>0</v>
      </c>
      <c r="K709" s="123">
        <v>10</v>
      </c>
      <c r="L709" s="57"/>
      <c r="M709" s="124"/>
    </row>
    <row customHeight="1" ht="12" r="710" spans="1:13">
      <c r="A710" s="99">
        <v>6008</v>
      </c>
      <c r="B710" s="93">
        <v>7</v>
      </c>
      <c r="C710" s="110">
        <v>4</v>
      </c>
      <c r="D710" s="110">
        <f si="21" t="shared"/>
        <v>8</v>
      </c>
      <c r="E710" s="74">
        <v>24</v>
      </c>
      <c r="F710" s="26" t="s">
        <v>1373</v>
      </c>
      <c r="G710" s="26" t="s">
        <v>223</v>
      </c>
      <c r="H710" s="26" t="s">
        <v>220</v>
      </c>
      <c r="I710" s="29">
        <v>46</v>
      </c>
      <c r="J710" s="96">
        <f si="22" t="shared"/>
        <v>322</v>
      </c>
      <c r="K710" s="77">
        <v>45</v>
      </c>
      <c r="M710" s="25" t="s">
        <v>1140</v>
      </c>
    </row>
    <row customFormat="1" customHeight="1" ht="12" r="711" s="121" spans="1:13">
      <c r="A711" s="118">
        <v>6009</v>
      </c>
      <c r="B711" s="119">
        <v>0</v>
      </c>
      <c r="C711" s="120">
        <v>0</v>
      </c>
      <c r="D711" s="110">
        <f si="21" t="shared"/>
        <v>0</v>
      </c>
      <c r="E711" s="120">
        <v>0</v>
      </c>
      <c r="F711" s="121">
        <v>6009</v>
      </c>
      <c r="G711" s="121" t="s">
        <v>224</v>
      </c>
      <c r="H711" s="121" t="s">
        <v>220</v>
      </c>
      <c r="I711" s="57">
        <v>58</v>
      </c>
      <c r="J711" s="122">
        <f si="22" t="shared"/>
        <v>0</v>
      </c>
      <c r="K711" s="123">
        <v>55</v>
      </c>
      <c r="L711" s="57"/>
      <c r="M711" s="124"/>
    </row>
    <row customHeight="1" ht="12" r="712" spans="1:13">
      <c r="A712" s="99">
        <v>6010</v>
      </c>
      <c r="B712" s="93">
        <v>9</v>
      </c>
      <c r="C712" s="110">
        <v>0</v>
      </c>
      <c r="D712" s="110">
        <f si="21" t="shared"/>
        <v>0</v>
      </c>
      <c r="E712" s="74">
        <v>0</v>
      </c>
      <c r="F712" s="26">
        <v>6010</v>
      </c>
      <c r="G712" s="26" t="s">
        <v>225</v>
      </c>
      <c r="H712" s="26" t="s">
        <v>601</v>
      </c>
      <c r="I712" s="29">
        <v>32</v>
      </c>
      <c r="J712" s="96">
        <f si="22" t="shared"/>
        <v>288</v>
      </c>
      <c r="K712" s="77">
        <v>68</v>
      </c>
      <c r="M712" s="26"/>
    </row>
    <row customHeight="1" ht="12" r="713" spans="1:13">
      <c r="A713" s="99">
        <v>6011</v>
      </c>
      <c r="B713" s="93">
        <v>21</v>
      </c>
      <c r="C713" s="110">
        <v>2</v>
      </c>
      <c r="D713" s="110">
        <f si="21" t="shared"/>
        <v>4</v>
      </c>
      <c r="E713" s="74">
        <v>1</v>
      </c>
      <c r="F713" s="26" t="s">
        <v>1373</v>
      </c>
      <c r="G713" s="26" t="s">
        <v>226</v>
      </c>
      <c r="H713" s="26" t="s">
        <v>601</v>
      </c>
      <c r="I713" s="29">
        <v>33</v>
      </c>
      <c r="J713" s="96">
        <f si="22" t="shared"/>
        <v>693</v>
      </c>
      <c r="K713" s="77">
        <v>150</v>
      </c>
      <c r="M713" s="26"/>
    </row>
    <row customHeight="1" ht="12" r="714" spans="1:13">
      <c r="A714" s="99">
        <v>6012</v>
      </c>
      <c r="B714" s="93">
        <v>5</v>
      </c>
      <c r="C714" s="110">
        <v>3</v>
      </c>
      <c r="D714" s="110">
        <f si="21" t="shared"/>
        <v>6</v>
      </c>
      <c r="E714" s="74">
        <v>18</v>
      </c>
      <c r="F714" s="26" t="s">
        <v>1380</v>
      </c>
      <c r="G714" s="26" t="s">
        <v>227</v>
      </c>
      <c r="H714" s="26" t="s">
        <v>601</v>
      </c>
      <c r="I714" s="29">
        <v>17.18</v>
      </c>
      <c r="J714" s="96">
        <f si="22" t="shared"/>
        <v>85.9</v>
      </c>
      <c r="K714" s="77">
        <v>5</v>
      </c>
      <c r="M714" s="26"/>
    </row>
    <row customHeight="1" ht="12" r="715" spans="1:13">
      <c r="A715" s="99">
        <v>6013</v>
      </c>
      <c r="B715" s="93">
        <v>17</v>
      </c>
      <c r="C715" s="110">
        <v>3</v>
      </c>
      <c r="D715" s="110">
        <f si="21" t="shared"/>
        <v>6</v>
      </c>
      <c r="E715" s="74">
        <v>14</v>
      </c>
      <c r="F715" s="26" t="s">
        <v>1380</v>
      </c>
      <c r="G715" s="26" t="s">
        <v>228</v>
      </c>
      <c r="H715" s="26" t="s">
        <v>601</v>
      </c>
      <c r="I715" s="29">
        <v>32.75</v>
      </c>
      <c r="J715" s="96">
        <f si="22" t="shared"/>
        <v>556.75</v>
      </c>
      <c r="K715" s="77">
        <v>60</v>
      </c>
      <c r="M715" s="26"/>
    </row>
    <row customHeight="1" ht="12" r="716" spans="1:13">
      <c r="A716" s="99">
        <v>6014</v>
      </c>
      <c r="B716" s="93">
        <v>0</v>
      </c>
      <c r="C716" s="110">
        <v>0</v>
      </c>
      <c r="D716" s="110">
        <f si="21" t="shared"/>
        <v>0</v>
      </c>
      <c r="E716" s="74">
        <v>2</v>
      </c>
      <c r="F716" s="26">
        <v>6014</v>
      </c>
      <c r="G716" s="26" t="s">
        <v>229</v>
      </c>
      <c r="H716" s="26" t="s">
        <v>220</v>
      </c>
      <c r="I716" s="29">
        <v>217.35</v>
      </c>
      <c r="J716" s="96">
        <f si="22" t="shared"/>
        <v>0</v>
      </c>
      <c r="K716" s="77">
        <v>310</v>
      </c>
    </row>
    <row customHeight="1" ht="12" r="717" spans="1:13">
      <c r="A717" s="141">
        <v>6015</v>
      </c>
      <c r="B717" s="93">
        <v>0</v>
      </c>
      <c r="C717" s="110">
        <v>0</v>
      </c>
      <c r="D717" s="110">
        <f si="21" t="shared"/>
        <v>0</v>
      </c>
      <c r="E717" s="74">
        <v>0</v>
      </c>
      <c r="F717" s="26">
        <v>6015</v>
      </c>
      <c r="G717" s="26" t="s">
        <v>230</v>
      </c>
      <c r="H717" s="26" t="s">
        <v>220</v>
      </c>
      <c r="I717" s="29">
        <v>50</v>
      </c>
      <c r="J717" s="96">
        <f si="22" t="shared"/>
        <v>0</v>
      </c>
      <c r="K717" s="77">
        <f>(I717*0.4)+I717</f>
        <v>70</v>
      </c>
      <c r="M717" s="25" t="s">
        <v>1144</v>
      </c>
    </row>
    <row customHeight="1" ht="12" r="718" spans="1:13">
      <c r="A718" s="99">
        <v>6016</v>
      </c>
      <c r="B718" s="93" t="n">
        <v>0.0</v>
      </c>
      <c r="C718" s="110">
        <v>0</v>
      </c>
      <c r="D718" s="110">
        <f si="21" t="shared"/>
        <v>0</v>
      </c>
      <c r="E718" s="74">
        <v>0</v>
      </c>
      <c r="F718" s="26">
        <v>6016</v>
      </c>
      <c r="G718" s="26" t="s">
        <v>231</v>
      </c>
      <c r="H718" s="26" t="s">
        <v>220</v>
      </c>
      <c r="I718" s="29">
        <v>250</v>
      </c>
      <c r="J718" s="96">
        <f si="22" t="shared"/>
        <v>0</v>
      </c>
      <c r="K718" s="77">
        <v>120</v>
      </c>
      <c r="M718" s="25" t="s">
        <v>1185</v>
      </c>
    </row>
    <row customHeight="1" ht="12" r="719" spans="1:13">
      <c r="A719" s="99">
        <v>6017</v>
      </c>
      <c r="B719" s="93">
        <v>6</v>
      </c>
      <c r="C719" s="110">
        <v>1</v>
      </c>
      <c r="D719" s="110">
        <f si="21" t="shared"/>
        <v>2</v>
      </c>
      <c r="E719" s="74">
        <v>11</v>
      </c>
      <c r="F719" s="26" t="s">
        <v>1381</v>
      </c>
      <c r="I719" s="29">
        <v>52.4</v>
      </c>
      <c r="J719" s="96">
        <f si="22" t="shared"/>
        <v>314.39999999999998</v>
      </c>
      <c r="K719" s="77">
        <v>175</v>
      </c>
      <c r="M719" s="26"/>
    </row>
    <row customHeight="1" ht="12" r="720" spans="1:13">
      <c r="A720" s="99">
        <v>6018</v>
      </c>
      <c r="B720" s="93">
        <v>156</v>
      </c>
      <c r="C720" s="110">
        <v>49</v>
      </c>
      <c r="D720" s="110">
        <f si="21" t="shared"/>
        <v>98</v>
      </c>
      <c r="E720" s="74">
        <v>169</v>
      </c>
      <c r="F720" s="26">
        <v>6018</v>
      </c>
      <c r="G720" s="26" t="s">
        <v>648</v>
      </c>
      <c r="H720" s="26" t="s">
        <v>717</v>
      </c>
      <c r="I720" s="29">
        <v>35.86</v>
      </c>
      <c r="J720" s="96">
        <f si="22" t="shared"/>
        <v>5594.16</v>
      </c>
      <c r="K720" s="77">
        <f>(I720*0.4)+I720</f>
        <v>50.204000000000001</v>
      </c>
      <c r="M720" s="26"/>
    </row>
    <row customHeight="1" ht="12" r="721" spans="1:13">
      <c r="A721" s="99">
        <v>6019</v>
      </c>
      <c r="B721" s="93">
        <v>0</v>
      </c>
      <c r="C721" s="110">
        <v>0</v>
      </c>
      <c r="D721" s="110">
        <f si="21" t="shared"/>
        <v>0</v>
      </c>
      <c r="E721" s="74">
        <v>0</v>
      </c>
      <c r="F721" s="26">
        <v>6019</v>
      </c>
      <c r="G721" s="26" t="s">
        <v>534</v>
      </c>
      <c r="H721" s="26" t="s">
        <v>220</v>
      </c>
      <c r="I721" s="29">
        <v>150</v>
      </c>
      <c r="J721" s="96">
        <f si="22" t="shared"/>
        <v>0</v>
      </c>
      <c r="K721" s="77">
        <v>100</v>
      </c>
    </row>
    <row customFormat="1" customHeight="1" ht="12" r="722" s="121" spans="1:13">
      <c r="A722" s="118">
        <v>6020</v>
      </c>
      <c r="B722" s="119">
        <v>0</v>
      </c>
      <c r="C722" s="120">
        <v>0</v>
      </c>
      <c r="D722" s="110">
        <f si="21" t="shared"/>
        <v>0</v>
      </c>
      <c r="E722" s="120">
        <v>1</v>
      </c>
      <c r="F722" s="121">
        <v>6020</v>
      </c>
      <c r="G722" s="121" t="s">
        <v>232</v>
      </c>
      <c r="H722" s="121" t="s">
        <v>220</v>
      </c>
      <c r="I722" s="57">
        <v>124</v>
      </c>
      <c r="J722" s="122">
        <f si="22" t="shared"/>
        <v>0</v>
      </c>
      <c r="K722" s="123">
        <v>180</v>
      </c>
      <c r="L722" s="57"/>
      <c r="M722" s="124" t="s">
        <v>1146</v>
      </c>
    </row>
    <row customFormat="1" customHeight="1" ht="12" r="723" s="121" spans="1:13">
      <c r="A723" s="118">
        <v>6021</v>
      </c>
      <c r="B723" s="119">
        <v>0</v>
      </c>
      <c r="C723" s="120">
        <v>0</v>
      </c>
      <c r="D723" s="110">
        <f si="21" t="shared"/>
        <v>0</v>
      </c>
      <c r="E723" s="120">
        <v>1</v>
      </c>
      <c r="F723" s="121">
        <v>6021</v>
      </c>
      <c r="G723" s="121" t="s">
        <v>233</v>
      </c>
      <c r="H723" s="121" t="s">
        <v>220</v>
      </c>
      <c r="I723" s="57">
        <v>82</v>
      </c>
      <c r="J723" s="122">
        <f si="22" t="shared"/>
        <v>0</v>
      </c>
      <c r="K723" s="123">
        <v>180</v>
      </c>
      <c r="L723" s="57"/>
      <c r="M723" s="124" t="s">
        <v>1186</v>
      </c>
    </row>
    <row customFormat="1" customHeight="1" ht="12" r="724" s="121" spans="1:13">
      <c r="A724" s="118">
        <v>6022</v>
      </c>
      <c r="B724" s="119">
        <v>0</v>
      </c>
      <c r="C724" s="120">
        <v>0</v>
      </c>
      <c r="D724" s="110">
        <f si="21" t="shared"/>
        <v>0</v>
      </c>
      <c r="E724" s="120">
        <v>0</v>
      </c>
      <c r="F724" s="121">
        <v>6022</v>
      </c>
      <c r="G724" s="121" t="s">
        <v>234</v>
      </c>
      <c r="H724" s="121" t="s">
        <v>220</v>
      </c>
      <c r="I724" s="57">
        <v>290</v>
      </c>
      <c r="J724" s="122">
        <f si="22" t="shared"/>
        <v>0</v>
      </c>
      <c r="K724" s="123">
        <f>(I724*0.4)+I724</f>
        <v>406</v>
      </c>
      <c r="L724" s="57"/>
      <c r="M724" s="124"/>
    </row>
    <row customFormat="1" customHeight="1" ht="12" r="725" s="121" spans="1:13">
      <c r="A725" s="118">
        <v>6023</v>
      </c>
      <c r="B725" s="119">
        <v>0</v>
      </c>
      <c r="C725" s="120">
        <v>0</v>
      </c>
      <c r="D725" s="110">
        <f si="21" t="shared"/>
        <v>0</v>
      </c>
      <c r="E725" s="120">
        <v>0</v>
      </c>
      <c r="F725" s="121">
        <v>6023</v>
      </c>
      <c r="G725" s="121" t="s">
        <v>235</v>
      </c>
      <c r="H725" s="121" t="s">
        <v>220</v>
      </c>
      <c r="I725" s="57">
        <v>170</v>
      </c>
      <c r="J725" s="122">
        <f si="22" t="shared"/>
        <v>0</v>
      </c>
      <c r="K725" s="123">
        <f>(I725*0.4)+I725</f>
        <v>238</v>
      </c>
      <c r="L725" s="57"/>
      <c r="M725" s="124" t="s">
        <v>1147</v>
      </c>
    </row>
    <row customFormat="1" customHeight="1" ht="12" r="726" s="121" spans="1:13">
      <c r="A726" s="118">
        <v>6024</v>
      </c>
      <c r="B726" s="119" t="n">
        <v>0.0</v>
      </c>
      <c r="C726" s="120">
        <v>0</v>
      </c>
      <c r="D726" s="110">
        <f si="21" t="shared"/>
        <v>0</v>
      </c>
      <c r="E726" s="120">
        <v>0</v>
      </c>
      <c r="F726" s="121">
        <v>6024</v>
      </c>
      <c r="G726" s="121" t="s">
        <v>776</v>
      </c>
      <c r="H726" s="121" t="s">
        <v>220</v>
      </c>
      <c r="I726" s="57">
        <v>30</v>
      </c>
      <c r="J726" s="122">
        <f si="22" t="shared"/>
        <v>0</v>
      </c>
      <c r="K726" s="123">
        <f>(I726*0.4)+I726</f>
        <v>42</v>
      </c>
      <c r="L726" s="57"/>
      <c r="M726" s="124"/>
    </row>
    <row customFormat="1" customHeight="1" ht="12" r="727" s="121" spans="1:13">
      <c r="A727" s="118">
        <v>6025</v>
      </c>
      <c r="B727" s="119" t="n">
        <v>0.0</v>
      </c>
      <c r="C727" s="120">
        <v>0</v>
      </c>
      <c r="D727" s="110">
        <f si="21" t="shared"/>
        <v>0</v>
      </c>
      <c r="E727" s="120">
        <v>0</v>
      </c>
      <c r="F727" s="121">
        <v>6025</v>
      </c>
      <c r="H727" s="121" t="s">
        <v>220</v>
      </c>
      <c r="I727" s="57">
        <v>30</v>
      </c>
      <c r="J727" s="122">
        <f si="22" t="shared"/>
        <v>0</v>
      </c>
      <c r="K727" s="123">
        <v>230</v>
      </c>
      <c r="L727" s="57"/>
      <c r="M727" s="124"/>
    </row>
    <row customHeight="1" ht="12" r="728" spans="1:13">
      <c r="A728" s="99">
        <v>6026</v>
      </c>
      <c r="B728" s="93">
        <v>1</v>
      </c>
      <c r="C728" s="110">
        <v>0</v>
      </c>
      <c r="D728" s="110">
        <f si="21" t="shared"/>
        <v>0</v>
      </c>
      <c r="E728" s="74">
        <v>1</v>
      </c>
      <c r="F728" s="26">
        <v>6026</v>
      </c>
      <c r="G728" s="26" t="s">
        <v>236</v>
      </c>
      <c r="H728" s="26" t="s">
        <v>220</v>
      </c>
      <c r="I728" s="29">
        <v>42</v>
      </c>
      <c r="J728" s="96">
        <f si="22" t="shared"/>
        <v>42</v>
      </c>
      <c r="K728" s="77">
        <f>(I728*0.4)+I728</f>
        <v>58.8</v>
      </c>
    </row>
    <row customHeight="1" ht="12" r="729" spans="1:13">
      <c r="A729" s="99">
        <v>6027</v>
      </c>
      <c r="B729" s="93">
        <v>1</v>
      </c>
      <c r="C729" s="110">
        <v>0</v>
      </c>
      <c r="D729" s="110">
        <f si="21" t="shared"/>
        <v>0</v>
      </c>
      <c r="E729" s="74">
        <v>2</v>
      </c>
      <c r="F729" s="26">
        <v>6027</v>
      </c>
      <c r="G729" s="26" t="s">
        <v>237</v>
      </c>
      <c r="H729" s="26" t="s">
        <v>220</v>
      </c>
      <c r="I729" s="29">
        <v>82</v>
      </c>
      <c r="J729" s="96">
        <f si="22" t="shared"/>
        <v>82</v>
      </c>
      <c r="K729" s="77">
        <f>(I729*0.4)+I729</f>
        <v>114.80000000000001</v>
      </c>
      <c r="M729" s="25" t="s">
        <v>1148</v>
      </c>
    </row>
    <row customHeight="1" ht="12" r="730" spans="1:13">
      <c r="A730" s="99">
        <v>6028</v>
      </c>
      <c r="B730" s="93">
        <v>0</v>
      </c>
      <c r="C730" s="110">
        <v>0</v>
      </c>
      <c r="D730" s="110">
        <f si="21" t="shared"/>
        <v>0</v>
      </c>
      <c r="E730" s="74">
        <v>0</v>
      </c>
      <c r="F730" s="26">
        <v>6028</v>
      </c>
      <c r="G730" s="26" t="s">
        <v>238</v>
      </c>
      <c r="H730" s="26" t="s">
        <v>220</v>
      </c>
      <c r="I730" s="29">
        <v>62</v>
      </c>
      <c r="J730" s="96">
        <f si="22" t="shared"/>
        <v>0</v>
      </c>
      <c r="K730" s="77">
        <v>65</v>
      </c>
      <c r="M730" s="26"/>
    </row>
    <row customHeight="1" ht="12" r="731" spans="1:13">
      <c r="A731" s="99">
        <v>6029</v>
      </c>
      <c r="B731" s="93">
        <v>2</v>
      </c>
      <c r="C731" s="110">
        <v>0</v>
      </c>
      <c r="D731" s="110">
        <f si="21" t="shared"/>
        <v>0</v>
      </c>
      <c r="E731" s="74">
        <v>0</v>
      </c>
      <c r="F731" s="26">
        <v>6029</v>
      </c>
      <c r="G731" s="26" t="s">
        <v>239</v>
      </c>
      <c r="H731" s="26" t="s">
        <v>220</v>
      </c>
      <c r="I731" s="29">
        <v>67</v>
      </c>
      <c r="J731" s="96">
        <f si="22" t="shared"/>
        <v>134</v>
      </c>
      <c r="K731" s="77">
        <f>(I731*0.4)+I731</f>
        <v>93.8</v>
      </c>
    </row>
    <row customFormat="1" customHeight="1" ht="12" r="732" s="121" spans="1:13">
      <c r="A732" s="118">
        <v>6030</v>
      </c>
      <c r="B732" s="119">
        <v>0</v>
      </c>
      <c r="C732" s="120">
        <v>0</v>
      </c>
      <c r="D732" s="110">
        <f si="21" t="shared"/>
        <v>0</v>
      </c>
      <c r="E732" s="120">
        <v>0</v>
      </c>
      <c r="F732" s="121">
        <v>6030</v>
      </c>
      <c r="G732" s="121" t="s">
        <v>240</v>
      </c>
      <c r="H732" s="121" t="s">
        <v>220</v>
      </c>
      <c r="I732" s="57">
        <v>65</v>
      </c>
      <c r="J732" s="122">
        <f si="22" t="shared"/>
        <v>0</v>
      </c>
      <c r="K732" s="123">
        <v>155</v>
      </c>
      <c r="L732" s="57"/>
      <c r="M732" s="124"/>
    </row>
    <row customFormat="1" customHeight="1" ht="12" r="733" s="121" spans="1:13">
      <c r="A733" s="118">
        <v>6031</v>
      </c>
      <c r="B733" s="119">
        <v>0</v>
      </c>
      <c r="C733" s="120">
        <v>0</v>
      </c>
      <c r="D733" s="110">
        <f si="21" t="shared"/>
        <v>0</v>
      </c>
      <c r="E733" s="120">
        <v>0</v>
      </c>
      <c r="F733" s="121">
        <v>6031</v>
      </c>
      <c r="G733" s="121" t="s">
        <v>241</v>
      </c>
      <c r="H733" s="121" t="s">
        <v>220</v>
      </c>
      <c r="I733" s="57">
        <v>82</v>
      </c>
      <c r="J733" s="122">
        <f si="22" t="shared"/>
        <v>0</v>
      </c>
      <c r="K733" s="123">
        <v>15</v>
      </c>
      <c r="L733" s="57"/>
      <c r="M733" s="124"/>
    </row>
    <row customHeight="1" ht="12" r="734" spans="1:13">
      <c r="A734" s="99">
        <v>6032</v>
      </c>
      <c r="B734" s="93">
        <v>2</v>
      </c>
      <c r="C734" s="110">
        <v>0</v>
      </c>
      <c r="D734" s="110">
        <f si="21" t="shared"/>
        <v>0</v>
      </c>
      <c r="E734" s="74">
        <v>1</v>
      </c>
      <c r="F734" s="26">
        <v>6032</v>
      </c>
      <c r="G734" s="26" t="s">
        <v>242</v>
      </c>
      <c r="H734" s="26" t="s">
        <v>220</v>
      </c>
      <c r="I734" s="29">
        <v>67</v>
      </c>
      <c r="J734" s="96">
        <f si="22" t="shared"/>
        <v>134</v>
      </c>
      <c r="K734" s="77">
        <v>230</v>
      </c>
      <c r="M734" s="25" t="s">
        <v>1150</v>
      </c>
    </row>
    <row customHeight="1" ht="12" r="735" spans="1:13">
      <c r="A735" s="99">
        <v>6033</v>
      </c>
      <c r="B735" s="93">
        <v>0</v>
      </c>
      <c r="C735" s="110">
        <v>0</v>
      </c>
      <c r="D735" s="110">
        <f si="21" t="shared"/>
        <v>0</v>
      </c>
      <c r="E735" s="74">
        <v>1</v>
      </c>
      <c r="F735" s="26">
        <v>6033</v>
      </c>
      <c r="G735" s="26" t="s">
        <v>243</v>
      </c>
      <c r="H735" s="26" t="s">
        <v>220</v>
      </c>
      <c r="I735" s="29">
        <v>56</v>
      </c>
      <c r="J735" s="96">
        <f si="22" t="shared"/>
        <v>0</v>
      </c>
      <c r="K735" s="77">
        <v>50</v>
      </c>
    </row>
    <row customHeight="1" ht="12" r="736" spans="1:13">
      <c r="A736" s="99">
        <v>6034</v>
      </c>
      <c r="B736" s="93">
        <v>1</v>
      </c>
      <c r="C736" s="110">
        <v>0</v>
      </c>
      <c r="D736" s="110">
        <f si="21" t="shared"/>
        <v>0</v>
      </c>
      <c r="E736" s="74">
        <v>1</v>
      </c>
      <c r="F736" s="26">
        <v>6034</v>
      </c>
      <c r="G736" s="26" t="s">
        <v>244</v>
      </c>
      <c r="H736" s="26" t="s">
        <v>220</v>
      </c>
      <c r="I736" s="29">
        <v>180</v>
      </c>
      <c r="J736" s="96">
        <f si="22" t="shared"/>
        <v>180</v>
      </c>
      <c r="K736" s="77">
        <v>90</v>
      </c>
    </row>
    <row customHeight="1" ht="12" r="737" spans="1:13">
      <c r="A737" s="99">
        <v>6035</v>
      </c>
      <c r="B737" s="93">
        <v>2</v>
      </c>
      <c r="C737" s="110">
        <v>0</v>
      </c>
      <c r="D737" s="110">
        <f ref="D737:D800" si="23" t="shared">C737*2</f>
        <v>0</v>
      </c>
      <c r="E737" s="74">
        <v>1</v>
      </c>
      <c r="F737" s="26">
        <v>6035</v>
      </c>
      <c r="G737" s="26" t="s">
        <v>245</v>
      </c>
      <c r="H737" s="26" t="s">
        <v>220</v>
      </c>
      <c r="I737" s="29">
        <v>51</v>
      </c>
      <c r="J737" s="96">
        <f si="22" t="shared"/>
        <v>102</v>
      </c>
      <c r="K737" s="77">
        <f>(I737*0.4)+I737</f>
        <v>71.400000000000006</v>
      </c>
      <c r="M737" s="25" t="s">
        <v>1153</v>
      </c>
    </row>
    <row customHeight="1" ht="12" r="738" spans="1:13">
      <c r="A738" s="99">
        <v>6036</v>
      </c>
      <c r="B738" s="93">
        <v>2</v>
      </c>
      <c r="C738" s="110">
        <v>0</v>
      </c>
      <c r="D738" s="110">
        <f si="23" t="shared"/>
        <v>0</v>
      </c>
      <c r="E738" s="74">
        <v>1</v>
      </c>
      <c r="F738" s="26">
        <v>6036</v>
      </c>
      <c r="G738" s="26" t="s">
        <v>246</v>
      </c>
      <c r="H738" s="26" t="s">
        <v>220</v>
      </c>
      <c r="I738" s="29">
        <v>89</v>
      </c>
      <c r="J738" s="96">
        <f si="22" t="shared"/>
        <v>178</v>
      </c>
      <c r="K738" s="77">
        <v>255</v>
      </c>
      <c r="M738" s="25" t="s">
        <v>1154</v>
      </c>
    </row>
    <row customHeight="1" ht="12" r="739" spans="1:13">
      <c r="A739" s="99">
        <v>6037</v>
      </c>
      <c r="B739" s="93">
        <v>0</v>
      </c>
      <c r="C739" s="110">
        <v>0</v>
      </c>
      <c r="D739" s="110">
        <f si="23" t="shared"/>
        <v>0</v>
      </c>
      <c r="E739" s="74">
        <v>0</v>
      </c>
      <c r="F739" s="26">
        <v>6037</v>
      </c>
      <c r="G739" s="26" t="s">
        <v>247</v>
      </c>
      <c r="H739" s="26" t="s">
        <v>220</v>
      </c>
      <c r="I739" s="29">
        <v>81</v>
      </c>
      <c r="J739" s="96">
        <f si="22" t="shared"/>
        <v>0</v>
      </c>
      <c r="K739" s="77">
        <v>115</v>
      </c>
      <c r="M739" s="25" t="s">
        <v>1153</v>
      </c>
    </row>
    <row customHeight="1" ht="12" r="740" spans="1:13">
      <c r="A740" s="99">
        <v>6038</v>
      </c>
      <c r="B740" s="93">
        <v>1</v>
      </c>
      <c r="C740" s="110">
        <v>0</v>
      </c>
      <c r="D740" s="110">
        <f si="23" t="shared"/>
        <v>0</v>
      </c>
      <c r="E740" s="74">
        <v>2</v>
      </c>
      <c r="F740" s="26">
        <v>6038</v>
      </c>
      <c r="G740" s="26" t="s">
        <v>248</v>
      </c>
      <c r="H740" s="26" t="s">
        <v>220</v>
      </c>
      <c r="I740" s="29">
        <v>80</v>
      </c>
      <c r="J740" s="96">
        <f si="22" t="shared"/>
        <v>80</v>
      </c>
      <c r="K740" s="77">
        <v>255</v>
      </c>
      <c r="M740" s="25" t="s">
        <v>1153</v>
      </c>
    </row>
    <row customHeight="1" ht="12" r="741" spans="1:13">
      <c r="A741" s="99">
        <v>6039</v>
      </c>
      <c r="B741" s="93">
        <v>1</v>
      </c>
      <c r="C741" s="110">
        <v>0</v>
      </c>
      <c r="D741" s="110">
        <f si="23" t="shared"/>
        <v>0</v>
      </c>
      <c r="E741" s="74">
        <v>1</v>
      </c>
      <c r="F741" s="26">
        <v>6039</v>
      </c>
      <c r="G741" s="26" t="s">
        <v>249</v>
      </c>
      <c r="H741" s="26" t="s">
        <v>220</v>
      </c>
      <c r="I741" s="29">
        <v>82</v>
      </c>
      <c r="J741" s="96">
        <f si="22" t="shared"/>
        <v>82</v>
      </c>
      <c r="K741" s="77">
        <f>120</f>
        <v>120</v>
      </c>
    </row>
    <row customHeight="1" ht="12" r="742" spans="1:13">
      <c r="A742" s="99">
        <v>6040</v>
      </c>
      <c r="B742" s="93">
        <v>2</v>
      </c>
      <c r="C742" s="110">
        <v>0</v>
      </c>
      <c r="D742" s="110">
        <f si="23" t="shared"/>
        <v>0</v>
      </c>
      <c r="E742" s="74">
        <v>1</v>
      </c>
      <c r="F742" s="26">
        <v>6040</v>
      </c>
      <c r="G742" s="26" t="s">
        <v>250</v>
      </c>
      <c r="H742" s="26" t="s">
        <v>220</v>
      </c>
      <c r="I742" s="29">
        <v>80</v>
      </c>
      <c r="J742" s="96">
        <f si="22" t="shared"/>
        <v>160</v>
      </c>
      <c r="K742" s="77">
        <f>(I742*0.4)+I742</f>
        <v>112</v>
      </c>
    </row>
    <row customHeight="1" ht="12" r="743" spans="1:13">
      <c r="A743" s="99">
        <v>6041</v>
      </c>
      <c r="B743" s="93">
        <v>0</v>
      </c>
      <c r="C743" s="110">
        <v>0</v>
      </c>
      <c r="D743" s="110">
        <f si="23" t="shared"/>
        <v>0</v>
      </c>
      <c r="E743" s="74">
        <v>0</v>
      </c>
      <c r="F743" s="26">
        <v>6041</v>
      </c>
      <c r="G743" s="26" t="s">
        <v>251</v>
      </c>
      <c r="H743" s="26" t="s">
        <v>220</v>
      </c>
      <c r="I743" s="29">
        <v>125.2</v>
      </c>
      <c r="J743" s="96">
        <f si="22" t="shared"/>
        <v>0</v>
      </c>
      <c r="K743" s="77">
        <f>(I743*0.4)+I743</f>
        <v>175.28</v>
      </c>
    </row>
    <row customFormat="1" customHeight="1" ht="12" r="744" s="121" spans="1:13">
      <c r="A744" s="118">
        <v>6042</v>
      </c>
      <c r="B744" s="119">
        <v>0</v>
      </c>
      <c r="C744" s="120">
        <v>0</v>
      </c>
      <c r="D744" s="110">
        <f si="23" t="shared"/>
        <v>0</v>
      </c>
      <c r="E744" s="120">
        <v>0</v>
      </c>
      <c r="F744" s="121">
        <v>6042</v>
      </c>
      <c r="G744" s="121" t="s">
        <v>252</v>
      </c>
      <c r="H744" s="121" t="s">
        <v>220</v>
      </c>
      <c r="I744" s="57">
        <v>74</v>
      </c>
      <c r="J744" s="122">
        <f si="22" t="shared"/>
        <v>0</v>
      </c>
      <c r="K744" s="123">
        <v>105</v>
      </c>
      <c r="L744" s="57"/>
      <c r="M744" s="124"/>
    </row>
    <row customHeight="1" ht="12" r="745" spans="1:13">
      <c r="A745" s="99">
        <v>6043</v>
      </c>
      <c r="B745" s="93">
        <v>0</v>
      </c>
      <c r="C745" s="110">
        <v>0</v>
      </c>
      <c r="D745" s="110">
        <f si="23" t="shared"/>
        <v>0</v>
      </c>
      <c r="E745" s="74">
        <v>0</v>
      </c>
      <c r="F745" s="26">
        <v>6043</v>
      </c>
      <c r="G745" s="26" t="s">
        <v>253</v>
      </c>
      <c r="H745" s="26" t="s">
        <v>220</v>
      </c>
      <c r="I745" s="29">
        <v>17</v>
      </c>
      <c r="J745" s="96">
        <f si="22" t="shared"/>
        <v>0</v>
      </c>
      <c r="K745" s="77">
        <v>130</v>
      </c>
    </row>
    <row customFormat="1" customHeight="1" ht="12" r="746" s="121" spans="1:13">
      <c r="A746" s="118">
        <v>6044</v>
      </c>
      <c r="B746" s="119" t="n">
        <v>0.0</v>
      </c>
      <c r="C746" s="120">
        <v>0</v>
      </c>
      <c r="D746" s="110">
        <f si="23" t="shared"/>
        <v>0</v>
      </c>
      <c r="E746" s="120">
        <v>0</v>
      </c>
      <c r="F746" s="121">
        <v>6044</v>
      </c>
      <c r="G746" s="121" t="s">
        <v>254</v>
      </c>
      <c r="H746" s="121" t="s">
        <v>220</v>
      </c>
      <c r="I746" s="57">
        <v>90</v>
      </c>
      <c r="J746" s="122">
        <f si="22" t="shared"/>
        <v>0</v>
      </c>
      <c r="K746" s="123">
        <v>155</v>
      </c>
      <c r="L746" s="57"/>
      <c r="M746" s="124"/>
    </row>
    <row customFormat="1" customHeight="1" ht="12" r="747" s="121" spans="1:13">
      <c r="A747" s="118">
        <v>6045</v>
      </c>
      <c r="B747" s="119" t="n">
        <v>0.0</v>
      </c>
      <c r="C747" s="120">
        <v>0</v>
      </c>
      <c r="D747" s="110">
        <f si="23" t="shared"/>
        <v>0</v>
      </c>
      <c r="E747" s="120">
        <v>0</v>
      </c>
      <c r="F747" s="121">
        <v>6045</v>
      </c>
      <c r="G747" s="121" t="s">
        <v>255</v>
      </c>
      <c r="H747" s="121" t="s">
        <v>220</v>
      </c>
      <c r="I747" s="57">
        <v>50</v>
      </c>
      <c r="J747" s="122">
        <f si="22" t="shared"/>
        <v>0</v>
      </c>
      <c r="K747" s="123">
        <f>(I747*0.4)+I747</f>
        <v>70</v>
      </c>
      <c r="L747" s="57"/>
      <c r="M747" s="124"/>
    </row>
    <row customHeight="1" ht="12" r="748" spans="1:13">
      <c r="A748" s="99">
        <v>6046</v>
      </c>
      <c r="B748" s="93">
        <v>7</v>
      </c>
      <c r="C748" s="110">
        <v>3</v>
      </c>
      <c r="D748" s="110">
        <f si="23" t="shared"/>
        <v>6</v>
      </c>
      <c r="E748" s="74">
        <v>3</v>
      </c>
      <c r="F748" s="26" t="s">
        <v>1375</v>
      </c>
      <c r="G748" s="26" t="s">
        <v>588</v>
      </c>
      <c r="H748" s="26" t="s">
        <v>220</v>
      </c>
      <c r="I748" s="29">
        <v>12</v>
      </c>
      <c r="J748" s="96">
        <f si="22" t="shared"/>
        <v>84</v>
      </c>
      <c r="K748" s="77">
        <v>15</v>
      </c>
    </row>
    <row customHeight="1" ht="12" r="749" spans="1:13">
      <c r="A749" s="99">
        <v>6047</v>
      </c>
      <c r="B749" s="93">
        <v>39</v>
      </c>
      <c r="C749" s="110">
        <v>5</v>
      </c>
      <c r="D749" s="110">
        <f si="23" t="shared"/>
        <v>10</v>
      </c>
      <c r="E749" s="74">
        <v>15</v>
      </c>
      <c r="F749" s="26">
        <v>6047</v>
      </c>
      <c r="G749" s="26" t="s">
        <v>256</v>
      </c>
      <c r="H749" s="26" t="s">
        <v>220</v>
      </c>
      <c r="I749" s="29">
        <v>25</v>
      </c>
      <c r="J749" s="96">
        <f ref="J749:J812" si="24" t="shared">B749*I749</f>
        <v>975</v>
      </c>
      <c r="K749" s="77">
        <v>20</v>
      </c>
    </row>
    <row customHeight="1" ht="12" r="750" spans="1:13">
      <c r="A750" s="99">
        <v>6048</v>
      </c>
      <c r="B750" s="93" t="n">
        <v>0.0</v>
      </c>
      <c r="C750" s="110">
        <v>0</v>
      </c>
      <c r="D750" s="110">
        <f si="23" t="shared"/>
        <v>0</v>
      </c>
      <c r="E750" s="74">
        <v>0</v>
      </c>
      <c r="F750" s="26">
        <v>6048</v>
      </c>
      <c r="H750" s="26" t="s">
        <v>220</v>
      </c>
      <c r="I750" s="29">
        <v>56</v>
      </c>
      <c r="J750" s="96">
        <f si="24" t="shared"/>
        <v>0</v>
      </c>
      <c r="K750" s="77">
        <v>115</v>
      </c>
    </row>
    <row customHeight="1" ht="12" r="751" spans="1:13">
      <c r="A751" s="99">
        <v>6049</v>
      </c>
      <c r="B751" s="93">
        <v>0</v>
      </c>
      <c r="C751" s="110">
        <v>0</v>
      </c>
      <c r="D751" s="110">
        <f si="23" t="shared"/>
        <v>0</v>
      </c>
      <c r="E751" s="74">
        <v>0</v>
      </c>
      <c r="F751" s="26">
        <v>6049</v>
      </c>
      <c r="H751" s="26" t="s">
        <v>220</v>
      </c>
      <c r="I751" s="29">
        <v>120</v>
      </c>
      <c r="J751" s="96">
        <f si="24" t="shared"/>
        <v>0</v>
      </c>
      <c r="K751" s="77">
        <v>170</v>
      </c>
    </row>
    <row customHeight="1" ht="12" r="752" spans="1:13">
      <c r="A752" s="99">
        <v>6050</v>
      </c>
      <c r="B752" s="93">
        <v>12</v>
      </c>
      <c r="C752" s="110">
        <v>3</v>
      </c>
      <c r="D752" s="110">
        <f si="23" t="shared"/>
        <v>6</v>
      </c>
      <c r="E752" s="74">
        <v>3</v>
      </c>
      <c r="F752" s="26" t="s">
        <v>1375</v>
      </c>
      <c r="G752" s="26" t="s">
        <v>257</v>
      </c>
      <c r="H752" s="26" t="s">
        <v>220</v>
      </c>
      <c r="I752" s="29">
        <v>69</v>
      </c>
      <c r="J752" s="96">
        <f si="24" t="shared"/>
        <v>828</v>
      </c>
      <c r="K752" s="77">
        <v>190</v>
      </c>
    </row>
    <row customFormat="1" customHeight="1" ht="12" r="753" s="45" spans="1:13">
      <c r="A753" s="99">
        <v>6051</v>
      </c>
      <c r="B753" s="93" t="n">
        <v>1.0</v>
      </c>
      <c r="C753" s="74">
        <v>0</v>
      </c>
      <c r="D753" s="74">
        <f si="23" t="shared"/>
        <v>0</v>
      </c>
      <c r="E753" s="74">
        <v>0</v>
      </c>
      <c r="F753" s="26">
        <v>6051</v>
      </c>
      <c r="H753" s="26" t="s">
        <v>220</v>
      </c>
      <c r="I753" s="29">
        <v>140</v>
      </c>
      <c r="J753" s="96">
        <f si="24" t="shared"/>
        <v>280</v>
      </c>
      <c r="K753" s="77">
        <v>255</v>
      </c>
      <c r="L753" s="108"/>
      <c r="M753" s="46" t="s">
        <v>1159</v>
      </c>
    </row>
    <row customHeight="1" ht="12" r="754" spans="1:13">
      <c r="A754" s="99">
        <v>6052</v>
      </c>
      <c r="B754" s="93">
        <v>0</v>
      </c>
      <c r="C754" s="110">
        <v>0</v>
      </c>
      <c r="D754" s="110">
        <f si="23" t="shared"/>
        <v>0</v>
      </c>
      <c r="E754" s="74">
        <v>0</v>
      </c>
      <c r="F754" s="26">
        <v>6052</v>
      </c>
      <c r="G754" s="26" t="s">
        <v>258</v>
      </c>
      <c r="H754" s="26" t="s">
        <v>220</v>
      </c>
      <c r="I754" s="29">
        <v>18.5</v>
      </c>
      <c r="J754" s="96">
        <f si="24" t="shared"/>
        <v>0</v>
      </c>
      <c r="K754" s="77">
        <v>55</v>
      </c>
    </row>
    <row customHeight="1" ht="12" r="755" spans="1:13">
      <c r="A755" s="99">
        <v>6053</v>
      </c>
      <c r="B755" s="93">
        <v>0</v>
      </c>
      <c r="C755" s="110">
        <v>0</v>
      </c>
      <c r="D755" s="110">
        <f si="23" t="shared"/>
        <v>0</v>
      </c>
      <c r="E755" s="74">
        <v>0</v>
      </c>
      <c r="F755" s="26">
        <v>6053</v>
      </c>
      <c r="H755" s="26" t="s">
        <v>220</v>
      </c>
      <c r="I755" s="29">
        <v>135</v>
      </c>
      <c r="J755" s="96">
        <f si="24" t="shared"/>
        <v>0</v>
      </c>
      <c r="K755" s="77">
        <v>10</v>
      </c>
    </row>
    <row customHeight="1" ht="12" r="756" spans="1:13">
      <c r="A756" s="99">
        <v>6054</v>
      </c>
      <c r="B756" s="93">
        <v>11</v>
      </c>
      <c r="C756" s="110">
        <v>3</v>
      </c>
      <c r="D756" s="110">
        <f si="23" t="shared"/>
        <v>6</v>
      </c>
      <c r="E756" s="74">
        <v>2</v>
      </c>
      <c r="F756" s="26" t="s">
        <v>1375</v>
      </c>
      <c r="G756" s="26" t="s">
        <v>259</v>
      </c>
      <c r="H756" s="26" t="s">
        <v>220</v>
      </c>
      <c r="I756" s="29">
        <v>40.76</v>
      </c>
      <c r="J756" s="96">
        <f si="24" t="shared"/>
        <v>448.35999999999996</v>
      </c>
      <c r="K756" s="77">
        <v>140</v>
      </c>
    </row>
    <row customFormat="1" customHeight="1" ht="12" r="757" s="121" spans="1:13">
      <c r="A757" s="118">
        <v>6055</v>
      </c>
      <c r="B757" s="119">
        <v>0</v>
      </c>
      <c r="C757" s="120">
        <v>0</v>
      </c>
      <c r="D757" s="110">
        <f si="23" t="shared"/>
        <v>0</v>
      </c>
      <c r="E757" s="120">
        <v>0</v>
      </c>
      <c r="F757" s="121">
        <v>6055</v>
      </c>
      <c r="G757" s="121" t="s">
        <v>260</v>
      </c>
      <c r="H757" s="121" t="s">
        <v>220</v>
      </c>
      <c r="I757" s="57">
        <v>66</v>
      </c>
      <c r="J757" s="122">
        <f si="24" t="shared"/>
        <v>0</v>
      </c>
      <c r="K757" s="123">
        <v>130</v>
      </c>
      <c r="L757" s="57"/>
      <c r="M757" s="124"/>
    </row>
    <row customHeight="1" ht="12" r="758" spans="1:13">
      <c r="A758" s="99">
        <v>6056</v>
      </c>
      <c r="B758" s="93">
        <v>0</v>
      </c>
      <c r="C758" s="110">
        <v>0</v>
      </c>
      <c r="D758" s="110">
        <f si="23" t="shared"/>
        <v>0</v>
      </c>
      <c r="E758" s="74">
        <v>0</v>
      </c>
      <c r="F758" s="26">
        <v>6056</v>
      </c>
      <c r="G758" s="26" t="s">
        <v>261</v>
      </c>
      <c r="H758" s="26" t="s">
        <v>220</v>
      </c>
      <c r="I758" s="29">
        <v>80</v>
      </c>
      <c r="J758" s="96">
        <f si="24" t="shared"/>
        <v>0</v>
      </c>
      <c r="K758" s="77">
        <f>(I758*0.4)+I758</f>
        <v>112</v>
      </c>
    </row>
    <row customFormat="1" customHeight="1" ht="12" r="759" s="121" spans="1:13">
      <c r="A759" s="118">
        <v>6057</v>
      </c>
      <c r="B759" s="119">
        <v>0</v>
      </c>
      <c r="C759" s="120">
        <v>0</v>
      </c>
      <c r="D759" s="110">
        <f si="23" t="shared"/>
        <v>0</v>
      </c>
      <c r="E759" s="120">
        <v>0</v>
      </c>
      <c r="F759" s="121">
        <v>6057</v>
      </c>
      <c r="G759" s="121" t="s">
        <v>262</v>
      </c>
      <c r="H759" s="121" t="s">
        <v>220</v>
      </c>
      <c r="I759" s="57">
        <v>88</v>
      </c>
      <c r="J759" s="122">
        <f si="24" t="shared"/>
        <v>0</v>
      </c>
      <c r="K759" s="123">
        <v>140</v>
      </c>
      <c r="L759" s="57"/>
      <c r="M759" s="124"/>
    </row>
    <row customHeight="1" ht="12" r="760" spans="1:13">
      <c r="A760" s="99">
        <v>6058</v>
      </c>
      <c r="B760" s="93">
        <v>0</v>
      </c>
      <c r="C760" s="110">
        <v>0</v>
      </c>
      <c r="D760" s="110">
        <f si="23" t="shared"/>
        <v>0</v>
      </c>
      <c r="E760" s="74">
        <v>0</v>
      </c>
      <c r="F760" s="26">
        <v>6058</v>
      </c>
      <c r="G760" s="26" t="s">
        <v>263</v>
      </c>
      <c r="H760" s="26" t="s">
        <v>220</v>
      </c>
      <c r="I760" s="29">
        <v>95.91</v>
      </c>
      <c r="J760" s="96">
        <f si="24" t="shared"/>
        <v>0</v>
      </c>
      <c r="K760" s="77">
        <v>280</v>
      </c>
    </row>
    <row customHeight="1" ht="12" r="761" spans="1:13">
      <c r="A761" s="99">
        <v>6059</v>
      </c>
      <c r="B761" s="93">
        <v>0</v>
      </c>
      <c r="C761" s="110">
        <v>0</v>
      </c>
      <c r="D761" s="110">
        <f si="23" t="shared"/>
        <v>0</v>
      </c>
      <c r="E761" s="74">
        <v>0</v>
      </c>
      <c r="F761" s="26">
        <v>6059</v>
      </c>
      <c r="G761" s="26" t="s">
        <v>264</v>
      </c>
      <c r="H761" s="26" t="s">
        <v>220</v>
      </c>
      <c r="I761" s="29">
        <v>91.23</v>
      </c>
      <c r="J761" s="96">
        <f si="24" t="shared"/>
        <v>0</v>
      </c>
      <c r="K761" s="77">
        <v>90</v>
      </c>
    </row>
    <row customHeight="1" ht="12" r="762" spans="1:13">
      <c r="A762" s="99">
        <v>6060</v>
      </c>
      <c r="B762" s="93">
        <v>0</v>
      </c>
      <c r="C762" s="110">
        <v>0</v>
      </c>
      <c r="D762" s="110">
        <f si="23" t="shared"/>
        <v>0</v>
      </c>
      <c r="E762" s="74">
        <v>0</v>
      </c>
      <c r="F762" s="26">
        <v>6060</v>
      </c>
      <c r="G762" s="26" t="s">
        <v>265</v>
      </c>
      <c r="H762" s="26" t="s">
        <v>220</v>
      </c>
      <c r="I762" s="29">
        <v>170.16</v>
      </c>
      <c r="J762" s="96">
        <f si="24" t="shared"/>
        <v>0</v>
      </c>
      <c r="K762" s="77">
        <v>25</v>
      </c>
    </row>
    <row customHeight="1" ht="12" r="763" spans="1:13">
      <c r="A763" s="99">
        <v>6061</v>
      </c>
      <c r="B763" s="93">
        <v>2</v>
      </c>
      <c r="C763" s="74">
        <v>0</v>
      </c>
      <c r="D763" s="74">
        <f si="23" t="shared"/>
        <v>0</v>
      </c>
      <c r="E763" s="74">
        <v>0</v>
      </c>
      <c r="F763" s="26">
        <v>6061</v>
      </c>
      <c r="G763" s="26" t="s">
        <v>266</v>
      </c>
      <c r="H763" s="26" t="s">
        <v>220</v>
      </c>
      <c r="I763" s="29">
        <v>66.36</v>
      </c>
      <c r="J763" s="96">
        <f si="24" t="shared"/>
        <v>132.72</v>
      </c>
      <c r="K763" s="77">
        <v>240</v>
      </c>
    </row>
    <row customHeight="1" ht="12" r="764" spans="1:13">
      <c r="A764" s="99">
        <v>6062</v>
      </c>
      <c r="B764" s="93">
        <v>0</v>
      </c>
      <c r="C764" s="110">
        <v>0</v>
      </c>
      <c r="D764" s="110">
        <f si="23" t="shared"/>
        <v>0</v>
      </c>
      <c r="E764" s="74">
        <v>0</v>
      </c>
      <c r="F764" s="26">
        <v>6062</v>
      </c>
      <c r="G764" s="26" t="s">
        <v>267</v>
      </c>
      <c r="H764" s="26" t="s">
        <v>220</v>
      </c>
      <c r="I764" s="29">
        <v>25</v>
      </c>
      <c r="J764" s="96">
        <f si="24" t="shared"/>
        <v>0</v>
      </c>
      <c r="K764" s="77">
        <v>85</v>
      </c>
    </row>
    <row customHeight="1" ht="12" r="765" spans="1:13">
      <c r="A765" s="99">
        <v>6063</v>
      </c>
      <c r="B765" s="93">
        <v>3</v>
      </c>
      <c r="C765" s="110">
        <v>0</v>
      </c>
      <c r="D765" s="110">
        <f si="23" t="shared"/>
        <v>0</v>
      </c>
      <c r="E765" s="74">
        <v>5</v>
      </c>
      <c r="F765" s="26" t="s">
        <v>1392</v>
      </c>
      <c r="G765" s="26" t="s">
        <v>268</v>
      </c>
      <c r="H765" s="26" t="s">
        <v>220</v>
      </c>
      <c r="I765" s="29">
        <v>145</v>
      </c>
      <c r="J765" s="96">
        <f si="24" t="shared"/>
        <v>435</v>
      </c>
      <c r="K765" s="77">
        <v>62</v>
      </c>
    </row>
    <row customHeight="1" ht="12" r="766" spans="1:13">
      <c r="A766" s="99">
        <v>6064</v>
      </c>
      <c r="B766" s="93">
        <v>10</v>
      </c>
      <c r="C766" s="110">
        <v>3</v>
      </c>
      <c r="D766" s="110">
        <f si="23" t="shared"/>
        <v>6</v>
      </c>
      <c r="E766" s="74">
        <v>3</v>
      </c>
      <c r="F766" s="26" t="s">
        <v>1375</v>
      </c>
      <c r="G766" s="26" t="s">
        <v>772</v>
      </c>
      <c r="H766" s="26" t="s">
        <v>220</v>
      </c>
      <c r="I766" s="29">
        <v>40.76</v>
      </c>
      <c r="J766" s="96">
        <f si="24" t="shared"/>
        <v>407.59999999999997</v>
      </c>
      <c r="K766" s="77">
        <v>140</v>
      </c>
    </row>
    <row customHeight="1" ht="12" r="767" spans="1:13">
      <c r="A767" s="99">
        <v>6065</v>
      </c>
      <c r="B767" s="93">
        <v>25</v>
      </c>
      <c r="C767" s="110">
        <v>20</v>
      </c>
      <c r="D767" s="110">
        <f si="23" t="shared"/>
        <v>40</v>
      </c>
      <c r="E767" s="74">
        <v>43</v>
      </c>
      <c r="F767" s="26">
        <v>6065</v>
      </c>
      <c r="G767" s="26" t="s">
        <v>269</v>
      </c>
      <c r="H767" s="26" t="s">
        <v>220</v>
      </c>
      <c r="I767" s="29">
        <v>58</v>
      </c>
      <c r="J767" s="96">
        <f si="24" t="shared"/>
        <v>1450</v>
      </c>
      <c r="K767" s="77">
        <v>125</v>
      </c>
    </row>
    <row customHeight="1" ht="12" r="768" spans="1:13">
      <c r="A768" s="99">
        <v>6066</v>
      </c>
      <c r="B768" s="93">
        <v>76</v>
      </c>
      <c r="C768" s="110">
        <v>20</v>
      </c>
      <c r="D768" s="110">
        <f si="23" t="shared"/>
        <v>40</v>
      </c>
      <c r="E768" s="74">
        <v>35</v>
      </c>
      <c r="F768" s="26">
        <v>6066</v>
      </c>
      <c r="G768" s="26" t="s">
        <v>270</v>
      </c>
      <c r="H768" s="26" t="s">
        <v>220</v>
      </c>
      <c r="I768" s="29">
        <v>23</v>
      </c>
      <c r="J768" s="96">
        <f si="24" t="shared"/>
        <v>1748</v>
      </c>
      <c r="K768" s="77">
        <v>225</v>
      </c>
      <c r="M768" s="25" t="s">
        <v>1163</v>
      </c>
    </row>
    <row customHeight="1" ht="12" r="769" spans="1:13">
      <c r="A769" s="99">
        <v>6067</v>
      </c>
      <c r="B769" s="93">
        <v>0</v>
      </c>
      <c r="C769" s="110">
        <v>3</v>
      </c>
      <c r="D769" s="110">
        <f si="23" t="shared"/>
        <v>6</v>
      </c>
      <c r="E769" s="74">
        <v>3</v>
      </c>
      <c r="F769" s="26" t="s">
        <v>1375</v>
      </c>
      <c r="G769" s="26" t="s">
        <v>271</v>
      </c>
      <c r="H769" s="26" t="s">
        <v>272</v>
      </c>
      <c r="I769" s="29">
        <v>18</v>
      </c>
      <c r="J769" s="96">
        <f si="24" t="shared"/>
        <v>0</v>
      </c>
      <c r="K769" s="77">
        <v>50</v>
      </c>
      <c r="M769" s="26"/>
    </row>
    <row customHeight="1" ht="12" r="770" spans="1:13">
      <c r="A770" s="99">
        <v>6068</v>
      </c>
      <c r="B770" s="93">
        <v>2</v>
      </c>
      <c r="C770" s="110">
        <v>0</v>
      </c>
      <c r="D770" s="110">
        <f si="23" t="shared"/>
        <v>0</v>
      </c>
      <c r="E770" s="74">
        <v>0</v>
      </c>
      <c r="F770" s="26">
        <v>6068</v>
      </c>
      <c r="G770" s="26" t="s">
        <v>273</v>
      </c>
      <c r="H770" s="26" t="s">
        <v>220</v>
      </c>
      <c r="I770" s="29">
        <v>21.25</v>
      </c>
      <c r="J770" s="96">
        <f si="24" t="shared"/>
        <v>42.5</v>
      </c>
      <c r="K770" s="77">
        <f>(I770*0.4)+I770</f>
        <v>29.75</v>
      </c>
    </row>
    <row customFormat="1" customHeight="1" ht="12" r="771" s="121" spans="1:13">
      <c r="A771" s="118">
        <v>6069</v>
      </c>
      <c r="B771" s="119">
        <v>0</v>
      </c>
      <c r="C771" s="120">
        <v>0</v>
      </c>
      <c r="D771" s="120">
        <f si="23" t="shared"/>
        <v>0</v>
      </c>
      <c r="E771" s="120">
        <v>7</v>
      </c>
      <c r="F771" s="121" t="s">
        <v>1375</v>
      </c>
      <c r="G771" s="121" t="s">
        <v>773</v>
      </c>
      <c r="H771" s="121" t="s">
        <v>272</v>
      </c>
      <c r="I771" s="57">
        <v>17</v>
      </c>
      <c r="J771" s="122">
        <f si="24" t="shared"/>
        <v>0</v>
      </c>
      <c r="K771" s="123">
        <v>50</v>
      </c>
      <c r="L771" s="57"/>
    </row>
    <row customHeight="1" ht="12" r="772" spans="1:13">
      <c r="A772" s="99">
        <v>6070</v>
      </c>
      <c r="B772" s="93">
        <v>14</v>
      </c>
      <c r="C772" s="110">
        <v>3</v>
      </c>
      <c r="D772" s="110">
        <f si="23" t="shared"/>
        <v>6</v>
      </c>
      <c r="E772" s="74">
        <v>2</v>
      </c>
      <c r="F772" s="26" t="s">
        <v>1375</v>
      </c>
      <c r="G772" s="26" t="s">
        <v>274</v>
      </c>
      <c r="H772" s="26" t="s">
        <v>220</v>
      </c>
      <c r="I772" s="29">
        <v>39</v>
      </c>
      <c r="J772" s="96">
        <f si="24" t="shared"/>
        <v>546</v>
      </c>
      <c r="K772" s="77">
        <f>(I772*0.4)+I772</f>
        <v>54.6</v>
      </c>
      <c r="M772" s="25" t="s">
        <v>1161</v>
      </c>
    </row>
    <row customFormat="1" customHeight="1" ht="12" r="773" s="121" spans="1:13">
      <c r="A773" s="144">
        <v>6071</v>
      </c>
      <c r="B773" s="119" t="n">
        <v>0.0</v>
      </c>
      <c r="C773" s="120">
        <v>0</v>
      </c>
      <c r="D773" s="110">
        <f si="23" t="shared"/>
        <v>0</v>
      </c>
      <c r="E773" s="120">
        <v>0</v>
      </c>
      <c r="F773" s="121">
        <v>6071</v>
      </c>
      <c r="G773" s="121" t="s">
        <v>768</v>
      </c>
      <c r="H773" s="121" t="s">
        <v>220</v>
      </c>
      <c r="I773" s="57">
        <v>163.86</v>
      </c>
      <c r="J773" s="122">
        <f si="24" t="shared"/>
        <v>0</v>
      </c>
      <c r="K773" s="123">
        <v>215</v>
      </c>
      <c r="L773" s="57"/>
      <c r="M773" s="124"/>
    </row>
    <row customHeight="1" ht="12" r="774" spans="1:13">
      <c r="A774" s="99">
        <v>6072</v>
      </c>
      <c r="B774" s="93">
        <v>0</v>
      </c>
      <c r="C774" s="110">
        <v>0</v>
      </c>
      <c r="D774" s="110">
        <f si="23" t="shared"/>
        <v>0</v>
      </c>
      <c r="E774" s="74">
        <v>0</v>
      </c>
      <c r="F774" s="26">
        <v>6072</v>
      </c>
      <c r="G774" s="26" t="s">
        <v>774</v>
      </c>
      <c r="H774" s="26" t="s">
        <v>220</v>
      </c>
      <c r="I774" s="29">
        <v>4.75</v>
      </c>
      <c r="J774" s="96">
        <f si="24" t="shared"/>
        <v>0</v>
      </c>
      <c r="K774" s="77">
        <f>(I774*0.4)+I774</f>
        <v>6.65</v>
      </c>
    </row>
    <row customHeight="1" ht="12" r="775" spans="1:13">
      <c r="A775" s="99">
        <v>6073</v>
      </c>
      <c r="B775" s="93">
        <v>0</v>
      </c>
      <c r="C775" s="110">
        <v>0</v>
      </c>
      <c r="D775" s="110">
        <f si="23" t="shared"/>
        <v>0</v>
      </c>
      <c r="E775" s="74">
        <v>0</v>
      </c>
      <c r="F775" s="26">
        <v>6073</v>
      </c>
      <c r="G775" s="26" t="s">
        <v>275</v>
      </c>
      <c r="H775" s="26" t="s">
        <v>220</v>
      </c>
      <c r="I775" s="29">
        <v>28</v>
      </c>
      <c r="J775" s="96">
        <f si="24" t="shared"/>
        <v>0</v>
      </c>
      <c r="K775" s="77">
        <v>20</v>
      </c>
    </row>
    <row customHeight="1" ht="12" r="776" spans="1:13">
      <c r="A776" s="99">
        <v>6074</v>
      </c>
      <c r="B776" s="93">
        <v>0</v>
      </c>
      <c r="C776" s="110">
        <v>0</v>
      </c>
      <c r="D776" s="110">
        <f si="23" t="shared"/>
        <v>0</v>
      </c>
      <c r="E776" s="74">
        <v>0</v>
      </c>
      <c r="F776" s="26">
        <v>6074</v>
      </c>
      <c r="G776" s="26" t="s">
        <v>276</v>
      </c>
      <c r="H776" s="26" t="s">
        <v>220</v>
      </c>
      <c r="I776" s="29">
        <v>28</v>
      </c>
      <c r="J776" s="96">
        <f si="24" t="shared"/>
        <v>0</v>
      </c>
      <c r="K776" s="77">
        <v>55</v>
      </c>
    </row>
    <row customHeight="1" ht="12" r="777" spans="1:13">
      <c r="A777" s="99">
        <v>6075</v>
      </c>
      <c r="B777" s="93">
        <v>0</v>
      </c>
      <c r="C777" s="110">
        <v>0</v>
      </c>
      <c r="D777" s="110">
        <f si="23" t="shared"/>
        <v>0</v>
      </c>
      <c r="E777" s="74">
        <v>0</v>
      </c>
      <c r="F777" s="26">
        <v>6075</v>
      </c>
      <c r="G777" s="26" t="s">
        <v>277</v>
      </c>
      <c r="H777" s="26" t="s">
        <v>220</v>
      </c>
      <c r="I777" s="29">
        <v>100</v>
      </c>
      <c r="J777" s="96">
        <f si="24" t="shared"/>
        <v>0</v>
      </c>
      <c r="K777" s="77">
        <v>150</v>
      </c>
    </row>
    <row customFormat="1" customHeight="1" ht="12" r="778" s="121" spans="1:13">
      <c r="A778" s="118">
        <v>6076</v>
      </c>
      <c r="B778" s="119">
        <v>0</v>
      </c>
      <c r="C778" s="120">
        <v>0</v>
      </c>
      <c r="D778" s="110">
        <f si="23" t="shared"/>
        <v>0</v>
      </c>
      <c r="E778" s="120">
        <v>0</v>
      </c>
      <c r="F778" s="121">
        <v>6076</v>
      </c>
      <c r="G778" s="121" t="s">
        <v>278</v>
      </c>
      <c r="H778" s="121" t="s">
        <v>220</v>
      </c>
      <c r="I778" s="57">
        <v>100</v>
      </c>
      <c r="J778" s="122">
        <f si="24" t="shared"/>
        <v>0</v>
      </c>
      <c r="K778" s="123">
        <f>(I778*0.4)+I778</f>
        <v>140</v>
      </c>
      <c r="L778" s="57"/>
      <c r="M778" s="124"/>
    </row>
    <row customHeight="1" ht="12" r="779" spans="1:13">
      <c r="A779" s="99">
        <v>6077</v>
      </c>
      <c r="B779" s="93">
        <v>0</v>
      </c>
      <c r="C779" s="110">
        <v>0</v>
      </c>
      <c r="D779" s="110">
        <f si="23" t="shared"/>
        <v>0</v>
      </c>
      <c r="E779" s="74">
        <v>0</v>
      </c>
      <c r="F779" s="26">
        <v>6077</v>
      </c>
      <c r="G779" s="26" t="s">
        <v>279</v>
      </c>
      <c r="H779" s="26" t="s">
        <v>220</v>
      </c>
      <c r="I779" s="29">
        <v>18.75</v>
      </c>
      <c r="J779" s="96">
        <f si="24" t="shared"/>
        <v>0</v>
      </c>
      <c r="K779" s="77">
        <f>(I779*0.4)+I779</f>
        <v>26.25</v>
      </c>
    </row>
    <row customHeight="1" ht="12" r="780" spans="1:13">
      <c r="A780" s="99">
        <v>6078</v>
      </c>
      <c r="B780" s="93">
        <v>0</v>
      </c>
      <c r="C780" s="110">
        <v>0</v>
      </c>
      <c r="D780" s="110">
        <f si="23" t="shared"/>
        <v>0</v>
      </c>
      <c r="E780" s="74">
        <v>0</v>
      </c>
      <c r="F780" s="26">
        <v>6078</v>
      </c>
      <c r="G780" s="26" t="s">
        <v>280</v>
      </c>
      <c r="H780" s="26" t="s">
        <v>220</v>
      </c>
      <c r="I780" s="29">
        <v>58.25</v>
      </c>
      <c r="J780" s="96">
        <f si="24" t="shared"/>
        <v>0</v>
      </c>
      <c r="K780" s="77">
        <v>255</v>
      </c>
    </row>
    <row customHeight="1" ht="12" r="781" spans="1:13">
      <c r="A781" s="99">
        <v>6079</v>
      </c>
      <c r="B781" s="93">
        <v>5</v>
      </c>
      <c r="C781" s="110">
        <v>0</v>
      </c>
      <c r="D781" s="110">
        <f si="23" t="shared"/>
        <v>0</v>
      </c>
      <c r="E781" s="74">
        <v>0</v>
      </c>
      <c r="F781" s="26">
        <v>6079</v>
      </c>
      <c r="G781" s="26" t="s">
        <v>281</v>
      </c>
      <c r="H781" s="26" t="s">
        <v>220</v>
      </c>
      <c r="I781" s="29">
        <v>24</v>
      </c>
      <c r="J781" s="96">
        <f si="24" t="shared"/>
        <v>120</v>
      </c>
      <c r="K781" s="77">
        <v>65</v>
      </c>
    </row>
    <row customHeight="1" ht="12" r="782" spans="1:13">
      <c r="A782" s="99">
        <v>6080</v>
      </c>
      <c r="B782" s="93">
        <v>8</v>
      </c>
      <c r="C782" s="110">
        <v>2</v>
      </c>
      <c r="D782" s="110">
        <f si="23" t="shared"/>
        <v>4</v>
      </c>
      <c r="E782" s="74">
        <v>4</v>
      </c>
      <c r="F782" s="26" t="s">
        <v>1398</v>
      </c>
      <c r="H782" s="26" t="s">
        <v>220</v>
      </c>
      <c r="I782" s="29">
        <v>67.81</v>
      </c>
      <c r="J782" s="96">
        <f si="24" t="shared"/>
        <v>542.48</v>
      </c>
      <c r="K782" s="77">
        <v>20</v>
      </c>
      <c r="M782" s="25" t="s">
        <v>1165</v>
      </c>
    </row>
    <row customHeight="1" ht="12" r="783" spans="1:13">
      <c r="A783" s="99">
        <v>6081</v>
      </c>
      <c r="B783" s="93">
        <v>1</v>
      </c>
      <c r="C783" s="110">
        <v>4</v>
      </c>
      <c r="D783" s="110">
        <f si="23" t="shared"/>
        <v>8</v>
      </c>
      <c r="E783" s="74">
        <v>0</v>
      </c>
      <c r="F783" s="26">
        <v>6081</v>
      </c>
      <c r="G783" s="26" t="s">
        <v>282</v>
      </c>
      <c r="H783" s="26" t="s">
        <v>220</v>
      </c>
      <c r="I783" s="29">
        <v>65</v>
      </c>
      <c r="J783" s="96">
        <f si="24" t="shared"/>
        <v>65</v>
      </c>
      <c r="K783" s="77">
        <v>60</v>
      </c>
      <c r="M783" s="25" t="s">
        <v>1153</v>
      </c>
    </row>
    <row customHeight="1" ht="12" r="784" spans="1:13">
      <c r="A784" s="99">
        <v>6082</v>
      </c>
      <c r="B784" s="93">
        <v>3</v>
      </c>
      <c r="C784" s="110">
        <v>0</v>
      </c>
      <c r="D784" s="110">
        <f si="23" t="shared"/>
        <v>0</v>
      </c>
      <c r="E784" s="74">
        <v>0</v>
      </c>
      <c r="F784" s="26">
        <v>6082</v>
      </c>
      <c r="H784" s="26" t="s">
        <v>220</v>
      </c>
      <c r="I784" s="29">
        <v>36</v>
      </c>
      <c r="J784" s="96">
        <f si="24" t="shared"/>
        <v>108</v>
      </c>
      <c r="K784" s="77">
        <v>5</v>
      </c>
    </row>
    <row customHeight="1" ht="12" r="785" spans="1:13">
      <c r="A785" s="99">
        <v>6083</v>
      </c>
      <c r="B785" s="93">
        <v>5</v>
      </c>
      <c r="C785" s="110">
        <v>0</v>
      </c>
      <c r="D785" s="110">
        <f si="23" t="shared"/>
        <v>0</v>
      </c>
      <c r="E785" s="74">
        <v>0</v>
      </c>
      <c r="F785" s="26">
        <v>6083</v>
      </c>
      <c r="G785" s="26" t="s">
        <v>283</v>
      </c>
      <c r="H785" s="26" t="s">
        <v>220</v>
      </c>
      <c r="I785" s="29">
        <v>23</v>
      </c>
      <c r="J785" s="96">
        <f si="24" t="shared"/>
        <v>115</v>
      </c>
      <c r="K785" s="77">
        <f>(I785*0.4)+I785</f>
        <v>32.200000000000003</v>
      </c>
    </row>
    <row customHeight="1" ht="12" r="786" spans="1:13">
      <c r="A786" s="99">
        <v>6084</v>
      </c>
      <c r="B786" s="93">
        <v>1</v>
      </c>
      <c r="C786" s="110">
        <v>0</v>
      </c>
      <c r="D786" s="110">
        <f si="23" t="shared"/>
        <v>0</v>
      </c>
      <c r="E786" s="74">
        <v>0</v>
      </c>
      <c r="F786" s="26">
        <v>6084</v>
      </c>
      <c r="G786" s="26" t="s">
        <v>999</v>
      </c>
      <c r="H786" s="26" t="s">
        <v>220</v>
      </c>
      <c r="I786" s="29">
        <v>19</v>
      </c>
      <c r="J786" s="96">
        <f si="24" t="shared"/>
        <v>19</v>
      </c>
      <c r="K786" s="77">
        <v>30</v>
      </c>
    </row>
    <row customHeight="1" ht="12" r="787" spans="1:13">
      <c r="A787" s="99">
        <v>6085</v>
      </c>
      <c r="B787" s="93">
        <v>0</v>
      </c>
      <c r="C787" s="110">
        <v>49</v>
      </c>
      <c r="D787" s="110">
        <f si="23" t="shared"/>
        <v>98</v>
      </c>
      <c r="E787" s="74">
        <v>19</v>
      </c>
      <c r="F787" s="26">
        <v>6085</v>
      </c>
      <c r="G787" s="26" t="s">
        <v>718</v>
      </c>
      <c r="H787" s="26" t="s">
        <v>717</v>
      </c>
      <c r="I787" s="29">
        <v>25</v>
      </c>
      <c r="J787" s="96">
        <f si="24" t="shared"/>
        <v>0</v>
      </c>
      <c r="K787" s="77">
        <v>203</v>
      </c>
      <c r="M787" s="26"/>
    </row>
    <row customHeight="1" ht="12" r="788" spans="1:13">
      <c r="A788" s="99">
        <v>6086</v>
      </c>
      <c r="B788" s="93">
        <v>0</v>
      </c>
      <c r="C788" s="110">
        <v>0</v>
      </c>
      <c r="D788" s="110">
        <f si="23" t="shared"/>
        <v>0</v>
      </c>
      <c r="E788" s="74">
        <v>0</v>
      </c>
      <c r="F788" s="26">
        <v>6086</v>
      </c>
      <c r="G788" s="26" t="s">
        <v>284</v>
      </c>
      <c r="H788" s="26" t="s">
        <v>220</v>
      </c>
      <c r="I788" s="29">
        <v>175</v>
      </c>
      <c r="J788" s="96">
        <f si="24" t="shared"/>
        <v>0</v>
      </c>
      <c r="K788" s="77">
        <f>(I788*0.4)+I788</f>
        <v>245</v>
      </c>
    </row>
    <row customHeight="1" ht="12" r="789" spans="1:13">
      <c r="A789" s="99">
        <v>6087</v>
      </c>
      <c r="B789" s="93">
        <v>0</v>
      </c>
      <c r="C789" s="110">
        <v>0</v>
      </c>
      <c r="D789" s="110">
        <f si="23" t="shared"/>
        <v>0</v>
      </c>
      <c r="E789" s="74">
        <v>0</v>
      </c>
      <c r="F789" s="26">
        <v>6087</v>
      </c>
      <c r="G789" s="26" t="s">
        <v>285</v>
      </c>
      <c r="H789" s="26" t="s">
        <v>220</v>
      </c>
      <c r="I789" s="29">
        <v>116.45</v>
      </c>
      <c r="J789" s="96">
        <f si="24" t="shared"/>
        <v>0</v>
      </c>
      <c r="K789" s="77">
        <v>95</v>
      </c>
      <c r="M789" s="25" t="s">
        <v>1167</v>
      </c>
    </row>
    <row customFormat="1" customHeight="1" ht="12" r="790" s="121" spans="1:13">
      <c r="A790" s="118">
        <v>6088</v>
      </c>
      <c r="B790" s="119">
        <v>0</v>
      </c>
      <c r="C790" s="120">
        <v>0</v>
      </c>
      <c r="D790" s="110">
        <f si="23" t="shared"/>
        <v>0</v>
      </c>
      <c r="E790" s="120">
        <v>0</v>
      </c>
      <c r="F790" s="121">
        <v>6088</v>
      </c>
      <c r="G790" s="121" t="s">
        <v>286</v>
      </c>
      <c r="H790" s="121" t="s">
        <v>220</v>
      </c>
      <c r="I790" s="57">
        <v>184.3</v>
      </c>
      <c r="J790" s="122">
        <f si="24" t="shared"/>
        <v>0</v>
      </c>
      <c r="K790" s="123">
        <v>125</v>
      </c>
      <c r="L790" s="57"/>
      <c r="M790" s="124"/>
    </row>
    <row customHeight="1" ht="12" r="791" spans="1:13">
      <c r="A791" s="99">
        <v>6089</v>
      </c>
      <c r="B791" s="93">
        <v>9</v>
      </c>
      <c r="C791" s="110">
        <v>0</v>
      </c>
      <c r="D791" s="110">
        <f si="23" t="shared"/>
        <v>0</v>
      </c>
      <c r="E791" s="74">
        <v>0</v>
      </c>
      <c r="F791" s="26">
        <v>6089</v>
      </c>
      <c r="G791" s="26" t="s">
        <v>752</v>
      </c>
      <c r="H791" s="26" t="s">
        <v>220</v>
      </c>
      <c r="I791" s="29">
        <v>81.7</v>
      </c>
      <c r="J791" s="96">
        <f si="24" t="shared"/>
        <v>735.30000000000007</v>
      </c>
      <c r="K791" s="77">
        <f>(I791*0.4)+I791</f>
        <v>114.38</v>
      </c>
    </row>
    <row customHeight="1" ht="12" r="792" spans="1:13">
      <c r="A792" s="99">
        <v>6090</v>
      </c>
      <c r="B792" s="93">
        <v>0</v>
      </c>
      <c r="C792" s="110">
        <v>0</v>
      </c>
      <c r="D792" s="110">
        <f si="23" t="shared"/>
        <v>0</v>
      </c>
      <c r="E792" s="74">
        <v>0</v>
      </c>
      <c r="F792" s="26">
        <v>6090</v>
      </c>
      <c r="G792" s="26" t="s">
        <v>287</v>
      </c>
      <c r="H792" s="26" t="s">
        <v>220</v>
      </c>
      <c r="I792" s="29">
        <v>14</v>
      </c>
      <c r="J792" s="96">
        <f si="24" t="shared"/>
        <v>0</v>
      </c>
      <c r="K792" s="77">
        <v>30</v>
      </c>
    </row>
    <row customHeight="1" ht="12" r="793" spans="1:13">
      <c r="A793" s="99">
        <v>6091</v>
      </c>
      <c r="B793" s="93">
        <v>0</v>
      </c>
      <c r="C793" s="110">
        <v>0</v>
      </c>
      <c r="D793" s="110">
        <f si="23" t="shared"/>
        <v>0</v>
      </c>
      <c r="E793" s="74">
        <v>0</v>
      </c>
      <c r="F793" s="26">
        <v>6091</v>
      </c>
      <c r="G793" s="26" t="s">
        <v>288</v>
      </c>
      <c r="H793" s="26" t="s">
        <v>220</v>
      </c>
      <c r="I793" s="29">
        <v>95</v>
      </c>
      <c r="J793" s="96">
        <f si="24" t="shared"/>
        <v>0</v>
      </c>
      <c r="K793" s="77">
        <f>(I793*0.4)+I793</f>
        <v>133</v>
      </c>
    </row>
    <row customHeight="1" ht="12" r="794" spans="1:13">
      <c r="A794" s="99">
        <v>6092</v>
      </c>
      <c r="B794" s="93">
        <v>4</v>
      </c>
      <c r="C794" s="110">
        <v>0</v>
      </c>
      <c r="D794" s="110">
        <f si="23" t="shared"/>
        <v>0</v>
      </c>
      <c r="E794" s="74">
        <v>0</v>
      </c>
      <c r="F794" s="26">
        <v>6092</v>
      </c>
      <c r="G794" s="26" t="s">
        <v>289</v>
      </c>
      <c r="H794" s="26" t="s">
        <v>220</v>
      </c>
      <c r="I794" s="29">
        <v>9.5</v>
      </c>
      <c r="J794" s="96">
        <f si="24" t="shared"/>
        <v>38</v>
      </c>
      <c r="K794" s="77">
        <f>(I794*0.4)+I794</f>
        <v>13.3</v>
      </c>
    </row>
    <row customFormat="1" customHeight="1" ht="12" r="795" s="121" spans="1:13">
      <c r="A795" s="118">
        <v>6093</v>
      </c>
      <c r="B795" s="119">
        <v>0</v>
      </c>
      <c r="C795" s="120">
        <v>0</v>
      </c>
      <c r="D795" s="110">
        <f si="23" t="shared"/>
        <v>0</v>
      </c>
      <c r="E795" s="120">
        <v>0</v>
      </c>
      <c r="F795" s="121">
        <v>6093</v>
      </c>
      <c r="G795" s="121" t="s">
        <v>290</v>
      </c>
      <c r="H795" s="121" t="s">
        <v>220</v>
      </c>
      <c r="I795" s="57">
        <v>23</v>
      </c>
      <c r="J795" s="122">
        <f si="24" t="shared"/>
        <v>0</v>
      </c>
      <c r="K795" s="123">
        <v>45</v>
      </c>
      <c r="L795" s="57"/>
      <c r="M795" s="124" t="s">
        <v>1170</v>
      </c>
    </row>
    <row customHeight="1" ht="12" r="796" spans="1:13">
      <c r="A796" s="99">
        <v>6094</v>
      </c>
      <c r="B796" s="93">
        <v>0</v>
      </c>
      <c r="C796" s="110">
        <v>0</v>
      </c>
      <c r="D796" s="110">
        <f si="23" t="shared"/>
        <v>0</v>
      </c>
      <c r="E796" s="74">
        <v>0</v>
      </c>
      <c r="F796" s="26">
        <v>6094</v>
      </c>
      <c r="G796" s="26" t="s">
        <v>291</v>
      </c>
      <c r="H796" s="26" t="s">
        <v>220</v>
      </c>
      <c r="I796" s="29">
        <v>115.55</v>
      </c>
      <c r="J796" s="96">
        <f si="24" t="shared"/>
        <v>0</v>
      </c>
      <c r="K796" s="77">
        <v>115</v>
      </c>
    </row>
    <row customHeight="1" ht="12" r="797" spans="1:13">
      <c r="A797" s="99">
        <v>6095</v>
      </c>
      <c r="B797" s="93">
        <v>2</v>
      </c>
      <c r="C797" s="110">
        <v>0</v>
      </c>
      <c r="D797" s="110">
        <f si="23" t="shared"/>
        <v>0</v>
      </c>
      <c r="E797" s="74">
        <v>0</v>
      </c>
      <c r="F797" s="26">
        <v>6095</v>
      </c>
      <c r="G797" s="26" t="s">
        <v>292</v>
      </c>
      <c r="H797" s="26" t="s">
        <v>220</v>
      </c>
      <c r="I797" s="29">
        <v>12</v>
      </c>
      <c r="J797" s="96">
        <f si="24" t="shared"/>
        <v>24</v>
      </c>
      <c r="K797" s="77">
        <v>195</v>
      </c>
    </row>
    <row customHeight="1" ht="12" r="798" spans="1:13">
      <c r="A798" s="99">
        <v>6096</v>
      </c>
      <c r="B798" s="93">
        <v>1</v>
      </c>
      <c r="C798" s="74">
        <v>0</v>
      </c>
      <c r="D798" s="74">
        <f si="23" t="shared"/>
        <v>0</v>
      </c>
      <c r="E798" s="74">
        <v>0</v>
      </c>
      <c r="F798" s="26">
        <v>6096</v>
      </c>
      <c r="G798" s="26" t="s">
        <v>293</v>
      </c>
      <c r="H798" s="26" t="s">
        <v>220</v>
      </c>
      <c r="I798" s="29">
        <v>40</v>
      </c>
      <c r="J798" s="96">
        <f si="24" t="shared"/>
        <v>40</v>
      </c>
      <c r="K798" s="77">
        <v>120</v>
      </c>
    </row>
    <row customHeight="1" ht="12" r="799" spans="1:13">
      <c r="A799" s="99">
        <v>6097</v>
      </c>
      <c r="B799" s="93">
        <v>0</v>
      </c>
      <c r="C799" s="110">
        <v>0</v>
      </c>
      <c r="D799" s="110">
        <f si="23" t="shared"/>
        <v>0</v>
      </c>
      <c r="E799" s="74">
        <v>0</v>
      </c>
      <c r="F799" s="26">
        <v>6097</v>
      </c>
      <c r="G799" s="26" t="s">
        <v>294</v>
      </c>
      <c r="H799" s="26" t="s">
        <v>220</v>
      </c>
      <c r="I799" s="29">
        <v>22</v>
      </c>
      <c r="J799" s="96">
        <f si="24" t="shared"/>
        <v>0</v>
      </c>
      <c r="K799" s="77">
        <v>32</v>
      </c>
      <c r="M799" s="25" t="s">
        <v>1180</v>
      </c>
    </row>
    <row customHeight="1" ht="12" r="800" spans="1:13">
      <c r="A800" s="99">
        <v>6098</v>
      </c>
      <c r="B800" s="93">
        <v>0</v>
      </c>
      <c r="C800" s="110">
        <v>0</v>
      </c>
      <c r="D800" s="110">
        <f si="23" t="shared"/>
        <v>0</v>
      </c>
      <c r="E800" s="74">
        <v>0</v>
      </c>
      <c r="F800" s="26">
        <v>6098</v>
      </c>
      <c r="G800" s="26" t="s">
        <v>771</v>
      </c>
      <c r="H800" s="26" t="s">
        <v>220</v>
      </c>
      <c r="I800" s="29">
        <v>200</v>
      </c>
      <c r="J800" s="96">
        <f si="24" t="shared"/>
        <v>0</v>
      </c>
      <c r="K800" s="77">
        <f>(I800*0.4)+I800</f>
        <v>280</v>
      </c>
    </row>
    <row customHeight="1" ht="12" r="801" spans="1:13">
      <c r="A801" s="99">
        <v>6099</v>
      </c>
      <c r="B801" s="93">
        <v>0</v>
      </c>
      <c r="C801" s="110">
        <v>0</v>
      </c>
      <c r="D801" s="110">
        <f ref="D801:D864" si="25" t="shared">C801*2</f>
        <v>0</v>
      </c>
      <c r="E801" s="74">
        <v>0</v>
      </c>
      <c r="F801" s="26">
        <v>6099</v>
      </c>
      <c r="G801" s="26" t="s">
        <v>295</v>
      </c>
      <c r="H801" s="26" t="s">
        <v>220</v>
      </c>
      <c r="I801" s="29">
        <v>35</v>
      </c>
      <c r="J801" s="96">
        <f si="24" t="shared"/>
        <v>0</v>
      </c>
      <c r="K801" s="77">
        <f>(I801*0.4)+I801</f>
        <v>49</v>
      </c>
      <c r="M801" s="25" t="s">
        <v>1181</v>
      </c>
    </row>
    <row customHeight="1" ht="12" r="802" spans="1:13">
      <c r="A802" s="99">
        <v>6100</v>
      </c>
      <c r="B802" s="93">
        <v>2</v>
      </c>
      <c r="C802" s="110">
        <v>0</v>
      </c>
      <c r="D802" s="110">
        <f si="25" t="shared"/>
        <v>0</v>
      </c>
      <c r="E802" s="74">
        <v>0</v>
      </c>
      <c r="F802" s="26">
        <v>6100</v>
      </c>
      <c r="G802" s="26" t="s">
        <v>296</v>
      </c>
      <c r="H802" s="26" t="s">
        <v>220</v>
      </c>
      <c r="I802" s="29">
        <v>19</v>
      </c>
      <c r="J802" s="96">
        <f si="24" t="shared"/>
        <v>38</v>
      </c>
      <c r="K802" s="77">
        <v>125</v>
      </c>
      <c r="M802" s="25" t="s">
        <v>1153</v>
      </c>
    </row>
    <row customHeight="1" ht="12" r="803" spans="1:13">
      <c r="A803" s="99">
        <v>6101</v>
      </c>
      <c r="B803" s="93">
        <v>1</v>
      </c>
      <c r="C803" s="110">
        <v>0</v>
      </c>
      <c r="D803" s="110">
        <f si="25" t="shared"/>
        <v>0</v>
      </c>
      <c r="E803" s="74">
        <v>0</v>
      </c>
      <c r="F803" s="26">
        <v>6101</v>
      </c>
      <c r="H803" s="26" t="s">
        <v>220</v>
      </c>
      <c r="I803" s="29">
        <v>60</v>
      </c>
      <c r="J803" s="96">
        <f si="24" t="shared"/>
        <v>60</v>
      </c>
      <c r="K803" s="77">
        <v>30</v>
      </c>
      <c r="M803" s="25" t="s">
        <v>1182</v>
      </c>
    </row>
    <row customHeight="1" ht="12" r="804" spans="1:13">
      <c r="A804" s="99">
        <v>6102</v>
      </c>
      <c r="B804" s="93">
        <v>0</v>
      </c>
      <c r="C804" s="110">
        <v>0</v>
      </c>
      <c r="D804" s="110">
        <f si="25" t="shared"/>
        <v>0</v>
      </c>
      <c r="E804" s="74">
        <v>0</v>
      </c>
      <c r="F804" s="26">
        <v>6102</v>
      </c>
      <c r="H804" s="26" t="s">
        <v>220</v>
      </c>
      <c r="I804" s="29">
        <v>14</v>
      </c>
      <c r="J804" s="96">
        <f si="24" t="shared"/>
        <v>0</v>
      </c>
      <c r="K804" s="77">
        <v>15</v>
      </c>
      <c r="M804" s="25" t="s">
        <v>1159</v>
      </c>
    </row>
    <row customHeight="1" ht="12" r="805" spans="1:13">
      <c r="A805" s="99">
        <v>6103</v>
      </c>
      <c r="B805" s="93">
        <v>0</v>
      </c>
      <c r="C805" s="110">
        <v>0</v>
      </c>
      <c r="D805" s="110">
        <f si="25" t="shared"/>
        <v>0</v>
      </c>
      <c r="E805" s="74">
        <v>0</v>
      </c>
      <c r="F805" s="26">
        <v>6103</v>
      </c>
      <c r="G805" s="26" t="s">
        <v>297</v>
      </c>
      <c r="H805" s="26" t="s">
        <v>220</v>
      </c>
      <c r="I805" s="29">
        <v>105</v>
      </c>
      <c r="J805" s="96">
        <f si="24" t="shared"/>
        <v>0</v>
      </c>
      <c r="K805" s="77">
        <v>35</v>
      </c>
      <c r="M805" s="25" t="s">
        <v>1183</v>
      </c>
    </row>
    <row customHeight="1" ht="12" r="806" spans="1:13">
      <c r="A806" s="99">
        <v>6104</v>
      </c>
      <c r="B806" s="93">
        <v>1</v>
      </c>
      <c r="C806" s="110">
        <v>0</v>
      </c>
      <c r="D806" s="110">
        <f si="25" t="shared"/>
        <v>0</v>
      </c>
      <c r="E806" s="74">
        <v>0</v>
      </c>
      <c r="F806" s="26">
        <v>6104</v>
      </c>
      <c r="G806" s="26" t="s">
        <v>770</v>
      </c>
      <c r="H806" s="26" t="s">
        <v>220</v>
      </c>
      <c r="I806" s="29">
        <v>95</v>
      </c>
      <c r="J806" s="96">
        <f si="24" t="shared"/>
        <v>95</v>
      </c>
      <c r="K806" s="77">
        <v>35</v>
      </c>
      <c r="M806" s="25" t="s">
        <v>1184</v>
      </c>
    </row>
    <row customHeight="1" ht="12" r="807" spans="1:13">
      <c r="A807" s="99">
        <v>6105</v>
      </c>
      <c r="B807" s="93">
        <v>1</v>
      </c>
      <c r="C807" s="110">
        <v>0</v>
      </c>
      <c r="D807" s="110">
        <f si="25" t="shared"/>
        <v>0</v>
      </c>
      <c r="E807" s="74">
        <v>0</v>
      </c>
      <c r="F807" s="26">
        <v>6105</v>
      </c>
      <c r="H807" s="26" t="s">
        <v>220</v>
      </c>
      <c r="I807" s="29">
        <v>210</v>
      </c>
      <c r="J807" s="96">
        <f si="24" t="shared"/>
        <v>210</v>
      </c>
      <c r="K807" s="77">
        <f>(I807*0.4)+I807</f>
        <v>294</v>
      </c>
    </row>
    <row customHeight="1" ht="12" r="808" spans="1:13">
      <c r="A808" s="99">
        <v>6106</v>
      </c>
      <c r="B808" s="93">
        <v>0</v>
      </c>
      <c r="C808" s="74">
        <v>0</v>
      </c>
      <c r="D808" s="74">
        <f si="25" t="shared"/>
        <v>0</v>
      </c>
      <c r="E808" s="74">
        <v>0</v>
      </c>
      <c r="F808" s="26">
        <v>6106</v>
      </c>
      <c r="G808" s="26" t="s">
        <v>769</v>
      </c>
      <c r="H808" s="26" t="s">
        <v>220</v>
      </c>
      <c r="I808" s="29">
        <v>29</v>
      </c>
      <c r="J808" s="96">
        <f si="24" t="shared"/>
        <v>0</v>
      </c>
      <c r="K808" s="77">
        <v>42</v>
      </c>
    </row>
    <row customHeight="1" ht="12" r="809" spans="1:13">
      <c r="A809" s="99">
        <v>6107</v>
      </c>
      <c r="B809" s="93">
        <v>0</v>
      </c>
      <c r="C809" s="110">
        <v>0</v>
      </c>
      <c r="D809" s="110">
        <f si="25" t="shared"/>
        <v>0</v>
      </c>
      <c r="E809" s="74">
        <v>0</v>
      </c>
      <c r="F809" s="26" t="s">
        <v>1398</v>
      </c>
      <c r="G809" s="26" t="s">
        <v>298</v>
      </c>
      <c r="H809" s="26" t="s">
        <v>220</v>
      </c>
      <c r="I809" s="29">
        <v>24</v>
      </c>
      <c r="J809" s="96">
        <f si="24" t="shared"/>
        <v>0</v>
      </c>
      <c r="K809" s="77">
        <v>35</v>
      </c>
    </row>
    <row customHeight="1" ht="12" r="810" spans="1:13">
      <c r="A810" s="99">
        <v>6108</v>
      </c>
      <c r="B810" s="93">
        <v>2</v>
      </c>
      <c r="C810" s="110">
        <v>0</v>
      </c>
      <c r="D810" s="110">
        <f si="25" t="shared"/>
        <v>0</v>
      </c>
      <c r="E810" s="74">
        <v>3</v>
      </c>
      <c r="F810" s="26" t="s">
        <v>1398</v>
      </c>
      <c r="G810" s="26" t="s">
        <v>299</v>
      </c>
      <c r="H810" s="26" t="s">
        <v>220</v>
      </c>
      <c r="I810" s="29">
        <v>28</v>
      </c>
      <c r="J810" s="96">
        <f si="24" t="shared"/>
        <v>56</v>
      </c>
      <c r="K810" s="77">
        <v>50</v>
      </c>
    </row>
    <row customHeight="1" ht="12" r="811" spans="1:13">
      <c r="A811" s="99">
        <v>6109</v>
      </c>
      <c r="B811" s="93">
        <v>0</v>
      </c>
      <c r="C811" s="110">
        <v>0</v>
      </c>
      <c r="D811" s="110">
        <f si="25" t="shared"/>
        <v>0</v>
      </c>
      <c r="E811" s="74">
        <v>0</v>
      </c>
      <c r="F811" s="26">
        <v>6109</v>
      </c>
      <c r="H811" s="26" t="s">
        <v>220</v>
      </c>
      <c r="I811" s="29">
        <v>20</v>
      </c>
      <c r="J811" s="96">
        <f si="24" t="shared"/>
        <v>0</v>
      </c>
      <c r="K811" s="77">
        <f>(I811*0.4)+I811</f>
        <v>28</v>
      </c>
      <c r="M811" s="25" t="s">
        <v>1164</v>
      </c>
    </row>
    <row customHeight="1" ht="12" r="812" spans="1:13">
      <c r="A812" s="99">
        <v>6110</v>
      </c>
      <c r="B812" s="93">
        <v>0</v>
      </c>
      <c r="C812" s="110">
        <v>0</v>
      </c>
      <c r="D812" s="110">
        <f si="25" t="shared"/>
        <v>0</v>
      </c>
      <c r="E812" s="74">
        <v>0</v>
      </c>
      <c r="F812" s="26">
        <v>6110</v>
      </c>
      <c r="H812" s="26" t="s">
        <v>220</v>
      </c>
      <c r="I812" s="29">
        <v>290</v>
      </c>
      <c r="J812" s="96">
        <f si="24" t="shared"/>
        <v>0</v>
      </c>
      <c r="K812" s="77">
        <f>(I812*0.4)+I812</f>
        <v>406</v>
      </c>
    </row>
    <row customHeight="1" ht="12" r="813" spans="1:13">
      <c r="A813" s="99">
        <v>6111</v>
      </c>
      <c r="B813" s="93">
        <v>0</v>
      </c>
      <c r="C813" s="74">
        <v>0</v>
      </c>
      <c r="D813" s="74">
        <f si="25" t="shared"/>
        <v>0</v>
      </c>
      <c r="E813" s="74">
        <v>0</v>
      </c>
      <c r="F813" s="26">
        <v>6111</v>
      </c>
      <c r="G813" s="26" t="s">
        <v>300</v>
      </c>
      <c r="H813" s="26" t="s">
        <v>220</v>
      </c>
      <c r="I813" s="29">
        <v>30</v>
      </c>
      <c r="J813" s="96">
        <f ref="J813:J876" si="26" t="shared">B813*I813</f>
        <v>0</v>
      </c>
      <c r="K813" s="77">
        <v>110</v>
      </c>
      <c r="M813" s="25" t="s">
        <v>1187</v>
      </c>
    </row>
    <row customHeight="1" ht="12" r="814" spans="1:13">
      <c r="A814" s="99">
        <v>6112</v>
      </c>
      <c r="B814" s="93">
        <v>1</v>
      </c>
      <c r="C814" s="110">
        <v>0</v>
      </c>
      <c r="D814" s="110">
        <f si="25" t="shared"/>
        <v>0</v>
      </c>
      <c r="E814" s="74">
        <v>0</v>
      </c>
      <c r="F814" s="26">
        <v>6112</v>
      </c>
      <c r="G814" s="26" t="s">
        <v>663</v>
      </c>
      <c r="H814" s="26" t="s">
        <v>220</v>
      </c>
      <c r="I814" s="29">
        <v>55</v>
      </c>
      <c r="J814" s="96">
        <f si="26" t="shared"/>
        <v>55</v>
      </c>
      <c r="K814" s="77">
        <v>25</v>
      </c>
      <c r="M814" s="74"/>
    </row>
    <row customHeight="1" ht="12" r="815" spans="1:13">
      <c r="A815" s="99">
        <v>6113</v>
      </c>
      <c r="B815" s="93">
        <v>0</v>
      </c>
      <c r="C815" s="110">
        <v>0</v>
      </c>
      <c r="D815" s="110">
        <f si="25" t="shared"/>
        <v>0</v>
      </c>
      <c r="E815" s="74">
        <v>0</v>
      </c>
      <c r="F815" s="26">
        <v>6113</v>
      </c>
      <c r="G815" s="26" t="s">
        <v>920</v>
      </c>
      <c r="H815" s="26" t="s">
        <v>220</v>
      </c>
      <c r="I815" s="29">
        <v>165</v>
      </c>
      <c r="J815" s="96">
        <f si="26" t="shared"/>
        <v>0</v>
      </c>
      <c r="K815" s="77">
        <f>(I815*0.4)+I815</f>
        <v>231</v>
      </c>
    </row>
    <row customHeight="1" ht="12" r="816" spans="1:13">
      <c r="A816" s="99">
        <v>6114</v>
      </c>
      <c r="B816" s="93">
        <v>0</v>
      </c>
      <c r="C816" s="110">
        <v>0</v>
      </c>
      <c r="D816" s="110">
        <f si="25" t="shared"/>
        <v>0</v>
      </c>
      <c r="E816" s="74">
        <v>0</v>
      </c>
      <c r="F816" s="26">
        <v>6114</v>
      </c>
      <c r="G816" s="26" t="s">
        <v>921</v>
      </c>
      <c r="H816" s="26" t="s">
        <v>220</v>
      </c>
      <c r="I816" s="29">
        <v>38</v>
      </c>
      <c r="J816" s="96">
        <f si="26" t="shared"/>
        <v>0</v>
      </c>
      <c r="K816" s="77">
        <v>35</v>
      </c>
    </row>
    <row customHeight="1" ht="12" r="817" spans="1:13">
      <c r="A817" s="99">
        <v>6115</v>
      </c>
      <c r="B817" s="93">
        <v>0</v>
      </c>
      <c r="C817" s="110">
        <v>0</v>
      </c>
      <c r="D817" s="110">
        <f si="25" t="shared"/>
        <v>0</v>
      </c>
      <c r="E817" s="74">
        <v>0</v>
      </c>
      <c r="F817" s="26">
        <v>6115</v>
      </c>
      <c r="G817" s="26" t="s">
        <v>664</v>
      </c>
      <c r="H817" s="26" t="s">
        <v>220</v>
      </c>
      <c r="I817" s="29">
        <v>165</v>
      </c>
      <c r="J817" s="96">
        <f si="26" t="shared"/>
        <v>0</v>
      </c>
      <c r="K817" s="77">
        <v>231</v>
      </c>
    </row>
    <row customHeight="1" ht="12" r="818" spans="1:13">
      <c r="A818" s="99">
        <v>6116</v>
      </c>
      <c r="B818" s="93">
        <v>0</v>
      </c>
      <c r="C818" s="110">
        <v>0</v>
      </c>
      <c r="D818" s="110">
        <f si="25" t="shared"/>
        <v>0</v>
      </c>
      <c r="E818" s="74">
        <v>0</v>
      </c>
      <c r="F818" s="26">
        <v>6116</v>
      </c>
      <c r="H818" s="26" t="s">
        <v>220</v>
      </c>
      <c r="I818" s="29">
        <v>28</v>
      </c>
      <c r="J818" s="96">
        <f si="26" t="shared"/>
        <v>0</v>
      </c>
      <c r="K818" s="77">
        <f>(I818*0.4)+I818</f>
        <v>39.200000000000003</v>
      </c>
    </row>
    <row customHeight="1" ht="12" r="819" spans="1:13">
      <c r="A819" s="99">
        <v>6117</v>
      </c>
      <c r="B819" s="93">
        <v>13</v>
      </c>
      <c r="C819" s="110">
        <v>0</v>
      </c>
      <c r="D819" s="110">
        <f si="25" t="shared"/>
        <v>0</v>
      </c>
      <c r="E819" s="74">
        <v>0</v>
      </c>
      <c r="F819" s="26">
        <v>6117</v>
      </c>
      <c r="G819" s="26" t="s">
        <v>753</v>
      </c>
      <c r="H819" s="26" t="s">
        <v>220</v>
      </c>
      <c r="I819" s="29">
        <v>28</v>
      </c>
      <c r="J819" s="96">
        <f si="26" t="shared"/>
        <v>364</v>
      </c>
      <c r="K819" s="77">
        <f>(I819*0.4)+I819</f>
        <v>39.200000000000003</v>
      </c>
    </row>
    <row customHeight="1" ht="12" r="820" spans="1:13">
      <c r="A820" s="99">
        <v>6118</v>
      </c>
      <c r="B820" s="93">
        <v>5</v>
      </c>
      <c r="C820" s="74">
        <v>0</v>
      </c>
      <c r="D820" s="74">
        <f si="25" t="shared"/>
        <v>0</v>
      </c>
      <c r="E820" s="74">
        <v>0</v>
      </c>
      <c r="F820" s="26">
        <v>6118</v>
      </c>
      <c r="G820" s="26" t="s">
        <v>301</v>
      </c>
      <c r="H820" s="26" t="s">
        <v>220</v>
      </c>
      <c r="I820" s="29">
        <v>23</v>
      </c>
      <c r="J820" s="96">
        <f si="26" t="shared"/>
        <v>115</v>
      </c>
      <c r="K820" s="77">
        <v>165</v>
      </c>
    </row>
    <row customHeight="1" ht="12" r="821" spans="1:13">
      <c r="A821" s="99">
        <v>6119</v>
      </c>
      <c r="B821" s="93">
        <v>0</v>
      </c>
      <c r="C821" s="110">
        <v>0</v>
      </c>
      <c r="D821" s="110">
        <f si="25" t="shared"/>
        <v>0</v>
      </c>
      <c r="E821" s="74">
        <v>0</v>
      </c>
      <c r="F821" s="26">
        <v>6119</v>
      </c>
      <c r="G821" s="26" t="s">
        <v>754</v>
      </c>
      <c r="H821" s="26" t="s">
        <v>220</v>
      </c>
      <c r="I821" s="29">
        <v>60</v>
      </c>
      <c r="J821" s="96">
        <f si="26" t="shared"/>
        <v>0</v>
      </c>
      <c r="K821" s="77">
        <f>(I821*0.4)+I821</f>
        <v>84</v>
      </c>
    </row>
    <row customHeight="1" ht="12" r="822" spans="1:13">
      <c r="A822" s="99">
        <v>6120</v>
      </c>
      <c r="B822" s="93">
        <v>0</v>
      </c>
      <c r="C822" s="110">
        <v>0</v>
      </c>
      <c r="D822" s="110">
        <f si="25" t="shared"/>
        <v>0</v>
      </c>
      <c r="E822" s="74">
        <v>0</v>
      </c>
      <c r="F822" s="26">
        <v>6120</v>
      </c>
      <c r="G822" s="26" t="s">
        <v>302</v>
      </c>
      <c r="H822" s="26" t="s">
        <v>220</v>
      </c>
      <c r="I822" s="29">
        <v>125</v>
      </c>
      <c r="J822" s="96">
        <f si="26" t="shared"/>
        <v>0</v>
      </c>
      <c r="K822" s="77">
        <v>117</v>
      </c>
    </row>
    <row customHeight="1" ht="12" r="823" spans="1:13">
      <c r="A823" s="99">
        <v>6121</v>
      </c>
      <c r="B823" s="93">
        <v>0</v>
      </c>
      <c r="C823" s="110">
        <v>0</v>
      </c>
      <c r="D823" s="110">
        <f si="25" t="shared"/>
        <v>0</v>
      </c>
      <c r="E823" s="74">
        <v>0</v>
      </c>
      <c r="F823" s="26">
        <v>6121</v>
      </c>
      <c r="G823" s="26" t="s">
        <v>755</v>
      </c>
      <c r="H823" s="26" t="s">
        <v>220</v>
      </c>
      <c r="I823" s="29">
        <v>85.5</v>
      </c>
      <c r="J823" s="96">
        <f si="26" t="shared"/>
        <v>0</v>
      </c>
      <c r="K823" s="77">
        <f>(I823*0.4)+I823</f>
        <v>119.7</v>
      </c>
    </row>
    <row customHeight="1" ht="12" r="824" spans="1:13">
      <c r="A824" s="99">
        <v>6122</v>
      </c>
      <c r="B824" s="93">
        <v>20</v>
      </c>
      <c r="C824" s="110">
        <v>3</v>
      </c>
      <c r="D824" s="110">
        <f si="25" t="shared"/>
        <v>6</v>
      </c>
      <c r="E824" s="74">
        <v>4</v>
      </c>
      <c r="F824" s="26" t="s">
        <v>1392</v>
      </c>
      <c r="G824" s="26" t="s">
        <v>303</v>
      </c>
      <c r="H824" s="26" t="s">
        <v>220</v>
      </c>
      <c r="I824" s="29">
        <v>68</v>
      </c>
      <c r="J824" s="96">
        <f si="26" t="shared"/>
        <v>1360</v>
      </c>
      <c r="K824" s="77">
        <f>(I824*0.4)+I824</f>
        <v>95.2</v>
      </c>
      <c r="M824" s="26"/>
    </row>
    <row customHeight="1" ht="12" r="825" spans="1:13">
      <c r="A825" s="99">
        <v>6123</v>
      </c>
      <c r="B825" s="93">
        <v>0</v>
      </c>
      <c r="C825" s="110">
        <v>0</v>
      </c>
      <c r="D825" s="110">
        <f si="25" t="shared"/>
        <v>0</v>
      </c>
      <c r="E825" s="74">
        <v>0</v>
      </c>
      <c r="F825" s="26">
        <v>6123</v>
      </c>
      <c r="G825" s="26" t="s">
        <v>304</v>
      </c>
      <c r="H825" s="26" t="s">
        <v>220</v>
      </c>
      <c r="I825" s="29">
        <v>60</v>
      </c>
      <c r="J825" s="96">
        <f si="26" t="shared"/>
        <v>0</v>
      </c>
      <c r="K825" s="77">
        <v>56</v>
      </c>
      <c r="M825" s="25" t="s">
        <v>1189</v>
      </c>
    </row>
    <row customHeight="1" ht="12" r="826" spans="1:13">
      <c r="A826" s="99">
        <v>6124</v>
      </c>
      <c r="B826" s="93">
        <v>0</v>
      </c>
      <c r="C826" s="110">
        <v>0</v>
      </c>
      <c r="D826" s="110">
        <f si="25" t="shared"/>
        <v>0</v>
      </c>
      <c r="E826" s="74">
        <v>0</v>
      </c>
      <c r="F826" s="26">
        <v>6124</v>
      </c>
      <c r="G826" s="26" t="s">
        <v>756</v>
      </c>
      <c r="H826" s="26" t="s">
        <v>220</v>
      </c>
      <c r="I826" s="29">
        <v>95</v>
      </c>
      <c r="J826" s="96">
        <f si="26" t="shared"/>
        <v>0</v>
      </c>
      <c r="K826" s="77">
        <f>(I826*0.4)+I826</f>
        <v>133</v>
      </c>
      <c r="M826" s="25" t="s">
        <v>1189</v>
      </c>
    </row>
    <row customHeight="1" ht="12" r="827" spans="1:13">
      <c r="A827" s="99">
        <v>6125</v>
      </c>
      <c r="B827" s="93">
        <v>6</v>
      </c>
      <c r="C827" s="110">
        <v>0</v>
      </c>
      <c r="D827" s="110">
        <f si="25" t="shared"/>
        <v>0</v>
      </c>
      <c r="E827" s="74">
        <v>0</v>
      </c>
      <c r="F827" s="26">
        <v>6125</v>
      </c>
      <c r="G827" s="26" t="s">
        <v>305</v>
      </c>
      <c r="H827" s="26" t="s">
        <v>220</v>
      </c>
      <c r="I827" s="29">
        <v>75</v>
      </c>
      <c r="J827" s="96">
        <f si="26" t="shared"/>
        <v>450</v>
      </c>
      <c r="K827" s="77">
        <f>(I827*0.4)+I827</f>
        <v>105</v>
      </c>
    </row>
    <row customHeight="1" ht="12" r="828" spans="1:13">
      <c r="A828" s="99">
        <v>6126</v>
      </c>
      <c r="B828" s="93">
        <v>8</v>
      </c>
      <c r="C828" s="110">
        <v>0</v>
      </c>
      <c r="D828" s="110">
        <f si="25" t="shared"/>
        <v>0</v>
      </c>
      <c r="E828" s="74">
        <v>0</v>
      </c>
      <c r="F828" s="26">
        <v>6126</v>
      </c>
      <c r="G828" s="26" t="s">
        <v>304</v>
      </c>
      <c r="H828" s="26" t="s">
        <v>220</v>
      </c>
      <c r="I828" s="29">
        <v>35</v>
      </c>
      <c r="J828" s="96">
        <f si="26" t="shared"/>
        <v>280</v>
      </c>
      <c r="K828" s="77">
        <v>75</v>
      </c>
      <c r="M828" s="25" t="s">
        <v>1189</v>
      </c>
    </row>
    <row customHeight="1" ht="12" r="829" spans="1:13">
      <c r="A829" s="99">
        <v>6127</v>
      </c>
      <c r="B829" s="93">
        <v>0</v>
      </c>
      <c r="C829" s="110">
        <v>0</v>
      </c>
      <c r="D829" s="110">
        <f si="25" t="shared"/>
        <v>0</v>
      </c>
      <c r="E829" s="74">
        <v>0</v>
      </c>
      <c r="F829" s="26">
        <v>6127</v>
      </c>
      <c r="G829" s="26" t="s">
        <v>757</v>
      </c>
      <c r="H829" s="26" t="s">
        <v>220</v>
      </c>
      <c r="I829" s="29">
        <v>110</v>
      </c>
      <c r="J829" s="96">
        <f si="26" t="shared"/>
        <v>0</v>
      </c>
      <c r="K829" s="77">
        <f>(I829*0.4)+I829</f>
        <v>154</v>
      </c>
    </row>
    <row customHeight="1" ht="12" r="830" spans="1:13">
      <c r="A830" s="141">
        <v>6128</v>
      </c>
      <c r="B830" s="93">
        <v>0</v>
      </c>
      <c r="C830" s="110">
        <v>0</v>
      </c>
      <c r="D830" s="110">
        <f si="25" t="shared"/>
        <v>0</v>
      </c>
      <c r="E830" s="74">
        <v>0</v>
      </c>
      <c r="F830" s="26">
        <v>6121</v>
      </c>
      <c r="G830" s="26" t="s">
        <v>306</v>
      </c>
      <c r="H830" s="26" t="s">
        <v>220</v>
      </c>
      <c r="I830" s="29">
        <v>50</v>
      </c>
      <c r="J830" s="96">
        <f si="26" t="shared"/>
        <v>0</v>
      </c>
      <c r="K830" s="77">
        <f>(I830*0.4)+I830</f>
        <v>70</v>
      </c>
      <c r="M830" s="25" t="s">
        <v>1189</v>
      </c>
    </row>
    <row customHeight="1" ht="12" r="831" spans="1:13">
      <c r="A831" s="141">
        <v>6129</v>
      </c>
      <c r="B831" s="93">
        <v>1</v>
      </c>
      <c r="C831" s="110">
        <v>0</v>
      </c>
      <c r="D831" s="110">
        <f si="25" t="shared"/>
        <v>0</v>
      </c>
      <c r="E831" s="74">
        <v>0</v>
      </c>
      <c r="F831" s="26">
        <v>6129</v>
      </c>
      <c r="G831" s="26" t="s">
        <v>307</v>
      </c>
      <c r="H831" s="26" t="s">
        <v>220</v>
      </c>
      <c r="I831" s="29">
        <v>50</v>
      </c>
      <c r="J831" s="96">
        <f si="26" t="shared"/>
        <v>50</v>
      </c>
      <c r="K831" s="77">
        <f>(I831*0.4)+I831</f>
        <v>70</v>
      </c>
    </row>
    <row customHeight="1" ht="12" r="832" spans="1:13">
      <c r="A832" s="141">
        <v>6130</v>
      </c>
      <c r="B832" s="93">
        <v>0</v>
      </c>
      <c r="C832" s="110">
        <v>0</v>
      </c>
      <c r="D832" s="110">
        <f si="25" t="shared"/>
        <v>0</v>
      </c>
      <c r="E832" s="74">
        <v>0</v>
      </c>
      <c r="F832" s="26">
        <v>6130</v>
      </c>
      <c r="H832" s="26" t="s">
        <v>220</v>
      </c>
      <c r="I832" s="29">
        <v>53.83</v>
      </c>
      <c r="J832" s="96">
        <f si="26" t="shared"/>
        <v>0</v>
      </c>
      <c r="K832" s="77">
        <v>76</v>
      </c>
    </row>
    <row customHeight="1" ht="12" r="833" spans="1:13">
      <c r="A833" s="141">
        <v>6131</v>
      </c>
      <c r="B833" s="93">
        <v>0</v>
      </c>
      <c r="C833" s="110">
        <v>0</v>
      </c>
      <c r="D833" s="110">
        <f si="25" t="shared"/>
        <v>0</v>
      </c>
      <c r="E833" s="74">
        <v>0</v>
      </c>
      <c r="F833" s="26">
        <v>6131</v>
      </c>
      <c r="H833" s="26" t="s">
        <v>220</v>
      </c>
      <c r="I833" s="29">
        <v>45.39</v>
      </c>
      <c r="J833" s="96">
        <f si="26" t="shared"/>
        <v>0</v>
      </c>
      <c r="K833" s="77">
        <v>65</v>
      </c>
    </row>
    <row customHeight="1" ht="12" r="834" spans="1:13">
      <c r="A834" s="99">
        <v>6132</v>
      </c>
      <c r="B834" s="93">
        <v>1</v>
      </c>
      <c r="C834" s="74">
        <v>0</v>
      </c>
      <c r="D834" s="74">
        <f si="25" t="shared"/>
        <v>0</v>
      </c>
      <c r="E834" s="74">
        <v>0</v>
      </c>
      <c r="F834" s="26">
        <v>6132</v>
      </c>
      <c r="H834" s="26" t="s">
        <v>220</v>
      </c>
      <c r="I834" s="29">
        <v>85</v>
      </c>
      <c r="J834" s="96">
        <f si="26" t="shared"/>
        <v>85</v>
      </c>
      <c r="K834" s="77">
        <v>52</v>
      </c>
    </row>
    <row customHeight="1" ht="12" r="835" spans="1:13">
      <c r="A835" s="99">
        <v>6133</v>
      </c>
      <c r="B835" s="93">
        <v>3</v>
      </c>
      <c r="C835" s="110">
        <v>4</v>
      </c>
      <c r="D835" s="110">
        <f si="25" t="shared"/>
        <v>8</v>
      </c>
      <c r="E835" s="74">
        <v>3</v>
      </c>
      <c r="F835" s="26" t="s">
        <v>1393</v>
      </c>
      <c r="H835" s="26" t="s">
        <v>220</v>
      </c>
      <c r="I835" s="29">
        <v>25.11</v>
      </c>
      <c r="J835" s="96">
        <f si="26" t="shared"/>
        <v>75.33</v>
      </c>
      <c r="K835" s="77">
        <v>70</v>
      </c>
    </row>
    <row customHeight="1" ht="12" r="836" spans="1:13">
      <c r="A836" s="141">
        <v>6134</v>
      </c>
      <c r="B836" s="93">
        <v>0</v>
      </c>
      <c r="C836" s="110">
        <v>0</v>
      </c>
      <c r="D836" s="110">
        <f si="25" t="shared"/>
        <v>0</v>
      </c>
      <c r="E836" s="74">
        <v>0</v>
      </c>
      <c r="F836" s="26">
        <v>6134</v>
      </c>
      <c r="H836" s="26" t="s">
        <v>220</v>
      </c>
      <c r="I836" s="29">
        <v>20</v>
      </c>
      <c r="J836" s="96">
        <f si="26" t="shared"/>
        <v>0</v>
      </c>
      <c r="K836" s="77">
        <f>(I836*0.4)+I836</f>
        <v>28</v>
      </c>
    </row>
    <row customHeight="1" ht="12" r="837" spans="1:13">
      <c r="A837" s="141">
        <v>6135</v>
      </c>
      <c r="B837" s="93">
        <v>0</v>
      </c>
      <c r="C837" s="110">
        <v>0</v>
      </c>
      <c r="D837" s="110">
        <f si="25" t="shared"/>
        <v>0</v>
      </c>
      <c r="E837" s="74">
        <v>0</v>
      </c>
      <c r="F837" s="26">
        <v>6135</v>
      </c>
      <c r="H837" s="26" t="s">
        <v>220</v>
      </c>
      <c r="I837" s="29">
        <v>20</v>
      </c>
      <c r="J837" s="96">
        <f si="26" t="shared"/>
        <v>0</v>
      </c>
      <c r="K837" s="77">
        <f>(I837*0.4)+I837</f>
        <v>28</v>
      </c>
    </row>
    <row customHeight="1" ht="12" r="838" spans="1:13">
      <c r="A838" s="141">
        <v>6136</v>
      </c>
      <c r="B838" s="93">
        <v>0</v>
      </c>
      <c r="C838" s="110">
        <v>0</v>
      </c>
      <c r="D838" s="110">
        <f si="25" t="shared"/>
        <v>0</v>
      </c>
      <c r="E838" s="74">
        <v>0</v>
      </c>
      <c r="F838" s="26">
        <v>6136</v>
      </c>
      <c r="H838" s="26" t="s">
        <v>220</v>
      </c>
      <c r="I838" s="29">
        <v>20</v>
      </c>
      <c r="J838" s="96">
        <f si="26" t="shared"/>
        <v>0</v>
      </c>
      <c r="K838" s="77">
        <f>(I838*0.4)+I838</f>
        <v>28</v>
      </c>
    </row>
    <row customHeight="1" ht="12" r="839" spans="1:13">
      <c r="A839" s="141">
        <v>6137</v>
      </c>
      <c r="B839" s="93">
        <v>0</v>
      </c>
      <c r="C839" s="110">
        <v>0</v>
      </c>
      <c r="D839" s="110">
        <f si="25" t="shared"/>
        <v>0</v>
      </c>
      <c r="E839" s="74">
        <v>0</v>
      </c>
      <c r="F839" s="26">
        <v>6137</v>
      </c>
      <c r="H839" s="26" t="s">
        <v>220</v>
      </c>
      <c r="I839" s="29">
        <v>20</v>
      </c>
      <c r="J839" s="96">
        <f si="26" t="shared"/>
        <v>0</v>
      </c>
      <c r="K839" s="77">
        <f>(I839*0.4)+I839</f>
        <v>28</v>
      </c>
    </row>
    <row customHeight="1" ht="12" r="840" spans="1:13">
      <c r="A840" s="99">
        <v>6138</v>
      </c>
      <c r="B840" s="93">
        <v>33</v>
      </c>
      <c r="C840" s="110">
        <v>20</v>
      </c>
      <c r="D840" s="110">
        <f si="25" t="shared"/>
        <v>40</v>
      </c>
      <c r="E840" s="74">
        <v>0</v>
      </c>
      <c r="F840" s="26">
        <v>6138</v>
      </c>
      <c r="H840" s="26" t="s">
        <v>220</v>
      </c>
      <c r="I840" s="29">
        <v>75</v>
      </c>
      <c r="J840" s="96">
        <f si="26" t="shared"/>
        <v>2475</v>
      </c>
      <c r="K840" s="77">
        <v>20</v>
      </c>
      <c r="M840" s="25" t="s">
        <v>1189</v>
      </c>
    </row>
    <row customHeight="1" ht="12" r="841" spans="1:13">
      <c r="A841" s="141">
        <v>6139</v>
      </c>
      <c r="B841" s="93">
        <v>0</v>
      </c>
      <c r="C841" s="110">
        <v>0</v>
      </c>
      <c r="D841" s="110">
        <f si="25" t="shared"/>
        <v>0</v>
      </c>
      <c r="E841" s="74">
        <v>0</v>
      </c>
      <c r="F841" s="26">
        <v>6191</v>
      </c>
      <c r="G841" s="26" t="s">
        <v>308</v>
      </c>
      <c r="H841" s="26" t="s">
        <v>220</v>
      </c>
      <c r="I841" s="29">
        <v>82.36</v>
      </c>
      <c r="J841" s="96">
        <f si="26" t="shared"/>
        <v>0</v>
      </c>
      <c r="K841" s="77">
        <v>90</v>
      </c>
      <c r="M841" s="25" t="s">
        <v>1189</v>
      </c>
    </row>
    <row customHeight="1" ht="12" r="842" spans="1:13">
      <c r="A842" s="99">
        <v>6140</v>
      </c>
      <c r="B842" s="93">
        <v>0</v>
      </c>
      <c r="C842" s="110">
        <v>0</v>
      </c>
      <c r="D842" s="110">
        <f si="25" t="shared"/>
        <v>0</v>
      </c>
      <c r="E842" s="74">
        <v>1</v>
      </c>
      <c r="F842" s="26">
        <v>6140</v>
      </c>
      <c r="G842" s="26" t="s">
        <v>758</v>
      </c>
      <c r="H842" s="26" t="s">
        <v>220</v>
      </c>
      <c r="I842" s="29">
        <v>215</v>
      </c>
      <c r="J842" s="96">
        <f si="26" t="shared"/>
        <v>0</v>
      </c>
      <c r="K842" s="77">
        <v>85</v>
      </c>
      <c r="M842" s="25" t="s">
        <v>1189</v>
      </c>
    </row>
    <row customHeight="1" ht="12" r="843" spans="1:13">
      <c r="A843" s="99">
        <v>6141</v>
      </c>
      <c r="B843" s="93">
        <v>0</v>
      </c>
      <c r="C843" s="110">
        <v>0</v>
      </c>
      <c r="D843" s="110">
        <f si="25" t="shared"/>
        <v>0</v>
      </c>
      <c r="E843" s="74">
        <v>1</v>
      </c>
      <c r="F843" s="26">
        <v>6141</v>
      </c>
      <c r="G843" s="26" t="s">
        <v>759</v>
      </c>
      <c r="H843" s="26" t="s">
        <v>220</v>
      </c>
      <c r="I843" s="29">
        <v>140</v>
      </c>
      <c r="J843" s="96">
        <f si="26" t="shared"/>
        <v>0</v>
      </c>
      <c r="K843" s="77">
        <v>30</v>
      </c>
      <c r="M843" s="25" t="s">
        <v>1189</v>
      </c>
    </row>
    <row customHeight="1" ht="12" r="844" spans="1:13">
      <c r="A844" s="99">
        <v>6142</v>
      </c>
      <c r="B844" s="93">
        <v>3</v>
      </c>
      <c r="C844" s="110">
        <v>0</v>
      </c>
      <c r="D844" s="110">
        <f si="25" t="shared"/>
        <v>0</v>
      </c>
      <c r="E844" s="74">
        <v>0</v>
      </c>
      <c r="F844" s="26">
        <v>6142</v>
      </c>
      <c r="G844" s="26" t="s">
        <v>760</v>
      </c>
      <c r="H844" s="26" t="s">
        <v>220</v>
      </c>
      <c r="I844" s="29">
        <v>265</v>
      </c>
      <c r="J844" s="96">
        <f si="26" t="shared"/>
        <v>795</v>
      </c>
      <c r="K844" s="77">
        <v>80</v>
      </c>
      <c r="M844" s="25" t="s">
        <v>1189</v>
      </c>
    </row>
    <row customHeight="1" ht="12" r="845" spans="1:13">
      <c r="A845" s="99">
        <v>6143</v>
      </c>
      <c r="B845" s="93">
        <v>0</v>
      </c>
      <c r="C845" s="110">
        <v>0</v>
      </c>
      <c r="D845" s="110">
        <f si="25" t="shared"/>
        <v>0</v>
      </c>
      <c r="E845" s="74">
        <v>1</v>
      </c>
      <c r="F845" s="26">
        <v>6143</v>
      </c>
      <c r="G845" s="26" t="s">
        <v>310</v>
      </c>
      <c r="H845" s="26" t="s">
        <v>220</v>
      </c>
      <c r="I845" s="29">
        <v>195</v>
      </c>
      <c r="J845" s="96">
        <f si="26" t="shared"/>
        <v>0</v>
      </c>
      <c r="K845" s="77">
        <v>110</v>
      </c>
    </row>
    <row customHeight="1" ht="12" r="846" spans="1:13">
      <c r="A846" s="99">
        <v>6144</v>
      </c>
      <c r="B846" s="93">
        <v>0</v>
      </c>
      <c r="C846" s="110">
        <v>0</v>
      </c>
      <c r="D846" s="110">
        <f si="25" t="shared"/>
        <v>0</v>
      </c>
      <c r="E846" s="74">
        <v>1</v>
      </c>
      <c r="F846" s="26">
        <v>6144</v>
      </c>
      <c r="G846" s="26" t="s">
        <v>311</v>
      </c>
      <c r="H846" s="26" t="s">
        <v>220</v>
      </c>
      <c r="I846" s="29">
        <v>245</v>
      </c>
      <c r="J846" s="96">
        <f si="26" t="shared"/>
        <v>0</v>
      </c>
      <c r="K846" s="77">
        <v>110</v>
      </c>
    </row>
    <row customHeight="1" ht="12" r="847" spans="1:13">
      <c r="A847" s="99">
        <v>6145</v>
      </c>
      <c r="B847" s="93">
        <v>0</v>
      </c>
      <c r="C847" s="110">
        <v>0</v>
      </c>
      <c r="D847" s="110">
        <f si="25" t="shared"/>
        <v>0</v>
      </c>
      <c r="E847" s="74">
        <v>2</v>
      </c>
      <c r="F847" s="26">
        <v>6145</v>
      </c>
      <c r="G847" s="26" t="s">
        <v>312</v>
      </c>
      <c r="H847" s="26" t="s">
        <v>220</v>
      </c>
      <c r="I847" s="29">
        <v>195</v>
      </c>
      <c r="J847" s="96">
        <f si="26" t="shared"/>
        <v>0</v>
      </c>
      <c r="K847" s="77">
        <v>90</v>
      </c>
    </row>
    <row customHeight="1" ht="12" r="848" spans="1:13">
      <c r="A848" s="99">
        <v>6146</v>
      </c>
      <c r="B848" s="93">
        <v>0</v>
      </c>
      <c r="C848" s="110">
        <v>0</v>
      </c>
      <c r="D848" s="110">
        <f si="25" t="shared"/>
        <v>0</v>
      </c>
      <c r="E848" s="74">
        <v>1</v>
      </c>
      <c r="F848" s="26">
        <v>6146</v>
      </c>
      <c r="G848" s="26" t="s">
        <v>313</v>
      </c>
      <c r="H848" s="26" t="s">
        <v>309</v>
      </c>
      <c r="I848" s="29">
        <v>73</v>
      </c>
      <c r="J848" s="96">
        <f si="26" t="shared"/>
        <v>0</v>
      </c>
      <c r="K848" s="77">
        <f>(I848*0.4)+I848</f>
        <v>102.2</v>
      </c>
      <c r="M848" s="26"/>
    </row>
    <row customFormat="1" customHeight="1" ht="12" r="849" s="121" spans="1:13">
      <c r="A849" s="144">
        <v>6147</v>
      </c>
      <c r="B849" s="119">
        <v>0</v>
      </c>
      <c r="C849" s="120">
        <v>0</v>
      </c>
      <c r="D849" s="110">
        <f si="25" t="shared"/>
        <v>0</v>
      </c>
      <c r="E849" s="120">
        <v>0</v>
      </c>
      <c r="F849" s="121">
        <v>6147</v>
      </c>
      <c r="G849" s="121" t="s">
        <v>789</v>
      </c>
      <c r="H849" s="121" t="s">
        <v>220</v>
      </c>
      <c r="I849" s="57">
        <v>36.86</v>
      </c>
      <c r="J849" s="122">
        <f si="26" t="shared"/>
        <v>0</v>
      </c>
      <c r="K849" s="123">
        <v>110</v>
      </c>
      <c r="L849" s="57"/>
      <c r="M849" s="124"/>
    </row>
    <row customFormat="1" customHeight="1" ht="12" r="850" s="121" spans="1:13">
      <c r="A850" s="118">
        <v>6148</v>
      </c>
      <c r="B850" s="119">
        <v>0</v>
      </c>
      <c r="C850" s="120">
        <v>0</v>
      </c>
      <c r="D850" s="110">
        <f si="25" t="shared"/>
        <v>0</v>
      </c>
      <c r="E850" s="120">
        <v>0</v>
      </c>
      <c r="F850" s="121">
        <v>6148</v>
      </c>
      <c r="G850" s="121" t="s">
        <v>761</v>
      </c>
      <c r="H850" s="121" t="s">
        <v>220</v>
      </c>
      <c r="I850" s="57">
        <v>24.85</v>
      </c>
      <c r="J850" s="122">
        <f si="26" t="shared"/>
        <v>0</v>
      </c>
      <c r="K850" s="123">
        <v>90</v>
      </c>
      <c r="L850" s="57"/>
      <c r="M850" s="124"/>
    </row>
    <row customHeight="1" ht="12" r="851" spans="1:13">
      <c r="A851" s="99">
        <v>6149</v>
      </c>
      <c r="B851" s="93">
        <v>1</v>
      </c>
      <c r="C851" s="110">
        <v>0</v>
      </c>
      <c r="D851" s="110">
        <f si="25" t="shared"/>
        <v>0</v>
      </c>
      <c r="E851" s="74">
        <v>0</v>
      </c>
      <c r="F851" s="26">
        <v>6149</v>
      </c>
      <c r="G851" s="26" t="s">
        <v>314</v>
      </c>
      <c r="H851" s="26" t="s">
        <v>220</v>
      </c>
      <c r="I851" s="29">
        <v>105</v>
      </c>
      <c r="J851" s="96">
        <f si="26" t="shared"/>
        <v>105</v>
      </c>
      <c r="K851" s="77">
        <v>70</v>
      </c>
    </row>
    <row customHeight="1" ht="12" r="852" spans="1:13">
      <c r="A852" s="99">
        <v>6150</v>
      </c>
      <c r="B852" s="93">
        <v>0</v>
      </c>
      <c r="C852" s="110">
        <v>0</v>
      </c>
      <c r="D852" s="110">
        <f si="25" t="shared"/>
        <v>0</v>
      </c>
      <c r="E852" s="74">
        <v>1</v>
      </c>
      <c r="F852" s="26">
        <v>6150</v>
      </c>
      <c r="G852" s="26" t="s">
        <v>315</v>
      </c>
      <c r="H852" s="26" t="s">
        <v>220</v>
      </c>
      <c r="I852" s="29">
        <v>80</v>
      </c>
      <c r="J852" s="96">
        <f si="26" t="shared"/>
        <v>0</v>
      </c>
      <c r="K852" s="77">
        <v>62</v>
      </c>
    </row>
    <row customHeight="1" ht="12" r="853" spans="1:13">
      <c r="A853" s="99">
        <v>6151</v>
      </c>
      <c r="B853" s="93">
        <v>0</v>
      </c>
      <c r="C853" s="110">
        <v>0</v>
      </c>
      <c r="D853" s="110">
        <f si="25" t="shared"/>
        <v>0</v>
      </c>
      <c r="E853" s="74">
        <v>0</v>
      </c>
      <c r="F853" s="26">
        <v>6151</v>
      </c>
      <c r="G853" s="26" t="s">
        <v>316</v>
      </c>
      <c r="H853" s="26" t="s">
        <v>220</v>
      </c>
      <c r="I853" s="29">
        <v>80</v>
      </c>
      <c r="J853" s="96">
        <f si="26" t="shared"/>
        <v>0</v>
      </c>
      <c r="K853" s="77">
        <v>53</v>
      </c>
    </row>
    <row customHeight="1" ht="12" r="854" spans="1:13">
      <c r="A854" s="99">
        <v>6152</v>
      </c>
      <c r="B854" s="93">
        <v>2</v>
      </c>
      <c r="C854" s="110">
        <v>0</v>
      </c>
      <c r="D854" s="110">
        <f si="25" t="shared"/>
        <v>0</v>
      </c>
      <c r="E854" s="74">
        <v>1</v>
      </c>
      <c r="F854" s="26">
        <v>6152</v>
      </c>
      <c r="G854" s="26" t="s">
        <v>317</v>
      </c>
      <c r="H854" s="26" t="s">
        <v>220</v>
      </c>
      <c r="I854" s="29">
        <v>59</v>
      </c>
      <c r="J854" s="96">
        <f si="26" t="shared"/>
        <v>118</v>
      </c>
      <c r="K854" s="77">
        <v>79</v>
      </c>
    </row>
    <row customHeight="1" ht="12" r="855" spans="1:13">
      <c r="A855" s="99">
        <v>6154</v>
      </c>
      <c r="B855" s="93">
        <v>0</v>
      </c>
      <c r="C855" s="110">
        <v>0</v>
      </c>
      <c r="D855" s="110">
        <f si="25" t="shared"/>
        <v>0</v>
      </c>
      <c r="E855" s="74">
        <v>0</v>
      </c>
      <c r="F855" s="26">
        <v>6154</v>
      </c>
      <c r="G855" s="26" t="s">
        <v>762</v>
      </c>
      <c r="H855" s="26" t="s">
        <v>220</v>
      </c>
      <c r="I855" s="29">
        <v>138</v>
      </c>
      <c r="J855" s="96">
        <f si="26" t="shared"/>
        <v>0</v>
      </c>
      <c r="K855" s="77">
        <v>60</v>
      </c>
    </row>
    <row customHeight="1" ht="12" r="856" spans="1:13">
      <c r="A856" s="99">
        <v>6155</v>
      </c>
      <c r="B856" s="93">
        <v>0</v>
      </c>
      <c r="C856" s="110">
        <v>0</v>
      </c>
      <c r="D856" s="110">
        <f si="25" t="shared"/>
        <v>0</v>
      </c>
      <c r="E856" s="74">
        <v>0</v>
      </c>
      <c r="F856" s="26">
        <v>6155</v>
      </c>
      <c r="G856" s="26" t="s">
        <v>763</v>
      </c>
      <c r="H856" s="26" t="s">
        <v>220</v>
      </c>
      <c r="I856" s="29">
        <v>120</v>
      </c>
      <c r="J856" s="96">
        <f si="26" t="shared"/>
        <v>0</v>
      </c>
      <c r="K856" s="77">
        <v>60</v>
      </c>
    </row>
    <row customHeight="1" ht="12" r="857" spans="1:13">
      <c r="A857" s="99">
        <v>6156</v>
      </c>
      <c r="B857" s="93">
        <v>1</v>
      </c>
      <c r="C857" s="110">
        <v>0</v>
      </c>
      <c r="D857" s="110">
        <f si="25" t="shared"/>
        <v>0</v>
      </c>
      <c r="E857" s="74">
        <v>1</v>
      </c>
      <c r="G857" s="26" t="s">
        <v>318</v>
      </c>
      <c r="H857" s="26" t="s">
        <v>309</v>
      </c>
      <c r="I857" s="29">
        <v>210</v>
      </c>
      <c r="J857" s="96">
        <f si="26" t="shared"/>
        <v>210</v>
      </c>
      <c r="K857" s="77">
        <v>100</v>
      </c>
      <c r="M857" s="26"/>
    </row>
    <row customHeight="1" ht="12" r="858" spans="1:13">
      <c r="A858" s="141">
        <v>6159</v>
      </c>
      <c r="B858" s="93">
        <v>5</v>
      </c>
      <c r="C858" s="110">
        <v>0</v>
      </c>
      <c r="D858" s="110">
        <f si="25" t="shared"/>
        <v>0</v>
      </c>
      <c r="E858" s="74">
        <v>0</v>
      </c>
      <c r="G858" s="26" t="s">
        <v>777</v>
      </c>
      <c r="H858" s="26" t="s">
        <v>220</v>
      </c>
      <c r="I858" s="29">
        <v>43.36</v>
      </c>
      <c r="J858" s="96">
        <f si="26" t="shared"/>
        <v>216.8</v>
      </c>
      <c r="K858" s="77">
        <v>210</v>
      </c>
    </row>
    <row customHeight="1" ht="12" r="859" spans="1:13">
      <c r="A859" s="141">
        <v>6160</v>
      </c>
      <c r="B859" s="93">
        <v>21</v>
      </c>
      <c r="C859" s="110">
        <v>2</v>
      </c>
      <c r="D859" s="110">
        <f si="25" t="shared"/>
        <v>4</v>
      </c>
      <c r="E859" s="74">
        <v>0</v>
      </c>
      <c r="F859" s="26" t="s">
        <v>1377</v>
      </c>
      <c r="G859" s="26" t="s">
        <v>719</v>
      </c>
      <c r="H859" s="26" t="s">
        <v>220</v>
      </c>
      <c r="I859" s="29">
        <v>10</v>
      </c>
      <c r="J859" s="96">
        <f si="26" t="shared"/>
        <v>210</v>
      </c>
      <c r="K859" s="77">
        <f>(I859*0.4)+I859</f>
        <v>14</v>
      </c>
    </row>
    <row customHeight="1" ht="12" r="860" spans="1:13">
      <c r="A860" s="141">
        <v>6161</v>
      </c>
      <c r="B860" s="93">
        <v>2</v>
      </c>
      <c r="C860" s="110">
        <v>0</v>
      </c>
      <c r="D860" s="110">
        <f si="25" t="shared"/>
        <v>0</v>
      </c>
      <c r="E860" s="74">
        <v>0</v>
      </c>
      <c r="G860" s="26" t="s">
        <v>503</v>
      </c>
      <c r="H860" s="26" t="s">
        <v>220</v>
      </c>
      <c r="I860" s="29">
        <v>43.36</v>
      </c>
      <c r="J860" s="96">
        <f si="26" t="shared"/>
        <v>86.72</v>
      </c>
      <c r="K860" s="77">
        <f>(I860*0.4)+I860</f>
        <v>60.704000000000001</v>
      </c>
    </row>
    <row customHeight="1" ht="12" r="861" spans="1:13">
      <c r="A861" s="99">
        <v>6162</v>
      </c>
      <c r="B861" s="93">
        <v>2</v>
      </c>
      <c r="C861" s="110">
        <v>0</v>
      </c>
      <c r="D861" s="110">
        <f si="25" t="shared"/>
        <v>0</v>
      </c>
      <c r="E861" s="74">
        <v>2</v>
      </c>
      <c r="F861" s="26">
        <v>6162</v>
      </c>
      <c r="G861" s="26" t="s">
        <v>319</v>
      </c>
      <c r="H861" s="26" t="s">
        <v>220</v>
      </c>
      <c r="I861" s="117">
        <v>32</v>
      </c>
      <c r="J861" s="96">
        <f si="26" t="shared"/>
        <v>64</v>
      </c>
      <c r="K861" s="77">
        <v>70</v>
      </c>
    </row>
    <row customHeight="1" ht="12" r="862" spans="1:13">
      <c r="A862" s="141">
        <v>6163</v>
      </c>
      <c r="B862" s="93">
        <v>0</v>
      </c>
      <c r="C862" s="110">
        <v>0</v>
      </c>
      <c r="D862" s="110">
        <f si="25" t="shared"/>
        <v>0</v>
      </c>
      <c r="E862" s="74">
        <v>0</v>
      </c>
      <c r="F862" s="26">
        <v>6163</v>
      </c>
      <c r="G862" s="26" t="s">
        <v>720</v>
      </c>
      <c r="H862" s="26" t="s">
        <v>220</v>
      </c>
      <c r="I862" s="29">
        <v>47</v>
      </c>
      <c r="J862" s="96">
        <f si="26" t="shared"/>
        <v>0</v>
      </c>
      <c r="K862" s="77">
        <v>70</v>
      </c>
      <c r="M862" s="25" t="s">
        <v>1189</v>
      </c>
    </row>
    <row customHeight="1" ht="12" r="863" spans="1:13">
      <c r="A863" s="141">
        <v>6164</v>
      </c>
      <c r="B863" s="93">
        <v>0</v>
      </c>
      <c r="C863" s="110">
        <v>0</v>
      </c>
      <c r="D863" s="110">
        <f si="25" t="shared"/>
        <v>0</v>
      </c>
      <c r="E863" s="74">
        <v>0</v>
      </c>
      <c r="F863" s="26">
        <v>6164</v>
      </c>
      <c r="G863" s="26" t="s">
        <v>721</v>
      </c>
      <c r="H863" s="26" t="s">
        <v>220</v>
      </c>
      <c r="I863" s="29">
        <v>83.5</v>
      </c>
      <c r="J863" s="96">
        <f si="26" t="shared"/>
        <v>0</v>
      </c>
      <c r="K863" s="77">
        <v>120</v>
      </c>
    </row>
    <row customHeight="1" ht="12" r="864" spans="1:13">
      <c r="A864" s="141">
        <v>6165</v>
      </c>
      <c r="B864" s="93">
        <v>377</v>
      </c>
      <c r="C864" s="110">
        <v>0</v>
      </c>
      <c r="D864" s="110">
        <f si="25" t="shared"/>
        <v>0</v>
      </c>
      <c r="E864" s="74">
        <v>0</v>
      </c>
      <c r="G864" s="26" t="s">
        <v>504</v>
      </c>
      <c r="H864" s="26" t="s">
        <v>220</v>
      </c>
      <c r="I864" s="29">
        <v>33.61</v>
      </c>
      <c r="J864" s="96">
        <f si="26" t="shared"/>
        <v>12670.97</v>
      </c>
      <c r="K864" s="77">
        <f>(I864*0.4)+I864</f>
        <v>47.054000000000002</v>
      </c>
    </row>
    <row customFormat="1" customHeight="1" ht="12" r="865" s="121" spans="1:13">
      <c r="A865" s="144">
        <v>6166</v>
      </c>
      <c r="B865" s="119">
        <v>0</v>
      </c>
      <c r="C865" s="120">
        <v>0</v>
      </c>
      <c r="D865" s="110">
        <f ref="D865:D928" si="27" t="shared">C865*2</f>
        <v>0</v>
      </c>
      <c r="E865" s="120">
        <v>2</v>
      </c>
      <c r="F865" s="121">
        <v>6166</v>
      </c>
      <c r="G865" s="121" t="s">
        <v>320</v>
      </c>
      <c r="H865" s="121" t="s">
        <v>220</v>
      </c>
      <c r="I865" s="57">
        <v>49.86</v>
      </c>
      <c r="J865" s="122">
        <f si="26" t="shared"/>
        <v>0</v>
      </c>
      <c r="K865" s="123">
        <v>87</v>
      </c>
      <c r="L865" s="57"/>
      <c r="M865" s="124"/>
    </row>
    <row customFormat="1" customHeight="1" ht="12" r="866" s="121" spans="1:13">
      <c r="A866" s="118">
        <v>6167</v>
      </c>
      <c r="B866" s="119">
        <v>0</v>
      </c>
      <c r="C866" s="120">
        <v>0</v>
      </c>
      <c r="D866" s="110">
        <f si="27" t="shared"/>
        <v>0</v>
      </c>
      <c r="E866" s="120">
        <v>0</v>
      </c>
      <c r="H866" s="121" t="s">
        <v>220</v>
      </c>
      <c r="I866" s="57">
        <v>23</v>
      </c>
      <c r="J866" s="122">
        <f si="26" t="shared"/>
        <v>0</v>
      </c>
      <c r="K866" s="123"/>
      <c r="L866" s="57"/>
      <c r="M866" s="124"/>
    </row>
    <row customHeight="1" ht="12" r="867" spans="1:13">
      <c r="A867" s="99">
        <v>6168</v>
      </c>
      <c r="B867" s="93">
        <v>102</v>
      </c>
      <c r="C867" s="110">
        <v>8</v>
      </c>
      <c r="D867" s="110">
        <f si="27" t="shared"/>
        <v>16</v>
      </c>
      <c r="E867" s="74">
        <v>0</v>
      </c>
      <c r="F867" s="26">
        <v>6168</v>
      </c>
      <c r="G867" s="26" t="s">
        <v>321</v>
      </c>
      <c r="H867" s="26" t="s">
        <v>220</v>
      </c>
      <c r="I867" s="29">
        <v>29</v>
      </c>
      <c r="J867" s="96">
        <f si="26" t="shared"/>
        <v>2958</v>
      </c>
      <c r="K867" s="77">
        <v>30</v>
      </c>
      <c r="M867" s="25" t="s">
        <v>1189</v>
      </c>
    </row>
    <row customHeight="1" ht="12" r="868" spans="1:13">
      <c r="A868" s="99">
        <v>6169</v>
      </c>
      <c r="B868" s="93">
        <v>21</v>
      </c>
      <c r="C868" s="110">
        <v>16</v>
      </c>
      <c r="D868" s="110">
        <f si="27" t="shared"/>
        <v>32</v>
      </c>
      <c r="E868" s="74">
        <v>0</v>
      </c>
      <c r="F868" s="26">
        <v>6169</v>
      </c>
      <c r="G868" s="26" t="s">
        <v>322</v>
      </c>
      <c r="H868" s="26" t="s">
        <v>220</v>
      </c>
      <c r="I868" s="29">
        <v>23</v>
      </c>
      <c r="J868" s="96">
        <f si="26" t="shared"/>
        <v>483</v>
      </c>
      <c r="K868" s="77">
        <v>15</v>
      </c>
    </row>
    <row customHeight="1" ht="12" r="869" spans="1:13">
      <c r="A869" s="99">
        <v>6170</v>
      </c>
      <c r="B869" s="93">
        <v>77</v>
      </c>
      <c r="C869" s="110">
        <v>8</v>
      </c>
      <c r="D869" s="110">
        <f si="27" t="shared"/>
        <v>16</v>
      </c>
      <c r="E869" s="74">
        <v>10</v>
      </c>
      <c r="F869" s="26">
        <v>6170</v>
      </c>
      <c r="G869" s="26" t="s">
        <v>323</v>
      </c>
      <c r="H869" s="26" t="s">
        <v>220</v>
      </c>
      <c r="I869" s="29">
        <v>19</v>
      </c>
      <c r="J869" s="96">
        <f si="26" t="shared"/>
        <v>1463</v>
      </c>
      <c r="K869" s="77">
        <v>170</v>
      </c>
    </row>
    <row customHeight="1" ht="12" r="870" spans="1:13">
      <c r="A870" s="141">
        <v>6171</v>
      </c>
      <c r="B870" s="93">
        <v>4</v>
      </c>
      <c r="C870" s="110">
        <v>30</v>
      </c>
      <c r="D870" s="110">
        <f si="27" t="shared"/>
        <v>60</v>
      </c>
      <c r="E870" s="74">
        <v>0</v>
      </c>
      <c r="I870" s="29">
        <v>48.24</v>
      </c>
      <c r="J870" s="96">
        <f si="26" t="shared"/>
        <v>192.96</v>
      </c>
      <c r="M870" s="26"/>
    </row>
    <row customHeight="1" ht="12" r="871" spans="1:13">
      <c r="A871" s="141">
        <v>6172</v>
      </c>
      <c r="B871" s="93">
        <v>2</v>
      </c>
      <c r="C871" s="110">
        <v>0</v>
      </c>
      <c r="D871" s="110">
        <f si="27" t="shared"/>
        <v>0</v>
      </c>
      <c r="E871" s="74">
        <v>0</v>
      </c>
      <c r="F871" s="26">
        <v>6172</v>
      </c>
      <c r="G871" s="26" t="s">
        <v>324</v>
      </c>
      <c r="H871" s="26" t="s">
        <v>220</v>
      </c>
      <c r="I871" s="29">
        <v>48.24</v>
      </c>
      <c r="J871" s="96">
        <f si="26" t="shared"/>
        <v>96.48</v>
      </c>
      <c r="K871" s="77">
        <v>73</v>
      </c>
    </row>
    <row customHeight="1" ht="12" r="872" spans="1:13">
      <c r="A872" s="99">
        <v>6173</v>
      </c>
      <c r="B872" s="93">
        <v>67</v>
      </c>
      <c r="C872" s="110">
        <v>16</v>
      </c>
      <c r="D872" s="110">
        <f si="27" t="shared"/>
        <v>32</v>
      </c>
      <c r="E872" s="74">
        <v>0</v>
      </c>
      <c r="F872" s="26">
        <v>6173</v>
      </c>
      <c r="G872" s="26" t="s">
        <v>325</v>
      </c>
      <c r="H872" s="26" t="s">
        <v>220</v>
      </c>
      <c r="I872" s="29">
        <v>11</v>
      </c>
      <c r="J872" s="96">
        <f si="26" t="shared"/>
        <v>737</v>
      </c>
      <c r="K872" s="77">
        <v>11</v>
      </c>
      <c r="M872" s="25" t="s">
        <v>1189</v>
      </c>
    </row>
    <row customHeight="1" ht="12" r="873" spans="1:13">
      <c r="A873" s="99">
        <v>6174</v>
      </c>
      <c r="B873" s="93">
        <v>9</v>
      </c>
      <c r="C873" s="110">
        <v>0</v>
      </c>
      <c r="D873" s="110">
        <f si="27" t="shared"/>
        <v>0</v>
      </c>
      <c r="E873" s="74">
        <v>2</v>
      </c>
      <c r="F873" s="26">
        <v>6174</v>
      </c>
      <c r="G873" s="26" t="s">
        <v>326</v>
      </c>
      <c r="H873" s="26" t="s">
        <v>220</v>
      </c>
      <c r="I873" s="29">
        <v>23</v>
      </c>
      <c r="J873" s="96">
        <f si="26" t="shared"/>
        <v>207</v>
      </c>
      <c r="K873" s="77">
        <v>20</v>
      </c>
    </row>
    <row customFormat="1" customHeight="1" ht="12" r="874" s="121" spans="1:13">
      <c r="A874" s="118">
        <v>6175</v>
      </c>
      <c r="B874" s="119">
        <v>0</v>
      </c>
      <c r="C874" s="120">
        <v>0</v>
      </c>
      <c r="D874" s="110">
        <f si="27" t="shared"/>
        <v>0</v>
      </c>
      <c r="E874" s="120">
        <v>2</v>
      </c>
      <c r="F874" s="121">
        <v>6175</v>
      </c>
      <c r="G874" s="121" t="s">
        <v>327</v>
      </c>
      <c r="H874" s="121" t="s">
        <v>220</v>
      </c>
      <c r="I874" s="57">
        <v>12</v>
      </c>
      <c r="J874" s="122">
        <f si="26" t="shared"/>
        <v>0</v>
      </c>
      <c r="K874" s="123">
        <v>10</v>
      </c>
      <c r="L874" s="57"/>
      <c r="M874" s="124" t="s">
        <v>1189</v>
      </c>
    </row>
    <row customHeight="1" ht="12" r="875" spans="1:13">
      <c r="A875" s="99">
        <v>6176</v>
      </c>
      <c r="B875" s="93">
        <v>0</v>
      </c>
      <c r="C875" s="110">
        <v>0</v>
      </c>
      <c r="D875" s="110">
        <f si="27" t="shared"/>
        <v>0</v>
      </c>
      <c r="E875" s="74">
        <v>0</v>
      </c>
      <c r="F875" s="26">
        <v>6176</v>
      </c>
      <c r="G875" s="26" t="s">
        <v>328</v>
      </c>
      <c r="H875" s="26" t="s">
        <v>220</v>
      </c>
      <c r="I875" s="29">
        <v>68</v>
      </c>
      <c r="J875" s="96">
        <f si="26" t="shared"/>
        <v>0</v>
      </c>
      <c r="K875" s="77">
        <v>47</v>
      </c>
      <c r="M875" s="25" t="s">
        <v>1189</v>
      </c>
    </row>
    <row customHeight="1" ht="12" r="876" spans="1:13">
      <c r="A876" s="99">
        <v>6177</v>
      </c>
      <c r="B876" s="93">
        <v>0</v>
      </c>
      <c r="C876" s="110">
        <v>0</v>
      </c>
      <c r="D876" s="110">
        <f si="27" t="shared"/>
        <v>0</v>
      </c>
      <c r="E876" s="74">
        <v>0</v>
      </c>
      <c r="F876" s="26">
        <v>6177</v>
      </c>
      <c r="G876" s="26" t="s">
        <v>329</v>
      </c>
      <c r="H876" s="26" t="s">
        <v>220</v>
      </c>
      <c r="I876" s="29">
        <v>150</v>
      </c>
      <c r="J876" s="96">
        <f si="26" t="shared"/>
        <v>0</v>
      </c>
      <c r="K876" s="77">
        <v>80</v>
      </c>
    </row>
    <row customHeight="1" ht="12" r="877" spans="1:13">
      <c r="A877" s="99">
        <v>6178</v>
      </c>
      <c r="B877" s="93">
        <v>71</v>
      </c>
      <c r="C877" s="110">
        <v>7</v>
      </c>
      <c r="D877" s="110">
        <f si="27" t="shared"/>
        <v>14</v>
      </c>
      <c r="E877" s="74">
        <v>15</v>
      </c>
      <c r="F877" s="26" t="s">
        <v>1394</v>
      </c>
      <c r="G877" s="26" t="s">
        <v>330</v>
      </c>
      <c r="H877" s="26" t="s">
        <v>220</v>
      </c>
      <c r="I877" s="29">
        <v>21</v>
      </c>
      <c r="J877" s="96">
        <f ref="J877:J940" si="28" t="shared">B877*I877</f>
        <v>1491</v>
      </c>
      <c r="K877" s="77">
        <v>47</v>
      </c>
    </row>
    <row customFormat="1" customHeight="1" ht="12" r="878" s="121" spans="1:13">
      <c r="A878" s="118">
        <v>6179</v>
      </c>
      <c r="B878" s="119">
        <v>0</v>
      </c>
      <c r="C878" s="120">
        <v>0</v>
      </c>
      <c r="D878" s="110">
        <f si="27" t="shared"/>
        <v>0</v>
      </c>
      <c r="E878" s="120">
        <v>0</v>
      </c>
      <c r="F878" s="121">
        <v>6179</v>
      </c>
      <c r="G878" s="121" t="s">
        <v>331</v>
      </c>
      <c r="H878" s="121" t="s">
        <v>220</v>
      </c>
      <c r="I878" s="57">
        <v>192.85</v>
      </c>
      <c r="J878" s="122">
        <f si="28" t="shared"/>
        <v>0</v>
      </c>
      <c r="K878" s="123">
        <v>20</v>
      </c>
      <c r="L878" s="57"/>
      <c r="M878" s="124"/>
    </row>
    <row customHeight="1" ht="12" r="879" spans="1:13">
      <c r="A879" s="99">
        <v>6180</v>
      </c>
      <c r="B879" s="93">
        <v>7</v>
      </c>
      <c r="C879" s="110">
        <v>0</v>
      </c>
      <c r="D879" s="110">
        <f si="27" t="shared"/>
        <v>0</v>
      </c>
      <c r="E879" s="74">
        <v>0</v>
      </c>
      <c r="F879" s="26">
        <v>6180</v>
      </c>
      <c r="G879" s="26" t="s">
        <v>332</v>
      </c>
      <c r="H879" s="26" t="s">
        <v>220</v>
      </c>
      <c r="I879" s="29">
        <v>14.5</v>
      </c>
      <c r="J879" s="96">
        <f si="28" t="shared"/>
        <v>101.5</v>
      </c>
      <c r="K879" s="77">
        <v>52</v>
      </c>
    </row>
    <row customHeight="1" ht="12" r="880" spans="1:13">
      <c r="A880" s="99">
        <v>6181</v>
      </c>
      <c r="B880" s="93">
        <v>27</v>
      </c>
      <c r="C880" s="110">
        <v>6</v>
      </c>
      <c r="D880" s="110">
        <f si="27" t="shared"/>
        <v>12</v>
      </c>
      <c r="E880" s="74">
        <v>28</v>
      </c>
      <c r="F880" s="26" t="s">
        <v>1395</v>
      </c>
      <c r="G880" s="26" t="s">
        <v>333</v>
      </c>
      <c r="H880" s="26" t="s">
        <v>220</v>
      </c>
      <c r="I880" s="29">
        <v>40</v>
      </c>
      <c r="J880" s="96">
        <f si="28" t="shared"/>
        <v>1080</v>
      </c>
      <c r="K880" s="77">
        <v>75</v>
      </c>
      <c r="M880" s="25" t="s">
        <v>1189</v>
      </c>
    </row>
    <row customFormat="1" customHeight="1" ht="12" r="881" s="121" spans="1:13">
      <c r="A881" s="144">
        <v>6182</v>
      </c>
      <c r="B881" s="119">
        <v>0</v>
      </c>
      <c r="C881" s="120">
        <v>0</v>
      </c>
      <c r="D881" s="110">
        <f si="27" t="shared"/>
        <v>0</v>
      </c>
      <c r="E881" s="120">
        <v>2</v>
      </c>
      <c r="F881" s="121">
        <v>6182</v>
      </c>
      <c r="G881" s="121" t="s">
        <v>334</v>
      </c>
      <c r="H881" s="121" t="s">
        <v>220</v>
      </c>
      <c r="I881" s="57">
        <v>28.67</v>
      </c>
      <c r="J881" s="122">
        <f si="28" t="shared"/>
        <v>0</v>
      </c>
      <c r="K881" s="123">
        <v>42</v>
      </c>
      <c r="L881" s="57"/>
      <c r="M881" s="124"/>
    </row>
    <row customHeight="1" ht="12" r="882" spans="1:13">
      <c r="A882" s="141">
        <v>6183</v>
      </c>
      <c r="B882" s="93">
        <v>0</v>
      </c>
      <c r="C882" s="110">
        <v>0</v>
      </c>
      <c r="D882" s="110">
        <f si="27" t="shared"/>
        <v>0</v>
      </c>
      <c r="E882" s="74">
        <v>0</v>
      </c>
      <c r="G882" s="26" t="s">
        <v>722</v>
      </c>
      <c r="H882" s="26" t="s">
        <v>220</v>
      </c>
      <c r="I882" s="29">
        <v>20</v>
      </c>
      <c r="J882" s="96">
        <f si="28" t="shared"/>
        <v>0</v>
      </c>
      <c r="K882" s="77">
        <f>(I882*0.4)+I882</f>
        <v>28</v>
      </c>
    </row>
    <row customHeight="1" ht="12" r="883" spans="1:13">
      <c r="A883" s="141">
        <v>6184</v>
      </c>
      <c r="B883" s="93">
        <v>0</v>
      </c>
      <c r="C883" s="110">
        <v>0</v>
      </c>
      <c r="D883" s="110">
        <f si="27" t="shared"/>
        <v>0</v>
      </c>
      <c r="E883" s="74">
        <v>0</v>
      </c>
      <c r="G883" s="26" t="s">
        <v>723</v>
      </c>
      <c r="H883" s="26" t="s">
        <v>220</v>
      </c>
      <c r="I883" s="29">
        <v>93.86</v>
      </c>
      <c r="J883" s="96">
        <f si="28" t="shared"/>
        <v>0</v>
      </c>
      <c r="K883" s="77">
        <f>(I883*0.4)+I883</f>
        <v>131.404</v>
      </c>
    </row>
    <row customHeight="1" ht="12" r="884" spans="1:13">
      <c r="A884" s="99">
        <v>6185</v>
      </c>
      <c r="B884" s="93">
        <v>17</v>
      </c>
      <c r="C884" s="110">
        <v>0</v>
      </c>
      <c r="D884" s="110">
        <f si="27" t="shared"/>
        <v>0</v>
      </c>
      <c r="E884" s="74">
        <v>0</v>
      </c>
      <c r="F884" s="26">
        <v>6185</v>
      </c>
      <c r="G884" s="26" t="s">
        <v>335</v>
      </c>
      <c r="H884" s="26" t="s">
        <v>220</v>
      </c>
      <c r="I884" s="29">
        <v>134</v>
      </c>
      <c r="J884" s="96">
        <f si="28" t="shared"/>
        <v>2278</v>
      </c>
      <c r="M884" s="25" t="s">
        <v>1189</v>
      </c>
    </row>
    <row customHeight="1" ht="12" r="885" spans="1:13">
      <c r="A885" s="99">
        <v>6186</v>
      </c>
      <c r="B885" s="93">
        <v>0</v>
      </c>
      <c r="C885" s="110">
        <v>0</v>
      </c>
      <c r="D885" s="110">
        <f si="27" t="shared"/>
        <v>0</v>
      </c>
      <c r="E885" s="74">
        <v>0</v>
      </c>
      <c r="F885" s="26">
        <v>6186</v>
      </c>
      <c r="G885" s="26" t="s">
        <v>336</v>
      </c>
      <c r="H885" s="26" t="s">
        <v>220</v>
      </c>
      <c r="I885" s="29">
        <v>110</v>
      </c>
      <c r="J885" s="96">
        <f si="28" t="shared"/>
        <v>0</v>
      </c>
      <c r="K885" s="77">
        <v>23</v>
      </c>
    </row>
    <row customFormat="1" customHeight="1" ht="12" r="886" s="121" spans="1:13">
      <c r="A886" s="118">
        <v>6187</v>
      </c>
      <c r="B886" s="119">
        <v>0</v>
      </c>
      <c r="C886" s="120">
        <v>0</v>
      </c>
      <c r="D886" s="4">
        <f si="27" t="shared"/>
        <v>0</v>
      </c>
      <c r="E886" s="120">
        <v>0</v>
      </c>
      <c r="F886" s="121">
        <v>6187</v>
      </c>
      <c r="G886" s="121" t="s">
        <v>337</v>
      </c>
      <c r="H886" s="121" t="s">
        <v>220</v>
      </c>
      <c r="I886" s="57">
        <v>85</v>
      </c>
      <c r="J886" s="122">
        <f si="28" t="shared"/>
        <v>0</v>
      </c>
      <c r="K886" s="123">
        <v>50</v>
      </c>
      <c r="L886" s="57"/>
      <c r="M886" s="124"/>
    </row>
    <row customHeight="1" ht="12" r="887" spans="1:13">
      <c r="A887" s="99">
        <v>6188</v>
      </c>
      <c r="B887" s="93">
        <v>0</v>
      </c>
      <c r="C887" s="110">
        <v>0</v>
      </c>
      <c r="D887" s="110">
        <f si="27" t="shared"/>
        <v>0</v>
      </c>
      <c r="E887" s="74">
        <v>0</v>
      </c>
      <c r="F887" s="26">
        <v>6188</v>
      </c>
      <c r="G887" s="26" t="s">
        <v>338</v>
      </c>
      <c r="H887" s="26" t="s">
        <v>220</v>
      </c>
      <c r="I887" s="29">
        <v>96</v>
      </c>
      <c r="J887" s="96">
        <f si="28" t="shared"/>
        <v>0</v>
      </c>
      <c r="K887" s="77">
        <v>52</v>
      </c>
    </row>
    <row customHeight="1" ht="12" r="888" spans="1:13">
      <c r="A888" s="99">
        <v>6189</v>
      </c>
      <c r="B888" s="93">
        <v>3</v>
      </c>
      <c r="C888" s="110">
        <v>3</v>
      </c>
      <c r="D888" s="110">
        <f si="27" t="shared"/>
        <v>6</v>
      </c>
      <c r="E888" s="74">
        <v>8</v>
      </c>
      <c r="F888" s="26" t="s">
        <v>1374</v>
      </c>
      <c r="G888" s="26" t="s">
        <v>339</v>
      </c>
      <c r="H888" s="26" t="s">
        <v>220</v>
      </c>
      <c r="I888" s="29">
        <v>68</v>
      </c>
      <c r="J888" s="96">
        <f si="28" t="shared"/>
        <v>204</v>
      </c>
      <c r="K888" s="77">
        <v>55</v>
      </c>
    </row>
    <row customHeight="1" ht="12" r="889" spans="1:13">
      <c r="A889" s="141">
        <v>6191</v>
      </c>
      <c r="B889" s="93">
        <v>0</v>
      </c>
      <c r="C889" s="110">
        <v>0</v>
      </c>
      <c r="D889" s="110">
        <f si="27" t="shared"/>
        <v>0</v>
      </c>
      <c r="E889" s="74">
        <v>0</v>
      </c>
      <c r="G889" s="26" t="s">
        <v>724</v>
      </c>
      <c r="H889" s="26" t="s">
        <v>220</v>
      </c>
      <c r="I889" s="29">
        <v>75.86</v>
      </c>
      <c r="J889" s="96">
        <f si="28" t="shared"/>
        <v>0</v>
      </c>
      <c r="K889" s="77">
        <f>(I889*0.4)+I889</f>
        <v>106.20400000000001</v>
      </c>
    </row>
    <row customFormat="1" customHeight="1" ht="12" r="890" s="121" spans="1:13">
      <c r="A890" s="118">
        <v>6192</v>
      </c>
      <c r="B890" s="119">
        <v>0</v>
      </c>
      <c r="C890" s="120">
        <v>0</v>
      </c>
      <c r="D890" s="110">
        <f si="27" t="shared"/>
        <v>0</v>
      </c>
      <c r="E890" s="120">
        <v>0</v>
      </c>
      <c r="F890" s="121">
        <v>6192</v>
      </c>
      <c r="G890" s="121" t="s">
        <v>340</v>
      </c>
      <c r="H890" s="121" t="s">
        <v>220</v>
      </c>
      <c r="I890" s="57">
        <v>59</v>
      </c>
      <c r="J890" s="122">
        <f si="28" t="shared"/>
        <v>0</v>
      </c>
      <c r="K890" s="123">
        <v>75</v>
      </c>
      <c r="L890" s="57"/>
      <c r="M890" s="124"/>
    </row>
    <row customHeight="1" ht="12" r="891" spans="1:13">
      <c r="A891" s="99">
        <v>6193</v>
      </c>
      <c r="B891" s="93">
        <v>4</v>
      </c>
      <c r="C891" s="110">
        <v>0</v>
      </c>
      <c r="D891" s="110">
        <f si="27" t="shared"/>
        <v>0</v>
      </c>
      <c r="E891" s="74">
        <v>0</v>
      </c>
      <c r="F891" s="26">
        <v>6193</v>
      </c>
      <c r="H891" s="26" t="s">
        <v>220</v>
      </c>
      <c r="I891" s="29">
        <v>59</v>
      </c>
      <c r="J891" s="96">
        <f si="28" t="shared"/>
        <v>236</v>
      </c>
      <c r="K891" s="77">
        <v>75</v>
      </c>
      <c r="M891" s="25" t="s">
        <v>1189</v>
      </c>
    </row>
    <row customHeight="1" ht="12" r="892" spans="1:13">
      <c r="A892" s="99">
        <v>6194</v>
      </c>
      <c r="B892" s="93">
        <v>0</v>
      </c>
      <c r="C892" s="110">
        <v>0</v>
      </c>
      <c r="D892" s="110">
        <f si="27" t="shared"/>
        <v>0</v>
      </c>
      <c r="E892" s="74">
        <v>0</v>
      </c>
      <c r="F892" s="26">
        <v>6194</v>
      </c>
      <c r="G892" s="26" t="s">
        <v>341</v>
      </c>
      <c r="H892" s="26" t="s">
        <v>220</v>
      </c>
      <c r="I892" s="29">
        <v>118</v>
      </c>
      <c r="J892" s="96">
        <f si="28" t="shared"/>
        <v>0</v>
      </c>
      <c r="K892" s="77">
        <v>50</v>
      </c>
      <c r="M892" s="25" t="s">
        <v>1189</v>
      </c>
    </row>
    <row customHeight="1" ht="12" r="893" spans="1:13">
      <c r="A893" s="99">
        <v>6195</v>
      </c>
      <c r="B893" s="93">
        <v>0</v>
      </c>
      <c r="C893" s="110">
        <v>0</v>
      </c>
      <c r="D893" s="110">
        <f si="27" t="shared"/>
        <v>0</v>
      </c>
      <c r="E893" s="74">
        <v>0</v>
      </c>
      <c r="F893" s="26">
        <v>6195</v>
      </c>
      <c r="G893" s="26" t="s">
        <v>342</v>
      </c>
      <c r="H893" s="26" t="s">
        <v>220</v>
      </c>
      <c r="I893" s="29">
        <v>80</v>
      </c>
      <c r="J893" s="96">
        <f si="28" t="shared"/>
        <v>0</v>
      </c>
      <c r="K893" s="77">
        <f>(I893*0.4)+I893</f>
        <v>112</v>
      </c>
    </row>
    <row customHeight="1" ht="12" r="894" spans="1:13">
      <c r="A894" s="99">
        <v>6196</v>
      </c>
      <c r="B894" s="93">
        <v>0</v>
      </c>
      <c r="C894" s="110">
        <v>0</v>
      </c>
      <c r="D894" s="110">
        <f si="27" t="shared"/>
        <v>0</v>
      </c>
      <c r="E894" s="74">
        <v>0</v>
      </c>
      <c r="F894" s="26">
        <v>6196</v>
      </c>
      <c r="G894" s="26" t="s">
        <v>343</v>
      </c>
      <c r="H894" s="26" t="s">
        <v>220</v>
      </c>
      <c r="I894" s="29">
        <v>125</v>
      </c>
      <c r="J894" s="96">
        <f si="28" t="shared"/>
        <v>0</v>
      </c>
      <c r="K894" s="77">
        <v>40</v>
      </c>
    </row>
    <row customHeight="1" ht="12" r="895" spans="1:13">
      <c r="A895" s="141">
        <v>6197</v>
      </c>
      <c r="B895" s="93">
        <v>0</v>
      </c>
      <c r="C895" s="110">
        <v>0</v>
      </c>
      <c r="D895" s="110">
        <f si="27" t="shared"/>
        <v>0</v>
      </c>
      <c r="E895" s="74">
        <v>0</v>
      </c>
      <c r="F895" s="26">
        <v>6197</v>
      </c>
      <c r="G895" s="26" t="s">
        <v>344</v>
      </c>
      <c r="H895" s="26" t="s">
        <v>220</v>
      </c>
      <c r="I895" s="29">
        <v>26.6</v>
      </c>
      <c r="J895" s="96">
        <f si="28" t="shared"/>
        <v>0</v>
      </c>
      <c r="K895" s="77">
        <v>40</v>
      </c>
    </row>
    <row customHeight="1" ht="12" r="896" spans="1:13">
      <c r="A896" s="141">
        <v>6198</v>
      </c>
      <c r="B896" s="93">
        <v>3</v>
      </c>
      <c r="C896" s="110">
        <v>0</v>
      </c>
      <c r="D896" s="110">
        <f si="27" t="shared"/>
        <v>0</v>
      </c>
      <c r="E896" s="74">
        <v>0</v>
      </c>
      <c r="I896" s="29">
        <v>92.61</v>
      </c>
      <c r="J896" s="96">
        <f si="28" t="shared"/>
        <v>277.83</v>
      </c>
      <c r="M896" s="26"/>
    </row>
    <row customFormat="1" customHeight="1" ht="12" r="897" s="121" spans="1:13">
      <c r="A897" s="118">
        <v>6199</v>
      </c>
      <c r="B897" s="119">
        <v>0</v>
      </c>
      <c r="C897" s="120">
        <v>0</v>
      </c>
      <c r="D897" s="110">
        <f si="27" t="shared"/>
        <v>0</v>
      </c>
      <c r="E897" s="120">
        <v>0</v>
      </c>
      <c r="F897" s="121">
        <v>6199</v>
      </c>
      <c r="G897" s="121" t="s">
        <v>345</v>
      </c>
      <c r="H897" s="121" t="s">
        <v>220</v>
      </c>
      <c r="I897" s="57">
        <v>33.24</v>
      </c>
      <c r="J897" s="122">
        <f si="28" t="shared"/>
        <v>0</v>
      </c>
      <c r="K897" s="123">
        <f>(I897*0.4)+I897</f>
        <v>46.536000000000001</v>
      </c>
      <c r="L897" s="57"/>
      <c r="M897" s="124"/>
    </row>
    <row customHeight="1" ht="12" r="898" spans="1:13">
      <c r="A898" s="99">
        <v>6200</v>
      </c>
      <c r="B898" s="93">
        <v>4</v>
      </c>
      <c r="C898" s="110">
        <v>0</v>
      </c>
      <c r="D898" s="110">
        <f si="27" t="shared"/>
        <v>0</v>
      </c>
      <c r="E898" s="74">
        <v>0</v>
      </c>
      <c r="F898" s="26">
        <v>6200</v>
      </c>
      <c r="G898" s="26" t="s">
        <v>346</v>
      </c>
      <c r="H898" s="26" t="s">
        <v>220</v>
      </c>
      <c r="I898" s="29">
        <v>185</v>
      </c>
      <c r="J898" s="96">
        <f si="28" t="shared"/>
        <v>740</v>
      </c>
      <c r="K898" s="77">
        <f>(I898*0.4)+I898</f>
        <v>259</v>
      </c>
    </row>
    <row customHeight="1" ht="12" r="899" spans="1:13">
      <c r="A899" s="99">
        <v>6201</v>
      </c>
      <c r="B899" s="93">
        <v>1</v>
      </c>
      <c r="C899" s="110">
        <v>0</v>
      </c>
      <c r="D899" s="110">
        <f si="27" t="shared"/>
        <v>0</v>
      </c>
      <c r="E899" s="74">
        <v>0</v>
      </c>
      <c r="F899" s="26">
        <v>6201</v>
      </c>
      <c r="G899" s="26" t="s">
        <v>725</v>
      </c>
      <c r="H899" s="26" t="s">
        <v>220</v>
      </c>
      <c r="I899" s="29">
        <v>54</v>
      </c>
      <c r="J899" s="96">
        <f si="28" t="shared"/>
        <v>54</v>
      </c>
      <c r="K899" s="77">
        <v>20</v>
      </c>
    </row>
    <row customHeight="1" ht="12" r="900" spans="1:13">
      <c r="A900" s="141">
        <v>6202</v>
      </c>
      <c r="B900" s="93">
        <v>0</v>
      </c>
      <c r="C900" s="110">
        <v>0</v>
      </c>
      <c r="D900" s="110">
        <f si="27" t="shared"/>
        <v>0</v>
      </c>
      <c r="E900" s="74">
        <v>0</v>
      </c>
      <c r="F900" s="26">
        <v>6202</v>
      </c>
      <c r="G900" s="26" t="s">
        <v>347</v>
      </c>
      <c r="H900" s="26" t="s">
        <v>220</v>
      </c>
      <c r="I900" s="29">
        <v>66.36</v>
      </c>
      <c r="J900" s="96">
        <f si="28" t="shared"/>
        <v>0</v>
      </c>
      <c r="K900" s="77">
        <v>31</v>
      </c>
      <c r="M900" s="25" t="s">
        <v>1189</v>
      </c>
    </row>
    <row customHeight="1" ht="12" r="901" spans="1:13">
      <c r="A901" s="99">
        <v>6203</v>
      </c>
      <c r="B901" s="93">
        <v>3</v>
      </c>
      <c r="C901" s="110">
        <v>0</v>
      </c>
      <c r="D901" s="110">
        <f si="27" t="shared"/>
        <v>0</v>
      </c>
      <c r="E901" s="74">
        <v>2</v>
      </c>
      <c r="F901" s="26">
        <v>6203</v>
      </c>
      <c r="G901" s="26" t="s">
        <v>348</v>
      </c>
      <c r="H901" s="26" t="s">
        <v>220</v>
      </c>
      <c r="I901" s="29">
        <v>48</v>
      </c>
      <c r="J901" s="96">
        <f si="28" t="shared"/>
        <v>144</v>
      </c>
      <c r="K901" s="77">
        <v>83</v>
      </c>
    </row>
    <row customHeight="1" ht="12" r="902" spans="1:13">
      <c r="A902" s="99">
        <v>6204</v>
      </c>
      <c r="B902" s="93">
        <v>1</v>
      </c>
      <c r="C902" s="110">
        <v>0</v>
      </c>
      <c r="D902" s="110">
        <f si="27" t="shared"/>
        <v>0</v>
      </c>
      <c r="E902" s="74">
        <v>2</v>
      </c>
      <c r="F902" s="26">
        <v>6204</v>
      </c>
      <c r="G902" s="26" t="s">
        <v>349</v>
      </c>
      <c r="H902" s="26" t="s">
        <v>220</v>
      </c>
      <c r="I902" s="29">
        <v>38</v>
      </c>
      <c r="J902" s="96">
        <f si="28" t="shared"/>
        <v>38</v>
      </c>
      <c r="K902" s="77">
        <v>70</v>
      </c>
    </row>
    <row customHeight="1" ht="12" r="903" spans="1:13">
      <c r="A903" s="99">
        <v>6205</v>
      </c>
      <c r="B903" s="93">
        <v>0</v>
      </c>
      <c r="C903" s="110">
        <v>0</v>
      </c>
      <c r="D903" s="110">
        <f si="27" t="shared"/>
        <v>0</v>
      </c>
      <c r="E903" s="74">
        <v>2</v>
      </c>
      <c r="F903" s="26">
        <v>6205</v>
      </c>
      <c r="G903" s="26" t="s">
        <v>350</v>
      </c>
      <c r="H903" s="26" t="s">
        <v>220</v>
      </c>
      <c r="I903" s="29">
        <v>68</v>
      </c>
      <c r="J903" s="96">
        <f si="28" t="shared"/>
        <v>0</v>
      </c>
      <c r="K903" s="77">
        <v>50</v>
      </c>
    </row>
    <row customHeight="1" ht="12" r="904" spans="1:13">
      <c r="A904" s="99">
        <v>6206</v>
      </c>
      <c r="B904" s="93">
        <v>7</v>
      </c>
      <c r="C904" s="110">
        <v>0</v>
      </c>
      <c r="D904" s="110">
        <f si="27" t="shared"/>
        <v>0</v>
      </c>
      <c r="E904" s="74">
        <v>4</v>
      </c>
      <c r="F904" s="26" t="s">
        <v>1363</v>
      </c>
      <c r="G904" s="26" t="s">
        <v>586</v>
      </c>
      <c r="H904" s="26" t="s">
        <v>220</v>
      </c>
      <c r="I904" s="29">
        <v>40</v>
      </c>
      <c r="J904" s="96">
        <f si="28" t="shared"/>
        <v>280</v>
      </c>
      <c r="K904" s="77">
        <v>80</v>
      </c>
    </row>
    <row customHeight="1" ht="12" r="905" spans="1:13">
      <c r="A905" s="99">
        <v>6207</v>
      </c>
      <c r="B905" s="93">
        <v>20</v>
      </c>
      <c r="C905" s="110">
        <v>0</v>
      </c>
      <c r="D905" s="110">
        <f si="27" t="shared"/>
        <v>0</v>
      </c>
      <c r="E905" s="74">
        <v>3</v>
      </c>
      <c r="F905" s="26" t="s">
        <v>1363</v>
      </c>
      <c r="G905" s="26" t="s">
        <v>1088</v>
      </c>
      <c r="H905" s="26" t="s">
        <v>220</v>
      </c>
      <c r="I905" s="29">
        <v>28</v>
      </c>
      <c r="J905" s="96">
        <f si="28" t="shared"/>
        <v>560</v>
      </c>
      <c r="K905" s="77">
        <v>30</v>
      </c>
    </row>
    <row customHeight="1" ht="12" r="906" spans="1:13">
      <c r="A906" s="99">
        <v>6208</v>
      </c>
      <c r="B906" s="93">
        <v>4</v>
      </c>
      <c r="C906" s="110">
        <v>0</v>
      </c>
      <c r="D906" s="110">
        <f si="27" t="shared"/>
        <v>0</v>
      </c>
      <c r="E906" s="74">
        <v>0</v>
      </c>
      <c r="F906" s="26">
        <v>6208</v>
      </c>
      <c r="G906" s="26" t="s">
        <v>351</v>
      </c>
      <c r="H906" s="26" t="s">
        <v>220</v>
      </c>
      <c r="I906" s="29">
        <v>32</v>
      </c>
      <c r="J906" s="96">
        <f si="28" t="shared"/>
        <v>128</v>
      </c>
      <c r="K906" s="77">
        <v>10</v>
      </c>
    </row>
    <row customHeight="1" ht="12" r="907" spans="1:13">
      <c r="A907" s="99">
        <v>6209</v>
      </c>
      <c r="B907" s="93">
        <v>8</v>
      </c>
      <c r="C907" s="110">
        <v>0</v>
      </c>
      <c r="D907" s="110">
        <f si="27" t="shared"/>
        <v>0</v>
      </c>
      <c r="E907" s="74">
        <v>0</v>
      </c>
      <c r="F907" s="26">
        <v>6209</v>
      </c>
      <c r="G907" s="26" t="s">
        <v>352</v>
      </c>
      <c r="H907" s="26" t="s">
        <v>220</v>
      </c>
      <c r="I907" s="29">
        <v>75</v>
      </c>
      <c r="J907" s="96">
        <f si="28" t="shared"/>
        <v>600</v>
      </c>
      <c r="K907" s="77">
        <v>30</v>
      </c>
    </row>
    <row customHeight="1" ht="12" r="908" spans="1:13">
      <c r="A908" s="99">
        <v>6210</v>
      </c>
      <c r="B908" s="93">
        <v>31</v>
      </c>
      <c r="C908" s="110">
        <v>6</v>
      </c>
      <c r="D908" s="110">
        <f si="27" t="shared"/>
        <v>12</v>
      </c>
      <c r="E908" s="74">
        <v>12</v>
      </c>
      <c r="F908" s="26" t="s">
        <v>1395</v>
      </c>
      <c r="H908" s="26" t="s">
        <v>220</v>
      </c>
      <c r="I908" s="29">
        <v>14.5</v>
      </c>
      <c r="J908" s="96">
        <f si="28" t="shared"/>
        <v>449.5</v>
      </c>
      <c r="K908" s="77">
        <v>115</v>
      </c>
    </row>
    <row customHeight="1" ht="12" r="909" spans="1:13">
      <c r="A909" s="141">
        <v>6211</v>
      </c>
      <c r="B909" s="93">
        <v>1</v>
      </c>
      <c r="C909" s="110">
        <v>0</v>
      </c>
      <c r="D909" s="110">
        <f si="27" t="shared"/>
        <v>0</v>
      </c>
      <c r="E909" s="74">
        <v>2</v>
      </c>
      <c r="F909" s="26">
        <v>6211</v>
      </c>
      <c r="G909" s="26" t="s">
        <v>319</v>
      </c>
      <c r="H909" s="26" t="s">
        <v>220</v>
      </c>
      <c r="I909" s="29">
        <v>52.46</v>
      </c>
      <c r="J909" s="96">
        <f si="28" t="shared"/>
        <v>52.46</v>
      </c>
      <c r="K909" s="77">
        <f>(I909*0.4)+I909</f>
        <v>73.444000000000003</v>
      </c>
    </row>
    <row customHeight="1" ht="12" r="910" spans="1:13">
      <c r="A910" s="99">
        <v>6212</v>
      </c>
      <c r="B910" s="93">
        <v>3</v>
      </c>
      <c r="C910" s="110">
        <v>1</v>
      </c>
      <c r="D910" s="110">
        <f si="27" t="shared"/>
        <v>2</v>
      </c>
      <c r="E910" s="74">
        <v>1</v>
      </c>
      <c r="F910" s="26" t="s">
        <v>1377</v>
      </c>
      <c r="G910" s="26" t="s">
        <v>353</v>
      </c>
      <c r="H910" s="26" t="s">
        <v>220</v>
      </c>
      <c r="I910" s="29">
        <v>88</v>
      </c>
      <c r="J910" s="96">
        <f si="28" t="shared"/>
        <v>264</v>
      </c>
      <c r="K910" s="77">
        <v>23</v>
      </c>
    </row>
    <row customHeight="1" ht="12" r="911" spans="1:13">
      <c r="A911" s="99">
        <v>6213</v>
      </c>
      <c r="B911" s="93">
        <v>28</v>
      </c>
      <c r="C911" s="110">
        <v>3</v>
      </c>
      <c r="D911" s="110">
        <f si="27" t="shared"/>
        <v>6</v>
      </c>
      <c r="E911" s="74">
        <v>0</v>
      </c>
      <c r="F911" s="26" t="s">
        <v>1395</v>
      </c>
      <c r="G911" s="26" t="s">
        <v>354</v>
      </c>
      <c r="H911" s="26" t="s">
        <v>220</v>
      </c>
      <c r="I911" s="29">
        <v>20.83</v>
      </c>
      <c r="J911" s="96">
        <f si="28" t="shared"/>
        <v>583.24</v>
      </c>
      <c r="K911" s="77">
        <f>(I911*0.4)+I911</f>
        <v>29.161999999999999</v>
      </c>
    </row>
    <row customHeight="1" ht="12" r="912" spans="1:13">
      <c r="A912" s="141">
        <v>6214</v>
      </c>
      <c r="B912" s="93">
        <v>4</v>
      </c>
      <c r="C912" s="110">
        <v>0</v>
      </c>
      <c r="D912" s="110">
        <f si="27" t="shared"/>
        <v>0</v>
      </c>
      <c r="E912" s="74">
        <v>0</v>
      </c>
      <c r="G912" s="26" t="s">
        <v>505</v>
      </c>
      <c r="H912" s="26" t="s">
        <v>220</v>
      </c>
      <c r="I912" s="29">
        <v>88.86</v>
      </c>
      <c r="J912" s="96">
        <f si="28" t="shared"/>
        <v>355.44</v>
      </c>
      <c r="K912" s="77">
        <f>(I912*0.4)+I912</f>
        <v>124.404</v>
      </c>
    </row>
    <row customHeight="1" ht="12" r="913" spans="1:13">
      <c r="A913" s="141">
        <v>6215</v>
      </c>
      <c r="B913" s="93">
        <v>0</v>
      </c>
      <c r="C913" s="74">
        <v>0</v>
      </c>
      <c r="D913" s="74">
        <f si="27" t="shared"/>
        <v>0</v>
      </c>
      <c r="E913" s="74">
        <v>0</v>
      </c>
      <c r="F913" s="26">
        <v>6215</v>
      </c>
      <c r="G913" s="26" t="s">
        <v>355</v>
      </c>
      <c r="H913" s="26" t="s">
        <v>220</v>
      </c>
      <c r="I913" s="29">
        <v>17.350000000000001</v>
      </c>
      <c r="J913" s="96">
        <f si="28" t="shared"/>
        <v>0</v>
      </c>
      <c r="K913" s="77">
        <v>25</v>
      </c>
    </row>
    <row customHeight="1" ht="12" r="914" spans="1:13">
      <c r="A914" s="99">
        <v>6216</v>
      </c>
      <c r="B914" s="93">
        <v>35</v>
      </c>
      <c r="C914" s="110">
        <v>0</v>
      </c>
      <c r="D914" s="110">
        <f si="27" t="shared"/>
        <v>0</v>
      </c>
      <c r="E914" s="74">
        <v>5</v>
      </c>
      <c r="F914" s="26" t="s">
        <v>1372</v>
      </c>
      <c r="G914" s="26" t="s">
        <v>587</v>
      </c>
      <c r="H914" s="73" t="s">
        <v>1272</v>
      </c>
      <c r="I914" s="29">
        <v>127.6</v>
      </c>
      <c r="J914" s="96">
        <f si="28" t="shared"/>
        <v>4466</v>
      </c>
      <c r="K914" s="77">
        <v>60</v>
      </c>
      <c r="M914" s="26"/>
    </row>
    <row customHeight="1" ht="12" r="915" spans="1:13">
      <c r="A915" s="99">
        <v>6217</v>
      </c>
      <c r="B915" s="93">
        <v>1</v>
      </c>
      <c r="C915" s="110">
        <v>0</v>
      </c>
      <c r="D915" s="110">
        <f si="27" t="shared"/>
        <v>0</v>
      </c>
      <c r="E915" s="74">
        <v>0</v>
      </c>
      <c r="F915" s="26">
        <v>6217</v>
      </c>
      <c r="G915" s="26" t="s">
        <v>296</v>
      </c>
      <c r="H915" s="26" t="s">
        <v>220</v>
      </c>
      <c r="I915" s="29">
        <v>32</v>
      </c>
      <c r="J915" s="96">
        <f si="28" t="shared"/>
        <v>32</v>
      </c>
      <c r="K915" s="77">
        <v>75</v>
      </c>
    </row>
    <row customHeight="1" ht="12" r="916" spans="1:13">
      <c r="A916" s="99">
        <v>6218</v>
      </c>
      <c r="B916" s="93">
        <v>0</v>
      </c>
      <c r="C916" s="110">
        <v>0</v>
      </c>
      <c r="D916" s="110">
        <f si="27" t="shared"/>
        <v>0</v>
      </c>
      <c r="E916" s="74">
        <v>0</v>
      </c>
      <c r="G916" s="26" t="s">
        <v>506</v>
      </c>
      <c r="H916" s="26" t="s">
        <v>220</v>
      </c>
      <c r="I916" s="29">
        <v>30</v>
      </c>
      <c r="J916" s="96">
        <f si="28" t="shared"/>
        <v>0</v>
      </c>
      <c r="K916" s="77">
        <f>(I916*0.4)+I916</f>
        <v>42</v>
      </c>
    </row>
    <row customHeight="1" ht="12" r="917" spans="1:13">
      <c r="A917" s="99">
        <v>6219</v>
      </c>
      <c r="B917" s="93">
        <v>0</v>
      </c>
      <c r="C917" s="110">
        <v>0</v>
      </c>
      <c r="D917" s="110">
        <f si="27" t="shared"/>
        <v>0</v>
      </c>
      <c r="E917" s="74">
        <v>0</v>
      </c>
      <c r="F917" s="26" t="s">
        <v>1392</v>
      </c>
      <c r="H917" s="26" t="s">
        <v>220</v>
      </c>
      <c r="I917" s="29">
        <v>34</v>
      </c>
      <c r="J917" s="96">
        <f si="28" t="shared"/>
        <v>0</v>
      </c>
      <c r="K917" s="77">
        <v>50</v>
      </c>
      <c r="M917" s="26"/>
    </row>
    <row customHeight="1" ht="12" r="918" spans="1:13">
      <c r="A918" s="99">
        <v>6220</v>
      </c>
      <c r="B918" s="93">
        <v>7</v>
      </c>
      <c r="C918" s="110">
        <v>0</v>
      </c>
      <c r="D918" s="110">
        <f si="27" t="shared"/>
        <v>0</v>
      </c>
      <c r="E918" s="74">
        <v>0</v>
      </c>
      <c r="F918" s="26" t="s">
        <v>1392</v>
      </c>
      <c r="H918" s="26" t="s">
        <v>220</v>
      </c>
      <c r="I918" s="29">
        <v>30</v>
      </c>
      <c r="J918" s="96">
        <f si="28" t="shared"/>
        <v>210</v>
      </c>
      <c r="K918" s="77">
        <f>(I918*0.4)+I918</f>
        <v>42</v>
      </c>
      <c r="M918" s="26"/>
    </row>
    <row customHeight="1" ht="12" r="919" spans="1:13">
      <c r="A919" s="99">
        <v>6221</v>
      </c>
      <c r="B919" s="93">
        <v>5</v>
      </c>
      <c r="C919" s="110">
        <v>0</v>
      </c>
      <c r="D919" s="110">
        <f si="27" t="shared"/>
        <v>0</v>
      </c>
      <c r="E919" s="74">
        <v>0</v>
      </c>
      <c r="G919" s="26" t="s">
        <v>357</v>
      </c>
      <c r="H919" s="26" t="s">
        <v>220</v>
      </c>
      <c r="I919" s="29">
        <v>30</v>
      </c>
      <c r="J919" s="96">
        <f si="28" t="shared"/>
        <v>150</v>
      </c>
      <c r="K919" s="77">
        <f>(I919*0.4)+I919</f>
        <v>42</v>
      </c>
      <c r="M919" s="26"/>
    </row>
    <row customHeight="1" ht="12" r="920" spans="1:13">
      <c r="A920" s="99">
        <v>6222</v>
      </c>
      <c r="B920" s="93">
        <v>44</v>
      </c>
      <c r="C920" s="110">
        <v>1</v>
      </c>
      <c r="D920" s="110">
        <f si="27" t="shared"/>
        <v>2</v>
      </c>
      <c r="E920" s="74">
        <v>25</v>
      </c>
      <c r="F920" s="26" t="s">
        <v>1386</v>
      </c>
      <c r="G920" s="26" t="s">
        <v>358</v>
      </c>
      <c r="H920" s="26" t="s">
        <v>220</v>
      </c>
      <c r="I920" s="29">
        <v>18</v>
      </c>
      <c r="J920" s="96">
        <f si="28" t="shared"/>
        <v>792</v>
      </c>
      <c r="K920" s="77">
        <v>45</v>
      </c>
      <c r="M920" s="26"/>
    </row>
    <row customHeight="1" ht="12" r="921" spans="1:13">
      <c r="A921" s="99">
        <v>6223</v>
      </c>
      <c r="B921" s="93">
        <v>0</v>
      </c>
      <c r="C921" s="110">
        <v>0</v>
      </c>
      <c r="D921" s="110">
        <f si="27" t="shared"/>
        <v>0</v>
      </c>
      <c r="E921" s="74">
        <v>0</v>
      </c>
      <c r="H921" s="26" t="s">
        <v>220</v>
      </c>
      <c r="I921" s="29">
        <v>90</v>
      </c>
      <c r="J921" s="96">
        <f si="28" t="shared"/>
        <v>0</v>
      </c>
      <c r="K921" s="77">
        <f>(I921*0.4)+I921</f>
        <v>126</v>
      </c>
      <c r="M921" s="26"/>
    </row>
    <row customHeight="1" ht="12" r="922" spans="1:13">
      <c r="A922" s="99">
        <v>6224</v>
      </c>
      <c r="B922" s="93">
        <v>1</v>
      </c>
      <c r="C922" s="110">
        <v>0</v>
      </c>
      <c r="D922" s="110">
        <f si="27" t="shared"/>
        <v>0</v>
      </c>
      <c r="E922" s="74">
        <v>0</v>
      </c>
      <c r="H922" s="26" t="s">
        <v>220</v>
      </c>
      <c r="I922" s="29">
        <v>160</v>
      </c>
      <c r="J922" s="96">
        <f si="28" t="shared"/>
        <v>160</v>
      </c>
      <c r="K922" s="77">
        <v>65</v>
      </c>
      <c r="M922" s="26"/>
    </row>
    <row customHeight="1" ht="12" r="923" spans="1:13">
      <c r="A923" s="99">
        <v>6225</v>
      </c>
      <c r="B923" s="93">
        <v>5</v>
      </c>
      <c r="C923" s="110">
        <v>6</v>
      </c>
      <c r="D923" s="110">
        <f si="27" t="shared"/>
        <v>12</v>
      </c>
      <c r="E923" s="74">
        <v>9</v>
      </c>
      <c r="F923" s="26" t="s">
        <v>1374</v>
      </c>
      <c r="G923" s="26" t="s">
        <v>353</v>
      </c>
      <c r="H923" s="26" t="s">
        <v>220</v>
      </c>
      <c r="I923" s="29">
        <v>133</v>
      </c>
      <c r="J923" s="96">
        <f si="28" t="shared"/>
        <v>665</v>
      </c>
      <c r="K923" s="77">
        <v>43</v>
      </c>
      <c r="M923" s="26"/>
    </row>
    <row customHeight="1" ht="12" r="924" spans="1:13">
      <c r="A924" s="99">
        <v>6226</v>
      </c>
      <c r="B924" s="93">
        <v>1</v>
      </c>
      <c r="C924" s="110">
        <v>0</v>
      </c>
      <c r="D924" s="110">
        <f si="27" t="shared"/>
        <v>0</v>
      </c>
      <c r="E924" s="74">
        <v>0</v>
      </c>
      <c r="H924" s="26" t="s">
        <v>220</v>
      </c>
      <c r="I924" s="29">
        <v>110</v>
      </c>
      <c r="J924" s="96">
        <f si="28" t="shared"/>
        <v>110</v>
      </c>
      <c r="K924" s="77">
        <v>110</v>
      </c>
      <c r="M924" s="26"/>
    </row>
    <row customHeight="1" ht="12" r="925" spans="1:13">
      <c r="A925" s="141">
        <v>6227</v>
      </c>
      <c r="B925" s="93">
        <v>0</v>
      </c>
      <c r="C925" s="110">
        <v>0</v>
      </c>
      <c r="D925" s="110">
        <f si="27" t="shared"/>
        <v>0</v>
      </c>
      <c r="E925" s="74">
        <v>0</v>
      </c>
      <c r="F925" s="26">
        <v>6227</v>
      </c>
      <c r="G925" s="26" t="s">
        <v>359</v>
      </c>
      <c r="H925" s="26" t="s">
        <v>220</v>
      </c>
      <c r="I925" s="29">
        <v>90</v>
      </c>
      <c r="J925" s="96">
        <f si="28" t="shared"/>
        <v>0</v>
      </c>
      <c r="K925" s="77">
        <f>(I925*0.4)+I925</f>
        <v>126</v>
      </c>
      <c r="M925" s="26"/>
    </row>
    <row customHeight="1" ht="12" r="926" spans="1:13">
      <c r="A926" s="141">
        <v>6228</v>
      </c>
      <c r="B926" s="93">
        <v>0</v>
      </c>
      <c r="C926" s="110">
        <v>0</v>
      </c>
      <c r="D926" s="110">
        <f si="27" t="shared"/>
        <v>0</v>
      </c>
      <c r="E926" s="74">
        <v>0</v>
      </c>
      <c r="H926" s="26" t="s">
        <v>220</v>
      </c>
      <c r="I926" s="29">
        <v>89</v>
      </c>
      <c r="J926" s="96">
        <f si="28" t="shared"/>
        <v>0</v>
      </c>
      <c r="K926" s="77">
        <v>125</v>
      </c>
      <c r="M926" s="26"/>
    </row>
    <row customHeight="1" ht="12" r="927" spans="1:13">
      <c r="A927" s="141">
        <v>6229</v>
      </c>
      <c r="B927" s="93">
        <v>7</v>
      </c>
      <c r="C927" s="110">
        <v>5</v>
      </c>
      <c r="D927" s="110">
        <v>10</v>
      </c>
      <c r="E927" s="74">
        <v>0</v>
      </c>
      <c r="G927" s="26" t="s">
        <v>901</v>
      </c>
      <c r="H927" s="26" t="s">
        <v>220</v>
      </c>
      <c r="I927" s="29">
        <v>29.06</v>
      </c>
      <c r="J927" s="96">
        <f si="28" t="shared"/>
        <v>203.42</v>
      </c>
      <c r="K927" s="77">
        <v>85</v>
      </c>
      <c r="M927" s="26"/>
    </row>
    <row customHeight="1" ht="12" r="928" spans="1:13">
      <c r="A928" s="141">
        <v>6230</v>
      </c>
      <c r="B928" s="93">
        <v>8</v>
      </c>
      <c r="C928" s="110">
        <v>5</v>
      </c>
      <c r="D928" s="110">
        <f si="27" t="shared"/>
        <v>10</v>
      </c>
      <c r="E928" s="74">
        <v>0</v>
      </c>
      <c r="G928" s="26" t="s">
        <v>901</v>
      </c>
      <c r="H928" s="26" t="s">
        <v>220</v>
      </c>
      <c r="I928" s="29">
        <v>32.11</v>
      </c>
      <c r="J928" s="96">
        <f si="28" t="shared"/>
        <v>256.88</v>
      </c>
      <c r="K928" s="77">
        <v>80</v>
      </c>
      <c r="M928" s="26"/>
    </row>
    <row customHeight="1" ht="12" r="929" spans="1:13">
      <c r="A929" s="99">
        <v>6231</v>
      </c>
      <c r="B929" s="93">
        <v>4</v>
      </c>
      <c r="C929" s="110">
        <v>0</v>
      </c>
      <c r="D929" s="110">
        <f ref="D929:D992" si="29" t="shared">C929*2</f>
        <v>0</v>
      </c>
      <c r="E929" s="74">
        <v>0</v>
      </c>
      <c r="F929" s="26">
        <v>6231</v>
      </c>
      <c r="G929" s="26" t="s">
        <v>360</v>
      </c>
      <c r="H929" s="26" t="s">
        <v>220</v>
      </c>
      <c r="I929" s="29">
        <v>125.2</v>
      </c>
      <c r="J929" s="96">
        <f si="28" t="shared"/>
        <v>500.8</v>
      </c>
      <c r="K929" s="77">
        <f>(I929*0.4)+I929</f>
        <v>175.28</v>
      </c>
      <c r="M929" s="26"/>
    </row>
    <row customHeight="1" ht="12" r="930" spans="1:13">
      <c r="A930" s="141">
        <v>6232</v>
      </c>
      <c r="B930" s="93">
        <v>0</v>
      </c>
      <c r="C930" s="110">
        <v>0</v>
      </c>
      <c r="D930" s="110">
        <f si="29" t="shared"/>
        <v>0</v>
      </c>
      <c r="E930" s="74">
        <v>0</v>
      </c>
      <c r="H930" s="26" t="s">
        <v>220</v>
      </c>
      <c r="I930" s="29">
        <v>20</v>
      </c>
      <c r="J930" s="96">
        <f si="28" t="shared"/>
        <v>0</v>
      </c>
      <c r="K930" s="77">
        <f>(I930*0.4)+I930</f>
        <v>28</v>
      </c>
      <c r="M930" s="26"/>
    </row>
    <row customHeight="1" ht="12" r="931" spans="1:13">
      <c r="A931" s="141">
        <v>6233</v>
      </c>
      <c r="B931" s="93">
        <v>0</v>
      </c>
      <c r="C931" s="110">
        <v>0</v>
      </c>
      <c r="D931" s="110">
        <f si="29" t="shared"/>
        <v>0</v>
      </c>
      <c r="E931" s="74">
        <v>0</v>
      </c>
      <c r="F931" s="26">
        <v>6233</v>
      </c>
      <c r="G931" s="26" t="s">
        <v>361</v>
      </c>
      <c r="H931" s="26" t="s">
        <v>220</v>
      </c>
      <c r="I931" s="29">
        <v>39.22</v>
      </c>
      <c r="J931" s="96">
        <f si="28" t="shared"/>
        <v>0</v>
      </c>
      <c r="K931" s="77">
        <v>55</v>
      </c>
      <c r="M931" s="26"/>
    </row>
    <row customHeight="1" ht="12" r="932" spans="1:13">
      <c r="A932" s="141">
        <v>6234</v>
      </c>
      <c r="B932" s="93">
        <v>6</v>
      </c>
      <c r="C932" s="74">
        <v>0</v>
      </c>
      <c r="D932" s="74">
        <f si="29" t="shared"/>
        <v>0</v>
      </c>
      <c r="E932" s="74">
        <v>0</v>
      </c>
      <c r="F932" s="26">
        <v>6234</v>
      </c>
      <c r="G932" s="26" t="s">
        <v>362</v>
      </c>
      <c r="H932" s="26" t="s">
        <v>220</v>
      </c>
      <c r="I932" s="29">
        <v>69.36</v>
      </c>
      <c r="J932" s="96">
        <f si="28" t="shared"/>
        <v>416.15999999999997</v>
      </c>
      <c r="K932" s="77">
        <v>5</v>
      </c>
      <c r="M932" s="26"/>
    </row>
    <row customHeight="1" ht="12" r="933" spans="1:13">
      <c r="A933" s="99">
        <v>6235</v>
      </c>
      <c r="B933" s="93">
        <v>1</v>
      </c>
      <c r="C933" s="110">
        <v>0</v>
      </c>
      <c r="D933" s="110">
        <f si="29" t="shared"/>
        <v>0</v>
      </c>
      <c r="E933" s="74">
        <v>5</v>
      </c>
      <c r="F933" s="26">
        <v>6235</v>
      </c>
      <c r="G933" s="26" t="s">
        <v>600</v>
      </c>
      <c r="H933" s="26" t="s">
        <v>220</v>
      </c>
      <c r="I933" s="29">
        <v>30</v>
      </c>
      <c r="J933" s="96">
        <f si="28" t="shared"/>
        <v>30</v>
      </c>
      <c r="K933" s="77">
        <v>475</v>
      </c>
      <c r="M933" s="26"/>
    </row>
    <row customHeight="1" ht="12" r="934" spans="1:13">
      <c r="A934" s="99">
        <v>6236</v>
      </c>
      <c r="B934" s="93">
        <v>26</v>
      </c>
      <c r="C934" s="110">
        <v>3</v>
      </c>
      <c r="D934" s="110">
        <f si="29" t="shared"/>
        <v>6</v>
      </c>
      <c r="E934" s="74">
        <v>20</v>
      </c>
      <c r="F934" s="26" t="s">
        <v>1395</v>
      </c>
      <c r="G934" s="26" t="s">
        <v>363</v>
      </c>
      <c r="H934" s="26" t="s">
        <v>220</v>
      </c>
      <c r="I934" s="29">
        <v>130</v>
      </c>
      <c r="J934" s="96">
        <f si="28" t="shared"/>
        <v>3380</v>
      </c>
      <c r="K934" s="77">
        <v>20</v>
      </c>
      <c r="M934" s="26"/>
    </row>
    <row customHeight="1" ht="12" r="935" spans="1:13">
      <c r="A935" s="99">
        <v>6237</v>
      </c>
      <c r="B935" s="93">
        <v>1</v>
      </c>
      <c r="C935" s="110">
        <v>0</v>
      </c>
      <c r="D935" s="110">
        <f si="29" t="shared"/>
        <v>0</v>
      </c>
      <c r="E935" s="74">
        <v>5</v>
      </c>
      <c r="F935" s="26">
        <v>6237</v>
      </c>
      <c r="G935" s="26" t="s">
        <v>600</v>
      </c>
      <c r="H935" s="26" t="s">
        <v>220</v>
      </c>
      <c r="I935" s="29">
        <v>30</v>
      </c>
      <c r="J935" s="96">
        <f si="28" t="shared"/>
        <v>30</v>
      </c>
      <c r="K935" s="77">
        <v>475</v>
      </c>
      <c r="M935" s="26"/>
    </row>
    <row customHeight="1" ht="12" r="936" spans="1:13">
      <c r="A936" s="99">
        <v>6238</v>
      </c>
      <c r="B936" s="93">
        <v>6</v>
      </c>
      <c r="C936" s="74">
        <v>0</v>
      </c>
      <c r="D936" s="74">
        <f si="29" t="shared"/>
        <v>0</v>
      </c>
      <c r="E936" s="74">
        <v>0</v>
      </c>
      <c r="F936" s="26">
        <v>6238</v>
      </c>
      <c r="G936" s="26" t="s">
        <v>364</v>
      </c>
      <c r="H936" s="26" t="s">
        <v>220</v>
      </c>
      <c r="I936" s="29">
        <v>55</v>
      </c>
      <c r="J936" s="96">
        <f si="28" t="shared"/>
        <v>330</v>
      </c>
      <c r="K936" s="77">
        <f>(I936*0.4)+I936</f>
        <v>77</v>
      </c>
      <c r="M936" s="26"/>
    </row>
    <row customHeight="1" ht="12" r="937" spans="1:13">
      <c r="A937" s="141">
        <v>6239</v>
      </c>
      <c r="B937" s="93">
        <v>2</v>
      </c>
      <c r="C937" s="110">
        <v>0</v>
      </c>
      <c r="D937" s="110">
        <f si="29" t="shared"/>
        <v>0</v>
      </c>
      <c r="E937" s="74">
        <v>0</v>
      </c>
      <c r="F937" s="26">
        <v>6239</v>
      </c>
      <c r="G937" s="26" t="s">
        <v>365</v>
      </c>
      <c r="H937" s="26" t="s">
        <v>220</v>
      </c>
      <c r="I937" s="29">
        <v>66.709999999999994</v>
      </c>
      <c r="J937" s="96">
        <f si="28" t="shared"/>
        <v>133.41999999999999</v>
      </c>
      <c r="K937" s="77">
        <v>65</v>
      </c>
      <c r="M937" s="26"/>
    </row>
    <row customHeight="1" ht="12" r="938" spans="1:13">
      <c r="A938" s="141">
        <v>6240</v>
      </c>
      <c r="B938" s="93">
        <v>0</v>
      </c>
      <c r="C938" s="110">
        <v>0</v>
      </c>
      <c r="D938" s="110">
        <f si="29" t="shared"/>
        <v>0</v>
      </c>
      <c r="E938" s="74">
        <v>0</v>
      </c>
      <c r="H938" s="26" t="s">
        <v>220</v>
      </c>
      <c r="I938" s="29">
        <v>20</v>
      </c>
      <c r="J938" s="96">
        <f si="28" t="shared"/>
        <v>0</v>
      </c>
      <c r="K938" s="77">
        <f>(I938*0.4)+I938</f>
        <v>28</v>
      </c>
      <c r="M938" s="26"/>
    </row>
    <row customHeight="1" ht="12" r="939" spans="1:13">
      <c r="A939" s="141">
        <v>6241</v>
      </c>
      <c r="B939" s="93">
        <v>2</v>
      </c>
      <c r="C939" s="110">
        <v>0</v>
      </c>
      <c r="D939" s="110">
        <f si="29" t="shared"/>
        <v>0</v>
      </c>
      <c r="E939" s="74">
        <v>0</v>
      </c>
      <c r="F939" s="26" t="s">
        <v>1400</v>
      </c>
      <c r="G939" s="26" t="s">
        <v>366</v>
      </c>
      <c r="H939" s="26" t="s">
        <v>220</v>
      </c>
      <c r="I939" s="29">
        <v>93.86</v>
      </c>
      <c r="J939" s="96">
        <f si="28" t="shared"/>
        <v>187.72</v>
      </c>
      <c r="K939" s="77">
        <v>83</v>
      </c>
      <c r="M939" s="26"/>
    </row>
    <row customHeight="1" ht="12" r="940" spans="1:13">
      <c r="A940" s="99">
        <v>6242</v>
      </c>
      <c r="B940" s="93">
        <v>0</v>
      </c>
      <c r="C940" s="110">
        <v>0</v>
      </c>
      <c r="D940" s="110">
        <f si="29" t="shared"/>
        <v>0</v>
      </c>
      <c r="E940" s="74">
        <v>0</v>
      </c>
      <c r="F940" s="26">
        <v>6242</v>
      </c>
      <c r="G940" s="26" t="s">
        <v>367</v>
      </c>
      <c r="H940" s="26" t="s">
        <v>220</v>
      </c>
      <c r="I940" s="29">
        <v>45</v>
      </c>
      <c r="J940" s="96">
        <f si="28" t="shared"/>
        <v>0</v>
      </c>
      <c r="K940" s="77">
        <v>101</v>
      </c>
      <c r="M940" s="26"/>
    </row>
    <row customHeight="1" ht="12" r="941" spans="1:13">
      <c r="A941" s="99">
        <v>6243</v>
      </c>
      <c r="B941" s="93">
        <v>0</v>
      </c>
      <c r="C941" s="110">
        <v>0</v>
      </c>
      <c r="D941" s="110">
        <f si="29" t="shared"/>
        <v>0</v>
      </c>
      <c r="E941" s="74">
        <v>0</v>
      </c>
      <c r="F941" s="26">
        <v>6243</v>
      </c>
      <c r="G941" s="26" t="s">
        <v>368</v>
      </c>
      <c r="H941" s="26" t="s">
        <v>220</v>
      </c>
      <c r="I941" s="29">
        <v>59</v>
      </c>
      <c r="J941" s="96">
        <f ref="J941:J1004" si="30" t="shared">B941*I941</f>
        <v>0</v>
      </c>
      <c r="K941" s="77">
        <f>(I941*0.4)+I941</f>
        <v>82.6</v>
      </c>
      <c r="M941" s="26"/>
    </row>
    <row customHeight="1" ht="12" r="942" spans="1:13">
      <c r="A942" s="99">
        <v>6244</v>
      </c>
      <c r="B942" s="93" t="n">
        <v>95.0</v>
      </c>
      <c r="C942" s="110">
        <v>33</v>
      </c>
      <c r="D942" s="110">
        <f si="29" t="shared"/>
        <v>66</v>
      </c>
      <c r="E942" s="74">
        <v>136</v>
      </c>
      <c r="F942" s="26">
        <v>6244</v>
      </c>
      <c r="G942" s="26" t="s">
        <v>369</v>
      </c>
      <c r="H942" s="26" t="s">
        <v>220</v>
      </c>
      <c r="I942" s="29">
        <v>17</v>
      </c>
      <c r="J942" s="96">
        <f si="30" t="shared"/>
        <v>1785</v>
      </c>
      <c r="K942" s="77">
        <v>40</v>
      </c>
      <c r="M942" s="26"/>
    </row>
    <row customHeight="1" ht="12" r="943" spans="1:13">
      <c r="A943" s="99">
        <v>6245</v>
      </c>
      <c r="B943" s="93" t="n">
        <v>60.0</v>
      </c>
      <c r="C943" s="110">
        <v>41</v>
      </c>
      <c r="D943" s="110">
        <f si="29" t="shared"/>
        <v>82</v>
      </c>
      <c r="E943" s="74">
        <v>121</v>
      </c>
      <c r="F943" s="26">
        <v>6245</v>
      </c>
      <c r="G943" s="26" t="s">
        <v>728</v>
      </c>
      <c r="H943" s="26" t="s">
        <v>601</v>
      </c>
      <c r="I943" s="29">
        <v>8</v>
      </c>
      <c r="J943" s="96">
        <f si="30" t="shared"/>
        <v>560</v>
      </c>
      <c r="K943" s="77">
        <v>17</v>
      </c>
      <c r="M943" s="26"/>
    </row>
    <row customHeight="1" ht="12" r="944" spans="1:13">
      <c r="A944" s="141">
        <v>6246</v>
      </c>
      <c r="B944" s="93">
        <v>0</v>
      </c>
      <c r="C944" s="110">
        <v>0</v>
      </c>
      <c r="D944" s="110">
        <f si="29" t="shared"/>
        <v>0</v>
      </c>
      <c r="E944" s="74">
        <v>0</v>
      </c>
      <c r="F944" s="26">
        <v>6246</v>
      </c>
      <c r="H944" s="26" t="s">
        <v>220</v>
      </c>
      <c r="I944" s="29">
        <v>34</v>
      </c>
      <c r="J944" s="96">
        <f si="30" t="shared"/>
        <v>0</v>
      </c>
      <c r="K944" s="77">
        <v>50</v>
      </c>
      <c r="M944" s="26"/>
    </row>
    <row customHeight="1" ht="12" r="945" spans="1:13">
      <c r="A945" s="141">
        <v>6247</v>
      </c>
      <c r="B945" s="93">
        <v>0</v>
      </c>
      <c r="C945" s="110">
        <v>0</v>
      </c>
      <c r="D945" s="110">
        <f si="29" t="shared"/>
        <v>0</v>
      </c>
      <c r="E945" s="74">
        <v>0</v>
      </c>
      <c r="F945" s="26">
        <v>6247</v>
      </c>
      <c r="G945" s="26" t="s">
        <v>370</v>
      </c>
      <c r="H945" s="26" t="s">
        <v>220</v>
      </c>
      <c r="I945" s="29">
        <v>20</v>
      </c>
      <c r="J945" s="96">
        <f si="30" t="shared"/>
        <v>0</v>
      </c>
      <c r="K945" s="77">
        <f>(I945*0.4)+I945</f>
        <v>28</v>
      </c>
      <c r="M945" s="26"/>
    </row>
    <row customHeight="1" ht="12" r="946" spans="1:13">
      <c r="A946" s="141">
        <v>6248</v>
      </c>
      <c r="B946" s="93">
        <v>0</v>
      </c>
      <c r="C946" s="110">
        <v>0</v>
      </c>
      <c r="D946" s="110">
        <f si="29" t="shared"/>
        <v>0</v>
      </c>
      <c r="E946" s="74">
        <v>0</v>
      </c>
      <c r="F946" s="26">
        <v>6248</v>
      </c>
      <c r="G946" s="26" t="s">
        <v>371</v>
      </c>
      <c r="H946" s="26" t="s">
        <v>220</v>
      </c>
      <c r="I946" s="29">
        <v>181.36</v>
      </c>
      <c r="J946" s="96">
        <f si="30" t="shared"/>
        <v>0</v>
      </c>
      <c r="K946" s="77">
        <v>17</v>
      </c>
      <c r="M946" s="26"/>
    </row>
    <row customHeight="1" ht="12" r="947" spans="1:13">
      <c r="A947" s="141">
        <v>6249</v>
      </c>
      <c r="B947" s="93">
        <v>0</v>
      </c>
      <c r="C947" s="110">
        <v>0</v>
      </c>
      <c r="D947" s="110">
        <f si="29" t="shared"/>
        <v>0</v>
      </c>
      <c r="E947" s="74">
        <v>0</v>
      </c>
      <c r="F947" s="26">
        <v>6249</v>
      </c>
      <c r="G947" s="26" t="s">
        <v>372</v>
      </c>
      <c r="H947" s="26" t="s">
        <v>220</v>
      </c>
      <c r="I947" s="29">
        <v>58.86</v>
      </c>
      <c r="J947" s="96">
        <f si="30" t="shared"/>
        <v>0</v>
      </c>
      <c r="K947" s="77">
        <v>25</v>
      </c>
      <c r="M947" s="26"/>
    </row>
    <row customFormat="1" customHeight="1" ht="12" r="948" s="121" spans="1:13">
      <c r="A948" s="144">
        <v>6250</v>
      </c>
      <c r="B948" s="119">
        <v>0</v>
      </c>
      <c r="C948" s="120">
        <v>0</v>
      </c>
      <c r="D948" s="110">
        <f si="29" t="shared"/>
        <v>0</v>
      </c>
      <c r="E948" s="120">
        <v>0</v>
      </c>
      <c r="F948" s="121">
        <v>6250</v>
      </c>
      <c r="G948" s="121" t="s">
        <v>373</v>
      </c>
      <c r="H948" s="121" t="s">
        <v>220</v>
      </c>
      <c r="I948" s="57">
        <v>49.86</v>
      </c>
      <c r="J948" s="122">
        <f si="30" t="shared"/>
        <v>0</v>
      </c>
      <c r="K948" s="123">
        <v>17</v>
      </c>
      <c r="L948" s="57"/>
    </row>
    <row customHeight="1" ht="12" r="949" spans="1:13">
      <c r="A949" s="99">
        <v>6251</v>
      </c>
      <c r="B949" s="93">
        <v>13</v>
      </c>
      <c r="C949" s="110">
        <v>3</v>
      </c>
      <c r="D949" s="110">
        <f si="29" t="shared"/>
        <v>6</v>
      </c>
      <c r="E949" s="74">
        <v>2</v>
      </c>
      <c r="F949" s="26" t="s">
        <v>1387</v>
      </c>
      <c r="G949" s="26" t="s">
        <v>531</v>
      </c>
      <c r="H949" s="26" t="s">
        <v>220</v>
      </c>
      <c r="I949" s="29">
        <v>85</v>
      </c>
      <c r="J949" s="96">
        <f si="30" t="shared"/>
        <v>1105</v>
      </c>
      <c r="K949" s="77">
        <v>135</v>
      </c>
      <c r="M949" s="26"/>
    </row>
    <row customHeight="1" ht="12" r="950" spans="1:13">
      <c r="A950" s="141">
        <v>6252</v>
      </c>
      <c r="B950" s="93">
        <v>1</v>
      </c>
      <c r="C950" s="110">
        <v>0</v>
      </c>
      <c r="D950" s="110">
        <f si="29" t="shared"/>
        <v>0</v>
      </c>
      <c r="E950" s="74">
        <v>0</v>
      </c>
      <c r="F950" s="26">
        <v>6252</v>
      </c>
      <c r="G950" s="26" t="s">
        <v>374</v>
      </c>
      <c r="H950" s="26" t="s">
        <v>220</v>
      </c>
      <c r="I950" s="29">
        <v>12.86</v>
      </c>
      <c r="J950" s="96">
        <f si="30" t="shared"/>
        <v>12.86</v>
      </c>
      <c r="K950" s="77">
        <v>102</v>
      </c>
      <c r="M950" s="26"/>
    </row>
    <row customHeight="1" ht="12" r="951" spans="1:13">
      <c r="A951" s="141">
        <v>6253</v>
      </c>
      <c r="B951" s="93">
        <v>0</v>
      </c>
      <c r="C951" s="110">
        <v>0</v>
      </c>
      <c r="D951" s="110">
        <f si="29" t="shared"/>
        <v>0</v>
      </c>
      <c r="E951" s="74">
        <v>0</v>
      </c>
      <c r="G951" s="26" t="s">
        <v>507</v>
      </c>
      <c r="H951" s="26" t="s">
        <v>220</v>
      </c>
      <c r="I951" s="29">
        <v>56.36</v>
      </c>
      <c r="J951" s="96">
        <f si="30" t="shared"/>
        <v>0</v>
      </c>
      <c r="K951" s="77">
        <v>20</v>
      </c>
      <c r="M951" s="26"/>
    </row>
    <row customHeight="1" ht="12" r="952" spans="1:13">
      <c r="A952" s="141">
        <v>6254</v>
      </c>
      <c r="B952" s="93">
        <v>6</v>
      </c>
      <c r="C952" s="74">
        <v>0</v>
      </c>
      <c r="D952" s="74">
        <f si="29" t="shared"/>
        <v>0</v>
      </c>
      <c r="E952" s="74">
        <v>3</v>
      </c>
      <c r="F952" s="26">
        <v>6254</v>
      </c>
      <c r="G952" s="26" t="s">
        <v>375</v>
      </c>
      <c r="H952" s="26" t="s">
        <v>220</v>
      </c>
      <c r="I952" s="29">
        <v>38</v>
      </c>
      <c r="J952" s="96">
        <f si="30" t="shared"/>
        <v>228</v>
      </c>
      <c r="K952" s="77">
        <v>55</v>
      </c>
      <c r="M952" s="26"/>
    </row>
    <row customHeight="1" ht="12" r="953" spans="1:13">
      <c r="A953" s="99">
        <v>6255</v>
      </c>
      <c r="B953" s="93">
        <v>8</v>
      </c>
      <c r="C953" s="110">
        <v>7</v>
      </c>
      <c r="D953" s="110">
        <f si="29" t="shared"/>
        <v>14</v>
      </c>
      <c r="E953" s="74">
        <v>14</v>
      </c>
      <c r="F953" s="26" t="s">
        <v>1388</v>
      </c>
      <c r="G953" s="26" t="s">
        <v>376</v>
      </c>
      <c r="H953" s="26" t="s">
        <v>377</v>
      </c>
      <c r="I953" s="29">
        <v>11.07</v>
      </c>
      <c r="J953" s="96">
        <f si="30" t="shared"/>
        <v>88.56</v>
      </c>
      <c r="K953" s="77">
        <v>42</v>
      </c>
      <c r="M953" s="26"/>
    </row>
    <row customFormat="1" customHeight="1" ht="12" r="954" s="121" spans="1:13">
      <c r="A954" s="144">
        <v>6256</v>
      </c>
      <c r="B954" s="119">
        <v>0</v>
      </c>
      <c r="C954" s="120">
        <v>0</v>
      </c>
      <c r="D954" s="110">
        <f si="29" t="shared"/>
        <v>0</v>
      </c>
      <c r="E954" s="120">
        <v>1</v>
      </c>
      <c r="G954" s="121" t="s">
        <v>509</v>
      </c>
      <c r="H954" s="121" t="s">
        <v>220</v>
      </c>
      <c r="I954" s="57">
        <v>49.86</v>
      </c>
      <c r="J954" s="122">
        <f si="30" t="shared"/>
        <v>0</v>
      </c>
      <c r="K954" s="123">
        <f>(I954*0.4)+I954</f>
        <v>69.804000000000002</v>
      </c>
      <c r="L954" s="57"/>
    </row>
    <row customHeight="1" ht="12" r="955" spans="1:13">
      <c r="A955" s="141">
        <v>6257</v>
      </c>
      <c r="B955" s="93">
        <v>8</v>
      </c>
      <c r="C955" s="110">
        <v>0</v>
      </c>
      <c r="D955" s="110">
        <f si="29" t="shared"/>
        <v>0</v>
      </c>
      <c r="E955" s="74">
        <v>0</v>
      </c>
      <c r="G955" s="26" t="s">
        <v>508</v>
      </c>
      <c r="H955" s="26" t="s">
        <v>220</v>
      </c>
      <c r="I955" s="29">
        <v>252</v>
      </c>
      <c r="J955" s="96">
        <f si="30" t="shared"/>
        <v>2016</v>
      </c>
      <c r="K955" s="77">
        <v>355</v>
      </c>
      <c r="M955" s="26"/>
    </row>
    <row customHeight="1" ht="12" r="956" spans="1:13">
      <c r="A956" s="141">
        <v>6258</v>
      </c>
      <c r="B956" s="93">
        <v>0</v>
      </c>
      <c r="C956" s="110">
        <v>0</v>
      </c>
      <c r="D956" s="110">
        <f si="29" t="shared"/>
        <v>0</v>
      </c>
      <c r="E956" s="74">
        <v>3</v>
      </c>
      <c r="F956" s="26">
        <v>6258</v>
      </c>
      <c r="H956" s="26" t="s">
        <v>220</v>
      </c>
      <c r="I956" s="29">
        <v>25.11</v>
      </c>
      <c r="J956" s="96">
        <f si="30" t="shared"/>
        <v>0</v>
      </c>
      <c r="K956" s="77">
        <v>400</v>
      </c>
      <c r="M956" s="26"/>
    </row>
    <row customHeight="1" ht="12" r="957" spans="1:13">
      <c r="A957" s="99">
        <v>6259</v>
      </c>
      <c r="B957" s="93">
        <v>9</v>
      </c>
      <c r="C957" s="110">
        <v>0</v>
      </c>
      <c r="D957" s="110">
        <f si="29" t="shared"/>
        <v>0</v>
      </c>
      <c r="E957" s="74">
        <v>1</v>
      </c>
      <c r="F957" s="26" t="s">
        <v>1357</v>
      </c>
      <c r="G957" s="26" t="s">
        <v>378</v>
      </c>
      <c r="H957" s="26" t="s">
        <v>220</v>
      </c>
      <c r="I957" s="29">
        <v>58</v>
      </c>
      <c r="J957" s="96">
        <f si="30" t="shared"/>
        <v>522</v>
      </c>
      <c r="K957" s="77">
        <f>(I957*0.4)+I957</f>
        <v>81.2</v>
      </c>
      <c r="M957" s="26"/>
    </row>
    <row customHeight="1" ht="12" r="958" spans="1:13">
      <c r="A958" s="99">
        <v>6260</v>
      </c>
      <c r="B958" s="93">
        <v>7</v>
      </c>
      <c r="C958" s="110">
        <v>0</v>
      </c>
      <c r="D958" s="110">
        <f si="29" t="shared"/>
        <v>0</v>
      </c>
      <c r="E958" s="74">
        <v>1</v>
      </c>
      <c r="F958" s="26" t="s">
        <v>1383</v>
      </c>
      <c r="G958" s="26" t="s">
        <v>379</v>
      </c>
      <c r="H958" s="26" t="s">
        <v>220</v>
      </c>
      <c r="I958" s="29">
        <v>48</v>
      </c>
      <c r="J958" s="96">
        <f si="30" t="shared"/>
        <v>336</v>
      </c>
      <c r="K958" s="77">
        <v>20</v>
      </c>
      <c r="M958" s="26"/>
    </row>
    <row customHeight="1" ht="12" r="959" spans="1:13">
      <c r="A959" s="99">
        <v>6261</v>
      </c>
      <c r="B959" s="93">
        <v>12</v>
      </c>
      <c r="C959" s="110">
        <v>0</v>
      </c>
      <c r="D959" s="110">
        <f si="29" t="shared"/>
        <v>0</v>
      </c>
      <c r="E959" s="74">
        <v>1</v>
      </c>
      <c r="F959" s="26" t="s">
        <v>1357</v>
      </c>
      <c r="G959" s="26" t="s">
        <v>380</v>
      </c>
      <c r="H959" s="26" t="s">
        <v>220</v>
      </c>
      <c r="I959" s="29">
        <v>12</v>
      </c>
      <c r="J959" s="96">
        <f si="30" t="shared"/>
        <v>144</v>
      </c>
      <c r="K959" s="77">
        <f>(I959*0.4)+I959</f>
        <v>16.8</v>
      </c>
      <c r="M959" s="26"/>
    </row>
    <row customHeight="1" ht="12" r="960" spans="1:13">
      <c r="A960" s="141">
        <v>6262</v>
      </c>
      <c r="B960" s="93">
        <v>0</v>
      </c>
      <c r="C960" s="110">
        <v>0</v>
      </c>
      <c r="D960" s="110">
        <f si="29" t="shared"/>
        <v>0</v>
      </c>
      <c r="E960" s="74">
        <v>0</v>
      </c>
      <c r="H960" s="26" t="s">
        <v>220</v>
      </c>
      <c r="I960" s="29">
        <v>75.86</v>
      </c>
      <c r="J960" s="96">
        <f si="30" t="shared"/>
        <v>0</v>
      </c>
      <c r="K960" s="77">
        <f>(I960*0.4)+I960</f>
        <v>106.20400000000001</v>
      </c>
      <c r="M960" s="26"/>
    </row>
    <row customHeight="1" ht="12" r="961" spans="1:13">
      <c r="A961" s="99">
        <v>6263</v>
      </c>
      <c r="B961" s="93">
        <v>32</v>
      </c>
      <c r="C961" s="110">
        <v>5</v>
      </c>
      <c r="D961" s="110">
        <f si="29" t="shared"/>
        <v>10</v>
      </c>
      <c r="E961" s="74">
        <v>7</v>
      </c>
      <c r="F961" s="26" t="s">
        <v>1396</v>
      </c>
      <c r="G961" s="26" t="s">
        <v>381</v>
      </c>
      <c r="H961" s="26" t="s">
        <v>220</v>
      </c>
      <c r="I961" s="29">
        <v>45</v>
      </c>
      <c r="J961" s="96">
        <f si="30" t="shared"/>
        <v>1440</v>
      </c>
      <c r="K961" s="77">
        <v>50</v>
      </c>
      <c r="M961" s="25" t="s">
        <v>1138</v>
      </c>
    </row>
    <row customHeight="1" ht="12" r="962" spans="1:13">
      <c r="A962" s="99">
        <v>6264</v>
      </c>
      <c r="B962" s="93">
        <v>21</v>
      </c>
      <c r="C962" s="110">
        <v>4</v>
      </c>
      <c r="D962" s="110">
        <f si="29" t="shared"/>
        <v>8</v>
      </c>
      <c r="E962" s="74">
        <v>9</v>
      </c>
      <c r="F962" s="26" t="s">
        <v>1396</v>
      </c>
      <c r="G962" s="26" t="s">
        <v>382</v>
      </c>
      <c r="H962" s="26" t="s">
        <v>220</v>
      </c>
      <c r="I962" s="29">
        <v>152.5</v>
      </c>
      <c r="J962" s="96">
        <f si="30" t="shared"/>
        <v>3202.5</v>
      </c>
      <c r="K962" s="77">
        <v>53</v>
      </c>
    </row>
    <row customFormat="1" customHeight="1" ht="12" r="963" s="121" spans="1:13">
      <c r="A963" s="118">
        <v>6265</v>
      </c>
      <c r="B963" s="119">
        <v>0</v>
      </c>
      <c r="C963" s="120">
        <v>0</v>
      </c>
      <c r="D963" s="110">
        <f si="29" t="shared"/>
        <v>0</v>
      </c>
      <c r="E963" s="120">
        <v>0</v>
      </c>
      <c r="F963" s="121">
        <v>6265</v>
      </c>
      <c r="G963" s="121" t="s">
        <v>383</v>
      </c>
      <c r="H963" s="121" t="s">
        <v>220</v>
      </c>
      <c r="I963" s="57">
        <v>27</v>
      </c>
      <c r="J963" s="122">
        <f si="30" t="shared"/>
        <v>0</v>
      </c>
      <c r="K963" s="123">
        <v>235</v>
      </c>
      <c r="L963" s="57"/>
      <c r="M963" s="124"/>
    </row>
    <row customHeight="1" ht="12" r="964" spans="1:13">
      <c r="A964" s="99">
        <v>6266</v>
      </c>
      <c r="B964" s="93">
        <v>0</v>
      </c>
      <c r="C964" s="110">
        <v>0</v>
      </c>
      <c r="D964" s="110">
        <f si="29" t="shared"/>
        <v>0</v>
      </c>
      <c r="E964" s="74">
        <v>0</v>
      </c>
      <c r="F964" s="26">
        <v>6266</v>
      </c>
      <c r="G964" s="26" t="s">
        <v>384</v>
      </c>
      <c r="H964" s="26" t="s">
        <v>220</v>
      </c>
      <c r="I964" s="29">
        <v>131</v>
      </c>
      <c r="J964" s="96">
        <f si="30" t="shared"/>
        <v>0</v>
      </c>
      <c r="K964" s="77">
        <f>(I964*0.4)+I964</f>
        <v>183.4</v>
      </c>
      <c r="M964" s="26"/>
    </row>
    <row customHeight="1" ht="12" r="965" spans="1:13">
      <c r="A965" s="99">
        <v>6267</v>
      </c>
      <c r="B965" s="93">
        <v>0</v>
      </c>
      <c r="C965" s="110">
        <v>0</v>
      </c>
      <c r="D965" s="110">
        <f si="29" t="shared"/>
        <v>0</v>
      </c>
      <c r="E965" s="74">
        <v>0</v>
      </c>
      <c r="F965" s="26">
        <v>6267</v>
      </c>
      <c r="G965" s="26" t="s">
        <v>385</v>
      </c>
      <c r="H965" s="26" t="s">
        <v>220</v>
      </c>
      <c r="I965" s="29">
        <v>110</v>
      </c>
      <c r="J965" s="96">
        <f si="30" t="shared"/>
        <v>0</v>
      </c>
      <c r="K965" s="77">
        <v>180</v>
      </c>
      <c r="M965" s="26"/>
    </row>
    <row customHeight="1" ht="12" r="966" spans="1:13">
      <c r="A966" s="99">
        <v>6268</v>
      </c>
      <c r="B966" s="93">
        <v>0</v>
      </c>
      <c r="C966" s="110">
        <v>0</v>
      </c>
      <c r="D966" s="110">
        <f si="29" t="shared"/>
        <v>0</v>
      </c>
      <c r="E966" s="74">
        <v>0</v>
      </c>
      <c r="F966" s="26">
        <v>6268</v>
      </c>
      <c r="G966" s="26" t="s">
        <v>386</v>
      </c>
      <c r="H966" s="26" t="s">
        <v>220</v>
      </c>
      <c r="I966" s="29">
        <v>110</v>
      </c>
      <c r="J966" s="96">
        <f si="30" t="shared"/>
        <v>0</v>
      </c>
      <c r="K966" s="77">
        <v>180</v>
      </c>
      <c r="M966" s="26"/>
    </row>
    <row customHeight="1" ht="12" r="967" spans="1:13">
      <c r="A967" s="99">
        <v>6269</v>
      </c>
      <c r="B967" s="93">
        <v>1</v>
      </c>
      <c r="C967" s="110">
        <v>0</v>
      </c>
      <c r="D967" s="110">
        <f si="29" t="shared"/>
        <v>0</v>
      </c>
      <c r="E967" s="74">
        <v>0</v>
      </c>
      <c r="G967" s="26" t="s">
        <v>387</v>
      </c>
      <c r="H967" s="26" t="s">
        <v>220</v>
      </c>
      <c r="I967" s="29">
        <v>100</v>
      </c>
      <c r="J967" s="96">
        <f si="30" t="shared"/>
        <v>100</v>
      </c>
      <c r="K967" s="77">
        <v>95</v>
      </c>
      <c r="M967" s="26"/>
    </row>
    <row customHeight="1" ht="12" r="968" spans="1:13">
      <c r="A968" s="99">
        <v>6270</v>
      </c>
      <c r="B968" s="93">
        <v>13</v>
      </c>
      <c r="C968" s="110">
        <v>0</v>
      </c>
      <c r="D968" s="110">
        <f si="29" t="shared"/>
        <v>0</v>
      </c>
      <c r="E968" s="74">
        <v>0</v>
      </c>
      <c r="F968" s="26">
        <v>6270</v>
      </c>
      <c r="H968" s="26" t="s">
        <v>220</v>
      </c>
      <c r="I968" s="29">
        <v>190</v>
      </c>
      <c r="J968" s="96">
        <f si="30" t="shared"/>
        <v>2470</v>
      </c>
      <c r="K968" s="77">
        <f>(I968*0.4)+I968</f>
        <v>266</v>
      </c>
      <c r="M968" s="26"/>
    </row>
    <row customHeight="1" ht="12" r="969" spans="1:13">
      <c r="A969" s="99">
        <v>6271</v>
      </c>
      <c r="B969" s="93">
        <v>3</v>
      </c>
      <c r="C969" s="113">
        <v>0</v>
      </c>
      <c r="D969" s="110">
        <f si="29" t="shared"/>
        <v>0</v>
      </c>
      <c r="E969" s="92">
        <v>0</v>
      </c>
      <c r="G969" s="26" t="s">
        <v>388</v>
      </c>
      <c r="H969" s="26" t="s">
        <v>220</v>
      </c>
      <c r="I969" s="29">
        <v>70</v>
      </c>
      <c r="J969" s="96">
        <f si="30" t="shared"/>
        <v>210</v>
      </c>
      <c r="K969" s="77">
        <v>55</v>
      </c>
      <c r="M969" s="26"/>
    </row>
    <row customHeight="1" ht="12" r="970" spans="1:13">
      <c r="A970" s="99">
        <v>6272</v>
      </c>
      <c r="B970" s="93">
        <v>19</v>
      </c>
      <c r="C970" s="110">
        <v>3</v>
      </c>
      <c r="D970" s="110">
        <f si="29" t="shared"/>
        <v>6</v>
      </c>
      <c r="E970" s="74">
        <v>2</v>
      </c>
      <c r="F970" s="26" t="s">
        <v>1374</v>
      </c>
      <c r="G970" s="26" t="s">
        <v>389</v>
      </c>
      <c r="H970" s="26" t="s">
        <v>220</v>
      </c>
      <c r="I970" s="29">
        <v>177.5</v>
      </c>
      <c r="J970" s="96">
        <f si="30" t="shared"/>
        <v>3372.5</v>
      </c>
      <c r="K970" s="77">
        <v>60</v>
      </c>
      <c r="M970" s="26"/>
    </row>
    <row customHeight="1" ht="12" r="971" spans="1:13">
      <c r="A971" s="99">
        <v>6273</v>
      </c>
      <c r="B971" s="93">
        <v>0</v>
      </c>
      <c r="C971" s="110">
        <v>0</v>
      </c>
      <c r="D971" s="110">
        <f si="29" t="shared"/>
        <v>0</v>
      </c>
      <c r="E971" s="74">
        <v>0</v>
      </c>
      <c r="G971" s="26" t="s">
        <v>390</v>
      </c>
      <c r="H971" s="26" t="s">
        <v>220</v>
      </c>
      <c r="I971" s="29">
        <v>90</v>
      </c>
      <c r="J971" s="96">
        <f si="30" t="shared"/>
        <v>0</v>
      </c>
      <c r="K971" s="77">
        <v>60</v>
      </c>
      <c r="M971" s="26"/>
    </row>
    <row customHeight="1" ht="12" r="972" spans="1:13">
      <c r="A972" s="99">
        <v>6274</v>
      </c>
      <c r="B972" s="93">
        <v>1</v>
      </c>
      <c r="C972" s="110">
        <v>0</v>
      </c>
      <c r="D972" s="110">
        <f si="29" t="shared"/>
        <v>0</v>
      </c>
      <c r="E972" s="74">
        <v>0</v>
      </c>
      <c r="G972" s="26" t="s">
        <v>391</v>
      </c>
      <c r="H972" s="26" t="s">
        <v>220</v>
      </c>
      <c r="I972" s="29">
        <v>90</v>
      </c>
      <c r="J972" s="96">
        <f si="30" t="shared"/>
        <v>90</v>
      </c>
      <c r="K972" s="77">
        <v>65</v>
      </c>
      <c r="M972" s="26"/>
    </row>
    <row customHeight="1" ht="12" r="973" spans="1:13">
      <c r="A973" s="99">
        <v>6275</v>
      </c>
      <c r="B973" s="93">
        <v>0</v>
      </c>
      <c r="C973" s="110">
        <v>0</v>
      </c>
      <c r="D973" s="110">
        <f si="29" t="shared"/>
        <v>0</v>
      </c>
      <c r="E973" s="74">
        <v>0</v>
      </c>
      <c r="H973" s="26" t="s">
        <v>220</v>
      </c>
      <c r="I973" s="29">
        <v>28.5</v>
      </c>
      <c r="J973" s="96">
        <f si="30" t="shared"/>
        <v>0</v>
      </c>
      <c r="K973" s="77">
        <v>140</v>
      </c>
      <c r="M973" s="26"/>
    </row>
    <row customHeight="1" ht="12" r="974" spans="1:13">
      <c r="A974" s="99">
        <v>6276</v>
      </c>
      <c r="B974" s="93">
        <v>0</v>
      </c>
      <c r="C974" s="110">
        <v>0</v>
      </c>
      <c r="D974" s="110">
        <f si="29" t="shared"/>
        <v>0</v>
      </c>
      <c r="E974" s="74">
        <v>0</v>
      </c>
      <c r="F974" s="26">
        <v>6276</v>
      </c>
      <c r="G974" s="26" t="s">
        <v>392</v>
      </c>
      <c r="H974" s="26" t="s">
        <v>220</v>
      </c>
      <c r="I974" s="29">
        <v>65</v>
      </c>
      <c r="J974" s="96">
        <f si="30" t="shared"/>
        <v>0</v>
      </c>
      <c r="K974" s="77">
        <v>100</v>
      </c>
      <c r="M974" s="26"/>
    </row>
    <row customHeight="1" ht="12" r="975" spans="1:13">
      <c r="A975" s="99">
        <v>6277</v>
      </c>
      <c r="B975" s="93">
        <v>3</v>
      </c>
      <c r="C975" s="110">
        <v>0</v>
      </c>
      <c r="D975" s="110">
        <f si="29" t="shared"/>
        <v>0</v>
      </c>
      <c r="E975" s="74">
        <v>0</v>
      </c>
      <c r="F975" s="26">
        <v>6277</v>
      </c>
      <c r="G975" s="26" t="s">
        <v>393</v>
      </c>
      <c r="H975" s="26" t="s">
        <v>220</v>
      </c>
      <c r="I975" s="29">
        <v>70</v>
      </c>
      <c r="J975" s="96">
        <f si="30" t="shared"/>
        <v>210</v>
      </c>
      <c r="K975" s="77">
        <v>170</v>
      </c>
      <c r="M975" s="26"/>
    </row>
    <row customHeight="1" ht="12" r="976" spans="1:13">
      <c r="A976" s="99">
        <v>6278</v>
      </c>
      <c r="B976" s="93">
        <v>5</v>
      </c>
      <c r="C976" s="110">
        <v>2</v>
      </c>
      <c r="D976" s="110">
        <f si="29" t="shared"/>
        <v>4</v>
      </c>
      <c r="E976" s="74">
        <v>2</v>
      </c>
      <c r="F976" s="26" t="s">
        <v>1387</v>
      </c>
      <c r="G976" s="26" t="s">
        <v>394</v>
      </c>
      <c r="H976" s="26" t="s">
        <v>220</v>
      </c>
      <c r="I976" s="29">
        <v>16.3</v>
      </c>
      <c r="J976" s="96">
        <f si="30" t="shared"/>
        <v>81.5</v>
      </c>
      <c r="K976" s="77">
        <f>(I976*0.4)+I976</f>
        <v>22.82</v>
      </c>
      <c r="M976" s="26"/>
    </row>
    <row customHeight="1" ht="12" r="977" spans="1:13">
      <c r="A977" s="99">
        <v>6279</v>
      </c>
      <c r="B977" s="93">
        <v>3</v>
      </c>
      <c r="C977" s="110">
        <v>0</v>
      </c>
      <c r="D977" s="110">
        <f si="29" t="shared"/>
        <v>0</v>
      </c>
      <c r="E977" s="74">
        <v>0</v>
      </c>
      <c r="F977" s="26">
        <v>6279</v>
      </c>
      <c r="G977" s="26" t="s">
        <v>778</v>
      </c>
      <c r="H977" s="26" t="s">
        <v>220</v>
      </c>
      <c r="I977" s="29">
        <v>217</v>
      </c>
      <c r="J977" s="96">
        <f si="30" t="shared"/>
        <v>651</v>
      </c>
      <c r="K977" s="77">
        <v>210</v>
      </c>
      <c r="M977" s="26"/>
    </row>
    <row customHeight="1" ht="12" r="978" spans="1:13">
      <c r="A978" s="141">
        <v>6280</v>
      </c>
      <c r="B978" s="93">
        <v>4</v>
      </c>
      <c r="C978" s="110">
        <v>0</v>
      </c>
      <c r="D978" s="110">
        <f si="29" t="shared"/>
        <v>0</v>
      </c>
      <c r="E978" s="74">
        <v>0</v>
      </c>
      <c r="F978" s="26">
        <v>6280</v>
      </c>
      <c r="H978" s="26" t="s">
        <v>220</v>
      </c>
      <c r="I978" s="29">
        <v>43.36</v>
      </c>
      <c r="J978" s="96">
        <f si="30" t="shared"/>
        <v>173.44</v>
      </c>
      <c r="K978" s="77">
        <v>62</v>
      </c>
      <c r="M978" s="26"/>
    </row>
    <row customHeight="1" ht="12" r="979" spans="1:13">
      <c r="A979" s="128">
        <v>6281</v>
      </c>
      <c r="B979" s="93">
        <v>1</v>
      </c>
      <c r="C979" s="110">
        <v>0</v>
      </c>
      <c r="D979" s="110">
        <f si="29" t="shared"/>
        <v>0</v>
      </c>
      <c r="E979" s="74">
        <v>0</v>
      </c>
      <c r="F979" s="26">
        <v>6281</v>
      </c>
      <c r="G979" s="26" t="s">
        <v>395</v>
      </c>
      <c r="H979" s="26" t="s">
        <v>220</v>
      </c>
      <c r="I979" s="29">
        <v>60</v>
      </c>
      <c r="J979" s="96">
        <f si="30" t="shared"/>
        <v>60</v>
      </c>
      <c r="K979" s="77">
        <v>90</v>
      </c>
      <c r="M979" s="26"/>
    </row>
    <row customHeight="1" ht="12" r="980" spans="1:13">
      <c r="A980" s="141">
        <v>6282</v>
      </c>
      <c r="B980" s="93">
        <v>0</v>
      </c>
      <c r="C980" s="110">
        <v>0</v>
      </c>
      <c r="D980" s="110">
        <f si="29" t="shared"/>
        <v>0</v>
      </c>
      <c r="E980" s="74">
        <v>0</v>
      </c>
      <c r="F980" s="26">
        <v>6282</v>
      </c>
      <c r="H980" s="26" t="s">
        <v>220</v>
      </c>
      <c r="I980" s="29">
        <v>20</v>
      </c>
      <c r="J980" s="96">
        <f si="30" t="shared"/>
        <v>0</v>
      </c>
      <c r="K980" s="77">
        <f>(I980*0.4)+I980</f>
        <v>28</v>
      </c>
      <c r="M980" s="26"/>
    </row>
    <row customHeight="1" ht="12" r="981" spans="1:13">
      <c r="A981" s="99">
        <v>6283</v>
      </c>
      <c r="B981" s="93">
        <v>0</v>
      </c>
      <c r="C981" s="110">
        <v>0</v>
      </c>
      <c r="D981" s="110">
        <f si="29" t="shared"/>
        <v>0</v>
      </c>
      <c r="E981" s="74">
        <v>0</v>
      </c>
      <c r="F981" s="26">
        <v>6283</v>
      </c>
      <c r="G981" s="26" t="s">
        <v>396</v>
      </c>
      <c r="H981" s="26" t="s">
        <v>220</v>
      </c>
      <c r="I981" s="29">
        <v>345</v>
      </c>
      <c r="J981" s="96">
        <f si="30" t="shared"/>
        <v>0</v>
      </c>
      <c r="K981" s="77">
        <v>40</v>
      </c>
      <c r="M981" s="26"/>
    </row>
    <row customHeight="1" ht="12" r="982" spans="1:13">
      <c r="A982" s="141">
        <v>6284</v>
      </c>
      <c r="B982" s="93">
        <v>0</v>
      </c>
      <c r="C982" s="114">
        <v>0</v>
      </c>
      <c r="D982" s="110">
        <f si="29" t="shared"/>
        <v>0</v>
      </c>
      <c r="E982" s="11">
        <v>0</v>
      </c>
      <c r="F982" s="45">
        <v>6284</v>
      </c>
      <c r="G982" s="26" t="s">
        <v>397</v>
      </c>
      <c r="H982" s="45" t="s">
        <v>601</v>
      </c>
      <c r="I982" s="29">
        <v>47.16</v>
      </c>
      <c r="J982" s="96">
        <f si="30" t="shared"/>
        <v>0</v>
      </c>
      <c r="K982" s="81">
        <v>70</v>
      </c>
      <c r="L982" s="108"/>
      <c r="M982" s="26"/>
    </row>
    <row customHeight="1" ht="12" r="983" spans="1:13">
      <c r="A983" s="128">
        <v>6285</v>
      </c>
      <c r="B983" s="93">
        <v>1</v>
      </c>
      <c r="C983" s="110">
        <v>4</v>
      </c>
      <c r="D983" s="110">
        <f si="29" t="shared"/>
        <v>8</v>
      </c>
      <c r="E983" s="74">
        <v>0</v>
      </c>
      <c r="F983" s="26" t="s">
        <v>1396</v>
      </c>
      <c r="G983" s="26" t="s">
        <v>398</v>
      </c>
      <c r="H983" s="26" t="s">
        <v>601</v>
      </c>
      <c r="I983" s="29">
        <v>58.5</v>
      </c>
      <c r="J983" s="96">
        <f si="30" t="shared"/>
        <v>58.5</v>
      </c>
      <c r="K983" s="77">
        <f>72</f>
        <v>72</v>
      </c>
      <c r="M983" s="26"/>
    </row>
    <row customHeight="1" ht="12" r="984" spans="1:13">
      <c r="A984" s="128">
        <v>6286</v>
      </c>
      <c r="B984" s="93">
        <v>18</v>
      </c>
      <c r="C984" s="110">
        <v>1</v>
      </c>
      <c r="D984" s="110">
        <f si="29" t="shared"/>
        <v>2</v>
      </c>
      <c r="E984" s="74">
        <v>0</v>
      </c>
      <c r="F984" s="26" t="s">
        <v>1377</v>
      </c>
      <c r="G984" s="26" t="s">
        <v>399</v>
      </c>
      <c r="H984" s="26" t="s">
        <v>220</v>
      </c>
      <c r="I984" s="29">
        <v>275</v>
      </c>
      <c r="J984" s="96">
        <f si="30" t="shared"/>
        <v>4950</v>
      </c>
      <c r="K984" s="77">
        <v>40</v>
      </c>
      <c r="M984" s="26"/>
    </row>
    <row customHeight="1" ht="12" r="985" spans="1:13">
      <c r="A985" s="128">
        <v>6287</v>
      </c>
      <c r="B985" s="93">
        <v>2</v>
      </c>
      <c r="C985" s="110">
        <v>0</v>
      </c>
      <c r="D985" s="110">
        <f si="29" t="shared"/>
        <v>0</v>
      </c>
      <c r="E985" s="74">
        <v>0</v>
      </c>
      <c r="H985" s="26" t="s">
        <v>220</v>
      </c>
      <c r="I985" s="29">
        <v>78</v>
      </c>
      <c r="J985" s="96">
        <f si="30" t="shared"/>
        <v>156</v>
      </c>
      <c r="K985" s="77">
        <v>55</v>
      </c>
      <c r="M985" s="26"/>
    </row>
    <row customHeight="1" ht="12" r="986" spans="1:13">
      <c r="A986" s="141">
        <v>6289</v>
      </c>
      <c r="B986" s="93">
        <v>11</v>
      </c>
      <c r="C986" s="110">
        <v>0</v>
      </c>
      <c r="D986" s="110">
        <f si="29" t="shared"/>
        <v>0</v>
      </c>
      <c r="E986" s="74">
        <v>0</v>
      </c>
      <c r="F986" s="26">
        <v>6289</v>
      </c>
      <c r="H986" s="26" t="s">
        <v>220</v>
      </c>
      <c r="I986" s="29">
        <v>57</v>
      </c>
      <c r="J986" s="96">
        <f si="30" t="shared"/>
        <v>627</v>
      </c>
      <c r="K986" s="77">
        <v>80</v>
      </c>
      <c r="M986" s="26"/>
    </row>
    <row customHeight="1" ht="12" r="987" spans="1:13">
      <c r="A987" s="141">
        <v>6290</v>
      </c>
      <c r="B987" s="93">
        <v>0</v>
      </c>
      <c r="C987" s="110">
        <v>0</v>
      </c>
      <c r="D987" s="110">
        <f si="29" t="shared"/>
        <v>0</v>
      </c>
      <c r="E987" s="74">
        <v>0</v>
      </c>
      <c r="H987" s="26" t="s">
        <v>220</v>
      </c>
      <c r="I987" s="29">
        <v>34</v>
      </c>
      <c r="J987" s="96">
        <f si="30" t="shared"/>
        <v>0</v>
      </c>
      <c r="K987" s="77">
        <v>50</v>
      </c>
      <c r="M987" s="26"/>
    </row>
    <row customHeight="1" ht="12" r="988" spans="1:13">
      <c r="A988" s="141">
        <v>6291</v>
      </c>
      <c r="B988" s="93">
        <v>0</v>
      </c>
      <c r="C988" s="110">
        <v>0</v>
      </c>
      <c r="D988" s="110">
        <f si="29" t="shared"/>
        <v>0</v>
      </c>
      <c r="E988" s="74">
        <v>0</v>
      </c>
      <c r="G988" s="26" t="s">
        <v>779</v>
      </c>
      <c r="H988" s="26" t="s">
        <v>220</v>
      </c>
      <c r="I988" s="29">
        <v>120.5</v>
      </c>
      <c r="J988" s="96">
        <f si="30" t="shared"/>
        <v>0</v>
      </c>
      <c r="K988" s="77">
        <v>170</v>
      </c>
      <c r="M988" s="26"/>
    </row>
    <row customHeight="1" ht="12" r="989" spans="1:13">
      <c r="A989" s="141">
        <v>6292</v>
      </c>
      <c r="B989" s="93">
        <v>0</v>
      </c>
      <c r="C989" s="110">
        <v>0</v>
      </c>
      <c r="D989" s="110">
        <f si="29" t="shared"/>
        <v>0</v>
      </c>
      <c r="E989" s="74">
        <v>0</v>
      </c>
      <c r="F989" s="26">
        <v>6292</v>
      </c>
      <c r="G989" s="26" t="s">
        <v>333</v>
      </c>
      <c r="H989" s="26" t="s">
        <v>220</v>
      </c>
      <c r="I989" s="29">
        <v>24.25</v>
      </c>
      <c r="J989" s="96">
        <f si="30" t="shared"/>
        <v>0</v>
      </c>
      <c r="K989" s="77">
        <v>35</v>
      </c>
      <c r="M989" s="26"/>
    </row>
    <row customHeight="1" ht="12" r="990" spans="1:13">
      <c r="A990" s="99">
        <v>6293</v>
      </c>
      <c r="B990" s="93">
        <v>1</v>
      </c>
      <c r="C990" s="110">
        <v>0</v>
      </c>
      <c r="D990" s="110">
        <f si="29" t="shared"/>
        <v>0</v>
      </c>
      <c r="E990" s="74">
        <v>0</v>
      </c>
      <c r="H990" s="26" t="s">
        <v>220</v>
      </c>
      <c r="I990" s="29">
        <v>61.85</v>
      </c>
      <c r="J990" s="96">
        <f si="30" t="shared"/>
        <v>61.85</v>
      </c>
      <c r="K990" s="77">
        <v>50</v>
      </c>
      <c r="M990" s="26"/>
    </row>
    <row customHeight="1" ht="12" r="991" spans="1:13">
      <c r="A991" s="141">
        <v>6294</v>
      </c>
      <c r="B991" s="93">
        <v>0</v>
      </c>
      <c r="C991" s="110">
        <v>0</v>
      </c>
      <c r="D991" s="110">
        <f si="29" t="shared"/>
        <v>0</v>
      </c>
      <c r="E991" s="74">
        <v>0</v>
      </c>
      <c r="F991" s="26">
        <v>6294</v>
      </c>
      <c r="G991" s="26" t="s">
        <v>400</v>
      </c>
      <c r="H991" s="26" t="s">
        <v>220</v>
      </c>
      <c r="I991" s="29">
        <v>27.5</v>
      </c>
      <c r="J991" s="96">
        <f si="30" t="shared"/>
        <v>0</v>
      </c>
      <c r="K991" s="77">
        <v>40</v>
      </c>
      <c r="M991" s="26"/>
    </row>
    <row customHeight="1" ht="12" r="992" spans="1:13">
      <c r="A992" s="141">
        <v>6295</v>
      </c>
      <c r="B992" s="93">
        <v>0</v>
      </c>
      <c r="C992" s="110">
        <v>0</v>
      </c>
      <c r="D992" s="110">
        <f si="29" t="shared"/>
        <v>0</v>
      </c>
      <c r="E992" s="74">
        <v>0</v>
      </c>
      <c r="F992" s="26">
        <v>6295</v>
      </c>
      <c r="G992" s="26" t="s">
        <v>401</v>
      </c>
      <c r="H992" s="26" t="s">
        <v>220</v>
      </c>
      <c r="I992" s="29">
        <v>18.5</v>
      </c>
      <c r="J992" s="96">
        <f si="30" t="shared"/>
        <v>0</v>
      </c>
      <c r="K992" s="77">
        <v>27</v>
      </c>
      <c r="M992" s="26"/>
    </row>
    <row customHeight="1" ht="12" r="993" spans="1:13">
      <c r="A993" s="141">
        <v>6296</v>
      </c>
      <c r="B993" s="93">
        <v>0</v>
      </c>
      <c r="C993" s="110">
        <v>0</v>
      </c>
      <c r="D993" s="110">
        <f ref="D993:D1056" si="31" t="shared">C993*2</f>
        <v>0</v>
      </c>
      <c r="E993" s="74">
        <v>0</v>
      </c>
      <c r="F993" s="26">
        <v>6296</v>
      </c>
      <c r="G993" s="26" t="s">
        <v>402</v>
      </c>
      <c r="H993" s="26" t="s">
        <v>220</v>
      </c>
      <c r="I993" s="29">
        <v>10.4</v>
      </c>
      <c r="J993" s="96">
        <f si="30" t="shared"/>
        <v>0</v>
      </c>
      <c r="M993" s="26"/>
    </row>
    <row customHeight="1" ht="12" r="994" spans="1:13">
      <c r="A994" s="141">
        <v>6297</v>
      </c>
      <c r="B994" s="93">
        <v>0</v>
      </c>
      <c r="C994" s="110">
        <v>0</v>
      </c>
      <c r="D994" s="110">
        <f si="31" t="shared"/>
        <v>0</v>
      </c>
      <c r="E994" s="74">
        <v>0</v>
      </c>
      <c r="F994" s="26">
        <v>6297</v>
      </c>
      <c r="G994" s="26" t="s">
        <v>403</v>
      </c>
      <c r="H994" s="26" t="s">
        <v>220</v>
      </c>
      <c r="I994" s="29">
        <v>11.97</v>
      </c>
      <c r="J994" s="96">
        <f si="30" t="shared"/>
        <v>0</v>
      </c>
      <c r="K994" s="77">
        <v>20</v>
      </c>
      <c r="M994" s="26"/>
    </row>
    <row customHeight="1" ht="12" r="995" spans="1:13">
      <c r="A995" s="141">
        <v>6298</v>
      </c>
      <c r="B995" s="93">
        <v>1</v>
      </c>
      <c r="C995" s="110">
        <v>0</v>
      </c>
      <c r="D995" s="110">
        <f si="31" t="shared"/>
        <v>0</v>
      </c>
      <c r="E995" s="74">
        <v>0</v>
      </c>
      <c r="F995" s="26">
        <v>6298</v>
      </c>
      <c r="G995" s="26" t="s">
        <v>404</v>
      </c>
      <c r="H995" s="26" t="s">
        <v>220</v>
      </c>
      <c r="I995" s="29">
        <v>57.61</v>
      </c>
      <c r="J995" s="96">
        <f si="30" t="shared"/>
        <v>57.61</v>
      </c>
      <c r="K995" s="77">
        <v>10</v>
      </c>
      <c r="M995" s="26"/>
    </row>
    <row customHeight="1" ht="12" r="996" spans="1:13">
      <c r="A996" s="141">
        <v>6299</v>
      </c>
      <c r="B996" s="93">
        <v>5</v>
      </c>
      <c r="C996" s="110">
        <v>0</v>
      </c>
      <c r="D996" s="110">
        <f si="31" t="shared"/>
        <v>0</v>
      </c>
      <c r="E996" s="74">
        <v>0</v>
      </c>
      <c r="F996" s="26">
        <v>6299</v>
      </c>
      <c r="G996" s="26" t="s">
        <v>405</v>
      </c>
      <c r="H996" s="26" t="s">
        <v>220</v>
      </c>
      <c r="I996" s="29">
        <v>57.61</v>
      </c>
      <c r="J996" s="96">
        <f si="30" t="shared"/>
        <v>288.05</v>
      </c>
      <c r="K996" s="77">
        <v>60</v>
      </c>
      <c r="M996" s="26"/>
    </row>
    <row customHeight="1" ht="12" r="997" spans="1:13">
      <c r="A997" s="141">
        <v>6300</v>
      </c>
      <c r="B997" s="93">
        <v>0</v>
      </c>
      <c r="C997" s="110">
        <v>0</v>
      </c>
      <c r="D997" s="110">
        <f si="31" t="shared"/>
        <v>0</v>
      </c>
      <c r="E997" s="74">
        <v>0</v>
      </c>
      <c r="F997" s="26">
        <v>6300</v>
      </c>
      <c r="G997" s="26" t="s">
        <v>406</v>
      </c>
      <c r="H997" s="26" t="s">
        <v>220</v>
      </c>
      <c r="I997" s="29">
        <v>64</v>
      </c>
      <c r="J997" s="96">
        <f si="30" t="shared"/>
        <v>0</v>
      </c>
      <c r="K997" s="77">
        <v>90</v>
      </c>
      <c r="M997" s="26"/>
    </row>
    <row customFormat="1" customHeight="1" ht="12" r="998" s="45" spans="1:13">
      <c r="A998" s="141">
        <v>6301</v>
      </c>
      <c r="B998" s="93">
        <v>0</v>
      </c>
      <c r="C998" s="110">
        <v>0</v>
      </c>
      <c r="D998" s="110">
        <f si="31" t="shared"/>
        <v>0</v>
      </c>
      <c r="E998" s="74">
        <v>0</v>
      </c>
      <c r="F998" s="26"/>
      <c r="G998" s="26"/>
      <c r="H998" s="26" t="s">
        <v>220</v>
      </c>
      <c r="I998" s="29">
        <v>158</v>
      </c>
      <c r="J998" s="96">
        <f si="30" t="shared"/>
        <v>0</v>
      </c>
      <c r="K998" s="77">
        <v>225</v>
      </c>
      <c r="L998" s="29"/>
      <c r="M998" s="26"/>
    </row>
    <row customHeight="1" ht="12" r="999" spans="1:13">
      <c r="A999" s="141">
        <v>6302</v>
      </c>
      <c r="B999" s="93">
        <v>0</v>
      </c>
      <c r="C999" s="110">
        <v>0</v>
      </c>
      <c r="D999" s="110">
        <f si="31" t="shared"/>
        <v>0</v>
      </c>
      <c r="E999" s="74">
        <v>0</v>
      </c>
      <c r="H999" s="26" t="s">
        <v>220</v>
      </c>
      <c r="I999" s="29">
        <v>85</v>
      </c>
      <c r="J999" s="96">
        <f si="30" t="shared"/>
        <v>0</v>
      </c>
      <c r="K999" s="77">
        <v>125</v>
      </c>
      <c r="M999" s="26"/>
    </row>
    <row customHeight="1" ht="12" r="1000" spans="1:13">
      <c r="A1000" s="141">
        <v>6303</v>
      </c>
      <c r="B1000" s="93">
        <v>0</v>
      </c>
      <c r="C1000" s="110">
        <v>0</v>
      </c>
      <c r="D1000" s="110">
        <f si="31" t="shared"/>
        <v>0</v>
      </c>
      <c r="E1000" s="74">
        <v>0</v>
      </c>
      <c r="G1000" s="26" t="s">
        <v>510</v>
      </c>
      <c r="H1000" s="26" t="s">
        <v>220</v>
      </c>
      <c r="I1000" s="29">
        <v>36.67</v>
      </c>
      <c r="J1000" s="96">
        <f si="30" t="shared"/>
        <v>0</v>
      </c>
      <c r="K1000" s="77">
        <v>55</v>
      </c>
      <c r="M1000" s="26"/>
    </row>
    <row customHeight="1" ht="12" r="1001" spans="1:13">
      <c r="A1001" s="141">
        <v>6304</v>
      </c>
      <c r="B1001" s="93">
        <v>0</v>
      </c>
      <c r="C1001" s="110">
        <v>0</v>
      </c>
      <c r="D1001" s="110">
        <f si="31" t="shared"/>
        <v>0</v>
      </c>
      <c r="E1001" s="74">
        <v>0</v>
      </c>
      <c r="H1001" s="26" t="s">
        <v>220</v>
      </c>
      <c r="I1001" s="29">
        <v>20</v>
      </c>
      <c r="J1001" s="96">
        <f si="30" t="shared"/>
        <v>0</v>
      </c>
      <c r="K1001" s="77">
        <f>(I1001*0.4)+I1001</f>
        <v>28</v>
      </c>
      <c r="M1001" s="26"/>
    </row>
    <row customHeight="1" ht="12" r="1002" spans="1:13">
      <c r="A1002" s="141">
        <v>6305</v>
      </c>
      <c r="B1002" s="93">
        <v>5</v>
      </c>
      <c r="C1002" s="110">
        <v>0</v>
      </c>
      <c r="D1002" s="110">
        <f si="31" t="shared"/>
        <v>0</v>
      </c>
      <c r="E1002" s="74">
        <v>0</v>
      </c>
      <c r="H1002" s="26" t="s">
        <v>220</v>
      </c>
      <c r="I1002" s="29">
        <v>34.26</v>
      </c>
      <c r="J1002" s="96">
        <f si="30" t="shared"/>
        <v>171.29999999999998</v>
      </c>
      <c r="K1002" s="77">
        <f>(I1002*0.4)+I1002</f>
        <v>47.963999999999999</v>
      </c>
      <c r="M1002" s="26"/>
    </row>
    <row customHeight="1" ht="12" r="1003" spans="1:13">
      <c r="A1003" s="128">
        <v>6306</v>
      </c>
      <c r="B1003" s="93" t="n">
        <v>203.0</v>
      </c>
      <c r="C1003" s="110">
        <v>30</v>
      </c>
      <c r="D1003" s="110">
        <v>60</v>
      </c>
      <c r="E1003" s="74">
        <v>227</v>
      </c>
      <c r="F1003" s="26">
        <v>6306</v>
      </c>
      <c r="G1003" s="26" t="s">
        <v>407</v>
      </c>
      <c r="H1003" s="26" t="s">
        <v>220</v>
      </c>
      <c r="I1003" s="29">
        <v>10</v>
      </c>
      <c r="J1003" s="96">
        <f si="30" t="shared"/>
        <v>2230</v>
      </c>
      <c r="K1003" s="77">
        <v>40</v>
      </c>
      <c r="M1003" s="26"/>
    </row>
    <row customHeight="1" ht="12" r="1004" spans="1:13">
      <c r="A1004" s="128">
        <v>6307</v>
      </c>
      <c r="B1004" s="93" t="n">
        <v>107.0</v>
      </c>
      <c r="C1004" s="110">
        <v>30</v>
      </c>
      <c r="D1004" s="110">
        <f si="31" t="shared"/>
        <v>60</v>
      </c>
      <c r="E1004" s="74">
        <v>115</v>
      </c>
      <c r="F1004" s="26">
        <v>123</v>
      </c>
      <c r="G1004" s="26" t="s">
        <v>893</v>
      </c>
      <c r="H1004" s="26" t="s">
        <v>601</v>
      </c>
      <c r="I1004" s="29">
        <v>20.56</v>
      </c>
      <c r="J1004" s="96">
        <f si="30" t="shared"/>
        <v>2405.52</v>
      </c>
      <c r="K1004" s="77">
        <v>32</v>
      </c>
      <c r="M1004" s="26"/>
    </row>
    <row customHeight="1" ht="12" r="1005" spans="1:13">
      <c r="A1005" s="128">
        <v>6308</v>
      </c>
      <c r="B1005" s="93" t="n">
        <v>33.0</v>
      </c>
      <c r="C1005" s="110">
        <v>30</v>
      </c>
      <c r="D1005" s="110">
        <f si="31" t="shared"/>
        <v>60</v>
      </c>
      <c r="E1005" s="74">
        <v>123</v>
      </c>
      <c r="F1005" s="26">
        <v>6308</v>
      </c>
      <c r="G1005" s="26" t="s">
        <v>894</v>
      </c>
      <c r="H1005" s="26" t="s">
        <v>601</v>
      </c>
      <c r="I1005" s="29">
        <v>8.5</v>
      </c>
      <c r="J1005" s="96">
        <f ref="J1005:J1069" si="32" t="shared">B1005*I1005</f>
        <v>365.5</v>
      </c>
      <c r="K1005" s="77">
        <v>15</v>
      </c>
      <c r="M1005" s="26"/>
    </row>
    <row customHeight="1" ht="12" r="1006" spans="1:13">
      <c r="A1006" s="141">
        <v>6309</v>
      </c>
      <c r="B1006" s="93">
        <v>9</v>
      </c>
      <c r="C1006" s="110">
        <v>0</v>
      </c>
      <c r="D1006" s="110">
        <f si="31" t="shared"/>
        <v>0</v>
      </c>
      <c r="E1006" s="74">
        <v>0</v>
      </c>
      <c r="F1006" s="26" t="s">
        <v>1392</v>
      </c>
      <c r="I1006" s="29">
        <v>45.53</v>
      </c>
      <c r="J1006" s="96">
        <f si="32" t="shared"/>
        <v>409.77</v>
      </c>
      <c r="M1006" s="26"/>
    </row>
    <row customHeight="1" ht="12" r="1007" spans="1:13">
      <c r="A1007" s="128">
        <v>6310</v>
      </c>
      <c r="B1007" s="93">
        <v>57</v>
      </c>
      <c r="C1007" s="110">
        <v>4</v>
      </c>
      <c r="D1007" s="110">
        <f si="31" t="shared"/>
        <v>8</v>
      </c>
      <c r="E1007" s="74">
        <v>0</v>
      </c>
      <c r="F1007" s="26" t="s">
        <v>1373</v>
      </c>
      <c r="H1007" s="26" t="s">
        <v>220</v>
      </c>
      <c r="I1007" s="29">
        <v>17.5</v>
      </c>
      <c r="J1007" s="96">
        <f si="32" t="shared"/>
        <v>997.5</v>
      </c>
      <c r="K1007" s="77">
        <v>85</v>
      </c>
      <c r="M1007" s="26"/>
    </row>
    <row customHeight="1" ht="12" r="1008" spans="1:13">
      <c r="A1008" s="128">
        <v>6311</v>
      </c>
      <c r="B1008" s="93">
        <v>29</v>
      </c>
      <c r="C1008" s="110">
        <v>4</v>
      </c>
      <c r="D1008" s="110">
        <f si="31" t="shared"/>
        <v>8</v>
      </c>
      <c r="E1008" s="74">
        <v>6</v>
      </c>
      <c r="F1008" s="26" t="s">
        <v>1373</v>
      </c>
      <c r="H1008" s="26" t="s">
        <v>220</v>
      </c>
      <c r="I1008" s="29">
        <v>53.59</v>
      </c>
      <c r="J1008" s="96">
        <f si="32" t="shared"/>
        <v>1554.1100000000001</v>
      </c>
      <c r="K1008" s="77">
        <v>76</v>
      </c>
      <c r="M1008" s="26"/>
    </row>
    <row customHeight="1" ht="12" r="1009" spans="1:13">
      <c r="A1009" s="128">
        <v>6312</v>
      </c>
      <c r="B1009" s="93">
        <v>17</v>
      </c>
      <c r="C1009" s="110">
        <v>4</v>
      </c>
      <c r="D1009" s="110">
        <f si="31" t="shared"/>
        <v>8</v>
      </c>
      <c r="E1009" s="74">
        <v>26</v>
      </c>
      <c r="F1009" s="26" t="s">
        <v>1373</v>
      </c>
      <c r="H1009" s="26" t="s">
        <v>220</v>
      </c>
      <c r="I1009" s="29">
        <v>34.26</v>
      </c>
      <c r="J1009" s="96">
        <f si="32" t="shared"/>
        <v>582.41999999999996</v>
      </c>
      <c r="K1009" s="77">
        <v>145</v>
      </c>
      <c r="M1009" s="26"/>
    </row>
    <row customHeight="1" ht="12" r="1010" spans="1:13">
      <c r="A1010" s="128">
        <v>6313</v>
      </c>
      <c r="B1010" s="93">
        <v>7</v>
      </c>
      <c r="C1010" s="110">
        <v>2</v>
      </c>
      <c r="D1010" s="110">
        <f si="31" t="shared"/>
        <v>4</v>
      </c>
      <c r="E1010" s="74">
        <v>17</v>
      </c>
      <c r="F1010" s="26" t="s">
        <v>1373</v>
      </c>
      <c r="H1010" s="26" t="s">
        <v>220</v>
      </c>
      <c r="I1010" s="29">
        <v>42.43</v>
      </c>
      <c r="J1010" s="96">
        <f si="32" t="shared"/>
        <v>297.01</v>
      </c>
      <c r="K1010" s="77">
        <v>165</v>
      </c>
      <c r="M1010" s="26"/>
    </row>
    <row customHeight="1" ht="12" r="1011" spans="1:13">
      <c r="A1011" s="128">
        <v>6314</v>
      </c>
      <c r="B1011" s="93">
        <v>17</v>
      </c>
      <c r="C1011" s="110">
        <v>4</v>
      </c>
      <c r="D1011" s="110">
        <f si="31" t="shared"/>
        <v>8</v>
      </c>
      <c r="E1011" s="74">
        <v>42</v>
      </c>
      <c r="F1011" s="26" t="s">
        <v>1393</v>
      </c>
      <c r="H1011" s="26" t="s">
        <v>220</v>
      </c>
      <c r="I1011" s="29">
        <v>16.5</v>
      </c>
      <c r="J1011" s="96">
        <f si="32" t="shared"/>
        <v>280.5</v>
      </c>
      <c r="K1011" s="77">
        <v>150</v>
      </c>
      <c r="M1011" s="26"/>
    </row>
    <row customHeight="1" ht="12" r="1012" spans="1:13">
      <c r="A1012" s="128">
        <v>6315</v>
      </c>
      <c r="B1012" s="93">
        <v>9</v>
      </c>
      <c r="C1012" s="110">
        <v>2</v>
      </c>
      <c r="D1012" s="110">
        <f si="31" t="shared"/>
        <v>4</v>
      </c>
      <c r="E1012" s="74">
        <v>2</v>
      </c>
      <c r="F1012" s="26" t="s">
        <v>1373</v>
      </c>
      <c r="H1012" s="26" t="s">
        <v>220</v>
      </c>
      <c r="I1012" s="29">
        <v>35</v>
      </c>
      <c r="J1012" s="96">
        <f si="32" t="shared"/>
        <v>315</v>
      </c>
      <c r="K1012" s="77">
        <v>275</v>
      </c>
      <c r="M1012" s="26"/>
    </row>
    <row customHeight="1" ht="12" r="1013" spans="1:13">
      <c r="A1013" s="128">
        <v>6316</v>
      </c>
      <c r="B1013" s="93">
        <v>13</v>
      </c>
      <c r="C1013" s="110">
        <v>16</v>
      </c>
      <c r="D1013" s="110">
        <f si="31" t="shared"/>
        <v>32</v>
      </c>
      <c r="E1013" s="74">
        <v>40</v>
      </c>
      <c r="F1013" s="26" t="s">
        <v>1398</v>
      </c>
      <c r="H1013" s="26" t="s">
        <v>220</v>
      </c>
      <c r="I1013" s="29">
        <v>185</v>
      </c>
      <c r="J1013" s="96">
        <f si="32" t="shared"/>
        <v>2405</v>
      </c>
      <c r="K1013" s="77">
        <v>80</v>
      </c>
      <c r="M1013" s="26"/>
    </row>
    <row customHeight="1" ht="12" r="1014" spans="1:13">
      <c r="A1014" s="128">
        <v>6317</v>
      </c>
      <c r="B1014" s="93">
        <v>0</v>
      </c>
      <c r="C1014" s="110">
        <v>0</v>
      </c>
      <c r="D1014" s="110">
        <f si="31" t="shared"/>
        <v>0</v>
      </c>
      <c r="E1014" s="74">
        <v>0</v>
      </c>
      <c r="F1014" s="26">
        <v>6317</v>
      </c>
      <c r="H1014" s="26" t="s">
        <v>220</v>
      </c>
      <c r="I1014" s="29">
        <v>150</v>
      </c>
      <c r="J1014" s="96">
        <f si="32" t="shared"/>
        <v>0</v>
      </c>
      <c r="K1014" s="77">
        <f>(I1014*0.4)+I1014</f>
        <v>210</v>
      </c>
      <c r="M1014" s="26"/>
    </row>
    <row customHeight="1" ht="12" r="1015" spans="1:13">
      <c r="A1015" s="141">
        <v>6318</v>
      </c>
      <c r="B1015" s="93">
        <v>39</v>
      </c>
      <c r="C1015" s="110">
        <v>0</v>
      </c>
      <c r="D1015" s="110">
        <f si="31" t="shared"/>
        <v>0</v>
      </c>
      <c r="E1015" s="74">
        <v>20</v>
      </c>
      <c r="F1015" s="26">
        <v>6318</v>
      </c>
      <c r="G1015" s="26" t="s">
        <v>1122</v>
      </c>
      <c r="H1015" s="26" t="s">
        <v>220</v>
      </c>
      <c r="I1015" s="29">
        <v>17.850000000000001</v>
      </c>
      <c r="J1015" s="96">
        <f si="32" t="shared"/>
        <v>696.15000000000009</v>
      </c>
      <c r="K1015" s="77">
        <v>120</v>
      </c>
      <c r="M1015" s="26"/>
    </row>
    <row customHeight="1" ht="12" r="1016" spans="1:13">
      <c r="A1016" s="128">
        <v>6319</v>
      </c>
      <c r="B1016" s="93">
        <v>5</v>
      </c>
      <c r="C1016" s="110">
        <v>2</v>
      </c>
      <c r="D1016" s="110">
        <f si="31" t="shared"/>
        <v>4</v>
      </c>
      <c r="E1016" s="74">
        <v>2</v>
      </c>
      <c r="F1016" s="26" t="s">
        <v>1373</v>
      </c>
      <c r="G1016" s="26" t="s">
        <v>408</v>
      </c>
      <c r="H1016" s="26" t="s">
        <v>220</v>
      </c>
      <c r="I1016" s="29">
        <v>46.61</v>
      </c>
      <c r="J1016" s="96">
        <f si="32" t="shared"/>
        <v>233.05</v>
      </c>
      <c r="K1016" s="77">
        <v>67</v>
      </c>
      <c r="M1016" s="26"/>
    </row>
    <row customHeight="1" ht="12" r="1017" spans="1:13">
      <c r="A1017" s="128">
        <v>6320</v>
      </c>
      <c r="B1017" s="93">
        <v>3</v>
      </c>
      <c r="C1017" s="110">
        <v>4</v>
      </c>
      <c r="D1017" s="110">
        <f si="31" t="shared"/>
        <v>8</v>
      </c>
      <c r="E1017" s="74">
        <v>0</v>
      </c>
      <c r="F1017" s="26" t="s">
        <v>1373</v>
      </c>
      <c r="H1017" s="26" t="s">
        <v>220</v>
      </c>
      <c r="I1017" s="29">
        <v>31.29</v>
      </c>
      <c r="J1017" s="96">
        <f si="32" t="shared"/>
        <v>93.87</v>
      </c>
      <c r="K1017" s="77">
        <v>160</v>
      </c>
      <c r="M1017" s="26"/>
    </row>
    <row customHeight="1" ht="12" r="1018" spans="1:13">
      <c r="A1018" s="128">
        <v>6321</v>
      </c>
      <c r="B1018" s="93">
        <v>0</v>
      </c>
      <c r="C1018" s="110">
        <v>0</v>
      </c>
      <c r="D1018" s="110">
        <f si="31" t="shared"/>
        <v>0</v>
      </c>
      <c r="E1018" s="74">
        <v>0</v>
      </c>
      <c r="F1018" s="26">
        <v>6321</v>
      </c>
      <c r="G1018" s="26" t="s">
        <v>409</v>
      </c>
      <c r="H1018" s="26" t="s">
        <v>220</v>
      </c>
      <c r="I1018" s="29">
        <v>87</v>
      </c>
      <c r="J1018" s="96">
        <f si="32" t="shared"/>
        <v>0</v>
      </c>
      <c r="K1018" s="77">
        <f>(I1018*0.4)+I1018</f>
        <v>121.80000000000001</v>
      </c>
      <c r="M1018" s="26"/>
    </row>
    <row customHeight="1" ht="12" r="1019" spans="1:13">
      <c r="A1019" s="128">
        <v>6322</v>
      </c>
      <c r="B1019" s="93">
        <v>14</v>
      </c>
      <c r="C1019" s="110">
        <v>2</v>
      </c>
      <c r="D1019" s="110">
        <f si="31" t="shared"/>
        <v>4</v>
      </c>
      <c r="E1019" s="74">
        <v>3</v>
      </c>
      <c r="F1019" s="26" t="s">
        <v>1373</v>
      </c>
      <c r="H1019" s="26" t="s">
        <v>220</v>
      </c>
      <c r="I1019" s="29">
        <v>47.19</v>
      </c>
      <c r="J1019" s="96">
        <f si="32" t="shared"/>
        <v>660.66</v>
      </c>
      <c r="K1019" s="77">
        <v>110</v>
      </c>
      <c r="M1019" s="26"/>
    </row>
    <row customHeight="1" ht="12" r="1020" spans="1:13">
      <c r="A1020" s="128">
        <v>6323</v>
      </c>
      <c r="B1020" s="93">
        <v>6</v>
      </c>
      <c r="C1020" s="110">
        <v>2</v>
      </c>
      <c r="D1020" s="110">
        <f si="31" t="shared"/>
        <v>4</v>
      </c>
      <c r="E1020" s="74">
        <v>0</v>
      </c>
      <c r="F1020" s="26" t="s">
        <v>1373</v>
      </c>
      <c r="H1020" s="26" t="s">
        <v>220</v>
      </c>
      <c r="I1020" s="29">
        <v>20.5</v>
      </c>
      <c r="J1020" s="96">
        <f si="32" t="shared"/>
        <v>123</v>
      </c>
      <c r="K1020" s="77">
        <v>125</v>
      </c>
      <c r="M1020" s="26"/>
    </row>
    <row customHeight="1" ht="12" r="1021" spans="1:13">
      <c r="A1021" s="141">
        <v>6324</v>
      </c>
      <c r="B1021" s="93">
        <v>3</v>
      </c>
      <c r="C1021" s="110">
        <v>0</v>
      </c>
      <c r="D1021" s="110">
        <f si="31" t="shared"/>
        <v>0</v>
      </c>
      <c r="E1021" s="74">
        <v>6</v>
      </c>
      <c r="F1021" s="26" t="s">
        <v>1392</v>
      </c>
      <c r="H1021" s="26" t="s">
        <v>220</v>
      </c>
      <c r="I1021" s="29">
        <v>35</v>
      </c>
      <c r="J1021" s="96">
        <f si="32" t="shared"/>
        <v>105</v>
      </c>
      <c r="K1021" s="77">
        <f>(I1021*0.4)+I1021</f>
        <v>49</v>
      </c>
      <c r="M1021" s="26"/>
    </row>
    <row customHeight="1" ht="12" r="1022" spans="1:13">
      <c r="A1022" s="141">
        <v>6325</v>
      </c>
      <c r="B1022" s="93">
        <v>47</v>
      </c>
      <c r="C1022" s="110">
        <v>2</v>
      </c>
      <c r="D1022" s="110">
        <f si="31" t="shared"/>
        <v>4</v>
      </c>
      <c r="E1022" s="74">
        <v>5</v>
      </c>
      <c r="F1022" s="26" t="s">
        <v>1387</v>
      </c>
      <c r="G1022" s="26" t="s">
        <v>625</v>
      </c>
      <c r="H1022" s="26" t="s">
        <v>220</v>
      </c>
      <c r="I1022" s="29">
        <v>58</v>
      </c>
      <c r="J1022" s="96">
        <f si="32" t="shared"/>
        <v>2726</v>
      </c>
      <c r="K1022" s="77">
        <v>55</v>
      </c>
      <c r="M1022" s="26"/>
    </row>
    <row customHeight="1" ht="12" r="1023" spans="1:13">
      <c r="A1023" s="141">
        <v>6326</v>
      </c>
      <c r="B1023" s="93">
        <v>46</v>
      </c>
      <c r="C1023" s="110">
        <v>2</v>
      </c>
      <c r="D1023" s="110">
        <f si="31" t="shared"/>
        <v>4</v>
      </c>
      <c r="E1023" s="74">
        <v>5</v>
      </c>
      <c r="F1023" s="26" t="s">
        <v>1387</v>
      </c>
      <c r="G1023" s="26" t="s">
        <v>626</v>
      </c>
      <c r="H1023" s="26" t="s">
        <v>220</v>
      </c>
      <c r="I1023" s="29">
        <v>58</v>
      </c>
      <c r="J1023" s="96">
        <f si="32" t="shared"/>
        <v>2668</v>
      </c>
      <c r="K1023" s="77">
        <v>55</v>
      </c>
      <c r="M1023" s="26"/>
    </row>
    <row customHeight="1" ht="12" r="1024" spans="1:13">
      <c r="A1024" s="99">
        <v>6327</v>
      </c>
      <c r="B1024" s="93">
        <v>5</v>
      </c>
      <c r="C1024" s="110">
        <v>0</v>
      </c>
      <c r="D1024" s="110">
        <f si="31" t="shared"/>
        <v>0</v>
      </c>
      <c r="E1024" s="74">
        <v>0</v>
      </c>
      <c r="F1024" s="26" t="s">
        <v>1392</v>
      </c>
      <c r="H1024" s="26" t="s">
        <v>220</v>
      </c>
      <c r="I1024" s="29">
        <v>20</v>
      </c>
      <c r="J1024" s="96">
        <f si="32" t="shared"/>
        <v>100</v>
      </c>
      <c r="K1024" s="77">
        <f>(I1024*0.4)+I1024</f>
        <v>28</v>
      </c>
      <c r="M1024" s="26"/>
    </row>
    <row customHeight="1" ht="12" r="1025" spans="1:13">
      <c r="A1025" s="141">
        <v>6328</v>
      </c>
      <c r="B1025" s="93">
        <v>0</v>
      </c>
      <c r="C1025" s="110">
        <v>0</v>
      </c>
      <c r="D1025" s="110">
        <f si="31" t="shared"/>
        <v>0</v>
      </c>
      <c r="E1025" s="74">
        <v>0</v>
      </c>
      <c r="H1025" s="26" t="s">
        <v>220</v>
      </c>
      <c r="I1025" s="29">
        <v>20</v>
      </c>
      <c r="J1025" s="96">
        <f si="32" t="shared"/>
        <v>0</v>
      </c>
      <c r="K1025" s="77">
        <f>(I1025*0.4)+I1025</f>
        <v>28</v>
      </c>
      <c r="M1025" s="26"/>
    </row>
    <row customHeight="1" ht="12" r="1026" spans="1:13">
      <c r="A1026" s="141">
        <v>6329</v>
      </c>
      <c r="B1026" s="93">
        <v>0</v>
      </c>
      <c r="C1026" s="110">
        <v>0</v>
      </c>
      <c r="D1026" s="110">
        <f si="31" t="shared"/>
        <v>0</v>
      </c>
      <c r="E1026" s="74">
        <v>0</v>
      </c>
      <c r="F1026" s="26" t="s">
        <v>1392</v>
      </c>
      <c r="H1026" s="26" t="s">
        <v>220</v>
      </c>
      <c r="I1026" s="29">
        <v>75.86</v>
      </c>
      <c r="J1026" s="96">
        <f si="32" t="shared"/>
        <v>0</v>
      </c>
      <c r="K1026" s="77">
        <f>(I1026*0.4)+I1026</f>
        <v>106.20400000000001</v>
      </c>
      <c r="M1026" s="26"/>
    </row>
    <row customHeight="1" ht="12" r="1027" spans="1:13">
      <c r="A1027" s="99">
        <v>6330</v>
      </c>
      <c r="B1027" s="93">
        <v>23</v>
      </c>
      <c r="C1027" s="110">
        <v>2</v>
      </c>
      <c r="D1027" s="110">
        <f si="31" t="shared"/>
        <v>4</v>
      </c>
      <c r="E1027" s="74">
        <v>8</v>
      </c>
      <c r="F1027" s="26" t="s">
        <v>1386</v>
      </c>
      <c r="H1027" s="26" t="s">
        <v>220</v>
      </c>
      <c r="I1027" s="29">
        <v>15</v>
      </c>
      <c r="J1027" s="96">
        <f si="32" t="shared"/>
        <v>345</v>
      </c>
      <c r="K1027" s="77">
        <v>85</v>
      </c>
      <c r="M1027" s="26"/>
    </row>
    <row customHeight="1" ht="12" r="1028" spans="1:13">
      <c r="A1028" s="141">
        <v>6331</v>
      </c>
      <c r="B1028" s="93">
        <v>1</v>
      </c>
      <c r="C1028" s="110">
        <v>0</v>
      </c>
      <c r="D1028" s="110">
        <f si="31" t="shared"/>
        <v>0</v>
      </c>
      <c r="E1028" s="74">
        <v>0</v>
      </c>
      <c r="F1028" s="26" t="s">
        <v>1392</v>
      </c>
      <c r="H1028" s="26" t="s">
        <v>220</v>
      </c>
      <c r="I1028" s="29">
        <v>28.74</v>
      </c>
      <c r="J1028" s="96">
        <f si="32" t="shared"/>
        <v>28.74</v>
      </c>
      <c r="K1028" s="77">
        <f>(I1028*0.4)+I1028</f>
        <v>40.235999999999997</v>
      </c>
      <c r="M1028" s="26"/>
    </row>
    <row customHeight="1" ht="12" r="1029" spans="1:13">
      <c r="A1029" s="141">
        <v>6332</v>
      </c>
      <c r="B1029" s="93">
        <v>6</v>
      </c>
      <c r="C1029" s="110">
        <v>0</v>
      </c>
      <c r="D1029" s="110">
        <f si="31" t="shared"/>
        <v>0</v>
      </c>
      <c r="E1029" s="74">
        <v>3</v>
      </c>
      <c r="F1029" s="26" t="s">
        <v>1392</v>
      </c>
      <c r="H1029" s="26" t="s">
        <v>220</v>
      </c>
      <c r="I1029" s="29">
        <v>35.24</v>
      </c>
      <c r="J1029" s="96">
        <f si="32" t="shared"/>
        <v>211.44</v>
      </c>
      <c r="K1029" s="77">
        <f>(I1029*0.4)+I1029</f>
        <v>49.336000000000006</v>
      </c>
      <c r="M1029" s="26"/>
    </row>
    <row customHeight="1" ht="12" r="1030" spans="1:13">
      <c r="A1030" s="99">
        <v>6333</v>
      </c>
      <c r="B1030" s="93">
        <v>11</v>
      </c>
      <c r="C1030" s="110">
        <v>3</v>
      </c>
      <c r="D1030" s="110">
        <f si="31" t="shared"/>
        <v>6</v>
      </c>
      <c r="E1030" s="74">
        <v>16</v>
      </c>
      <c r="F1030" s="26" t="s">
        <v>1375</v>
      </c>
      <c r="G1030" s="26" t="s">
        <v>410</v>
      </c>
      <c r="H1030" s="26" t="s">
        <v>220</v>
      </c>
      <c r="I1030" s="29">
        <v>28</v>
      </c>
      <c r="J1030" s="96">
        <f si="32" t="shared"/>
        <v>308</v>
      </c>
      <c r="K1030" s="77">
        <v>45</v>
      </c>
      <c r="M1030" s="26"/>
    </row>
    <row customHeight="1" ht="12" r="1031" spans="1:13">
      <c r="A1031" s="141">
        <v>6334</v>
      </c>
      <c r="B1031" s="93">
        <v>117</v>
      </c>
      <c r="C1031" s="110">
        <v>3</v>
      </c>
      <c r="D1031" s="110">
        <f si="31" t="shared"/>
        <v>6</v>
      </c>
      <c r="E1031" s="74">
        <v>15</v>
      </c>
      <c r="F1031" s="26" t="s">
        <v>1375</v>
      </c>
      <c r="G1031" s="26" t="s">
        <v>411</v>
      </c>
      <c r="H1031" s="26" t="s">
        <v>220</v>
      </c>
      <c r="I1031" s="29">
        <v>28</v>
      </c>
      <c r="J1031" s="96">
        <f si="32" t="shared"/>
        <v>3276</v>
      </c>
      <c r="K1031" s="77">
        <v>10</v>
      </c>
      <c r="M1031" s="26"/>
    </row>
    <row customHeight="1" ht="12" r="1032" spans="1:13">
      <c r="A1032" s="141">
        <v>6335</v>
      </c>
      <c r="B1032" s="93">
        <v>5</v>
      </c>
      <c r="C1032" s="110">
        <v>0</v>
      </c>
      <c r="D1032" s="110">
        <f si="31" t="shared"/>
        <v>0</v>
      </c>
      <c r="E1032" s="74">
        <v>0</v>
      </c>
      <c r="H1032" s="26" t="s">
        <v>220</v>
      </c>
      <c r="I1032" s="29">
        <v>43.36</v>
      </c>
      <c r="J1032" s="96">
        <f si="32" t="shared"/>
        <v>216.8</v>
      </c>
      <c r="K1032" s="77">
        <f>(I1032*0.4)+I1032</f>
        <v>60.704000000000001</v>
      </c>
      <c r="M1032" s="26"/>
    </row>
    <row customFormat="1" customHeight="1" ht="12" r="1033" s="121" spans="1:13">
      <c r="A1033" s="144">
        <v>6336</v>
      </c>
      <c r="B1033" s="119">
        <v>0</v>
      </c>
      <c r="C1033" s="120">
        <v>0</v>
      </c>
      <c r="D1033" s="110">
        <f si="31" t="shared"/>
        <v>0</v>
      </c>
      <c r="E1033" s="120">
        <v>0</v>
      </c>
      <c r="H1033" s="121" t="s">
        <v>220</v>
      </c>
      <c r="I1033" s="57">
        <v>43.36</v>
      </c>
      <c r="J1033" s="122">
        <f si="32" t="shared"/>
        <v>0</v>
      </c>
      <c r="K1033" s="123">
        <f>(I1033*0.4)+I1033</f>
        <v>60.704000000000001</v>
      </c>
      <c r="L1033" s="57"/>
    </row>
    <row customHeight="1" ht="12" r="1034" spans="1:13">
      <c r="A1034" s="99">
        <v>6337</v>
      </c>
      <c r="B1034" s="93">
        <v>32</v>
      </c>
      <c r="C1034" s="110">
        <v>0</v>
      </c>
      <c r="D1034" s="110">
        <f si="31" t="shared"/>
        <v>0</v>
      </c>
      <c r="E1034" s="74">
        <v>20</v>
      </c>
      <c r="F1034" s="26" t="s">
        <v>412</v>
      </c>
      <c r="H1034" s="26" t="s">
        <v>220</v>
      </c>
      <c r="I1034" s="29">
        <v>20</v>
      </c>
      <c r="J1034" s="96">
        <f si="32" t="shared"/>
        <v>640</v>
      </c>
      <c r="K1034" s="77">
        <v>15</v>
      </c>
    </row>
    <row customFormat="1" customHeight="1" ht="12" r="1035" s="121" spans="1:13">
      <c r="A1035" s="144">
        <v>6338</v>
      </c>
      <c r="B1035" s="119">
        <v>0</v>
      </c>
      <c r="C1035" s="120">
        <v>0</v>
      </c>
      <c r="D1035" s="110">
        <f si="31" t="shared"/>
        <v>0</v>
      </c>
      <c r="E1035" s="120">
        <v>2</v>
      </c>
      <c r="F1035" s="121" t="s">
        <v>413</v>
      </c>
      <c r="G1035" s="121" t="s">
        <v>414</v>
      </c>
      <c r="H1035" s="121" t="s">
        <v>220</v>
      </c>
      <c r="I1035" s="57">
        <v>43.36</v>
      </c>
      <c r="J1035" s="122">
        <f si="32" t="shared"/>
        <v>0</v>
      </c>
      <c r="K1035" s="123">
        <v>10</v>
      </c>
      <c r="L1035" s="57"/>
      <c r="M1035" s="124"/>
    </row>
    <row customHeight="1" ht="12" r="1036" spans="1:13">
      <c r="A1036" s="141">
        <v>6339</v>
      </c>
      <c r="B1036" s="93">
        <v>0</v>
      </c>
      <c r="C1036" s="110">
        <v>0</v>
      </c>
      <c r="D1036" s="110">
        <f si="31" t="shared"/>
        <v>0</v>
      </c>
      <c r="E1036" s="74">
        <v>0</v>
      </c>
      <c r="G1036" s="26" t="s">
        <v>415</v>
      </c>
      <c r="H1036" s="26" t="s">
        <v>220</v>
      </c>
      <c r="I1036" s="29">
        <v>50</v>
      </c>
      <c r="J1036" s="96">
        <f si="32" t="shared"/>
        <v>0</v>
      </c>
      <c r="K1036" s="77">
        <f>(I1036*0.4)+I1036</f>
        <v>70</v>
      </c>
    </row>
    <row customHeight="1" ht="12" r="1037" spans="1:13">
      <c r="A1037" s="99">
        <v>6340</v>
      </c>
      <c r="B1037" s="93">
        <v>0</v>
      </c>
      <c r="C1037" s="110">
        <v>0</v>
      </c>
      <c r="D1037" s="110">
        <f si="31" t="shared"/>
        <v>0</v>
      </c>
      <c r="E1037" s="74">
        <v>0</v>
      </c>
      <c r="H1037" s="26" t="s">
        <v>220</v>
      </c>
      <c r="I1037" s="29">
        <v>43.75</v>
      </c>
      <c r="J1037" s="96">
        <f si="32" t="shared"/>
        <v>0</v>
      </c>
      <c r="K1037" s="77">
        <f>(I1037*0.4)+I1037</f>
        <v>61.25</v>
      </c>
      <c r="M1037" s="25" t="s">
        <v>1127</v>
      </c>
    </row>
    <row customHeight="1" ht="12" r="1038" spans="1:13">
      <c r="A1038" s="141">
        <v>6341</v>
      </c>
      <c r="B1038" s="93">
        <v>0</v>
      </c>
      <c r="C1038" s="110">
        <v>0</v>
      </c>
      <c r="D1038" s="110">
        <f si="31" t="shared"/>
        <v>0</v>
      </c>
      <c r="E1038" s="74">
        <v>0</v>
      </c>
      <c r="H1038" s="26" t="s">
        <v>220</v>
      </c>
      <c r="I1038" s="29">
        <v>20</v>
      </c>
      <c r="J1038" s="96">
        <f si="32" t="shared"/>
        <v>0</v>
      </c>
      <c r="K1038" s="77">
        <f>(I1038*0.4)+I1038</f>
        <v>28</v>
      </c>
    </row>
    <row customHeight="1" ht="12" r="1039" spans="1:13">
      <c r="A1039" s="99">
        <v>6342</v>
      </c>
      <c r="B1039" s="93">
        <v>4</v>
      </c>
      <c r="C1039" s="110">
        <v>0</v>
      </c>
      <c r="D1039" s="110">
        <f si="31" t="shared"/>
        <v>0</v>
      </c>
      <c r="E1039" s="74">
        <v>0</v>
      </c>
      <c r="F1039" s="26">
        <v>6342</v>
      </c>
      <c r="H1039" s="26" t="s">
        <v>220</v>
      </c>
      <c r="I1039" s="29">
        <v>51</v>
      </c>
      <c r="J1039" s="96">
        <f si="32" t="shared"/>
        <v>204</v>
      </c>
      <c r="K1039" s="77">
        <f>(I1039*0.4)+I1039</f>
        <v>71.400000000000006</v>
      </c>
    </row>
    <row customHeight="1" ht="12" r="1040" spans="1:13">
      <c r="A1040" s="141">
        <v>6343</v>
      </c>
      <c r="B1040" s="93" t="n">
        <v>0.0</v>
      </c>
      <c r="C1040" s="110">
        <v>0</v>
      </c>
      <c r="D1040" s="110">
        <f si="31" t="shared"/>
        <v>0</v>
      </c>
      <c r="E1040" s="74">
        <v>0</v>
      </c>
      <c r="F1040" s="26">
        <v>6343</v>
      </c>
      <c r="G1040" s="26" t="s">
        <v>799</v>
      </c>
      <c r="H1040" s="26" t="s">
        <v>220</v>
      </c>
      <c r="I1040" s="29">
        <v>67.28</v>
      </c>
      <c r="J1040" s="96">
        <f si="32" t="shared"/>
        <v>0</v>
      </c>
      <c r="K1040" s="77">
        <v>95</v>
      </c>
    </row>
    <row customHeight="1" ht="12" r="1041" spans="1:13">
      <c r="A1041" s="99">
        <v>6344</v>
      </c>
      <c r="B1041" s="93">
        <v>3</v>
      </c>
      <c r="C1041" s="110">
        <v>32</v>
      </c>
      <c r="D1041" s="110">
        <f si="31" t="shared"/>
        <v>64</v>
      </c>
      <c r="E1041" s="74">
        <v>76</v>
      </c>
      <c r="F1041" s="26" t="s">
        <v>1398</v>
      </c>
      <c r="G1041" s="26" t="s">
        <v>801</v>
      </c>
      <c r="H1041" s="26" t="s">
        <v>220</v>
      </c>
      <c r="I1041" s="29">
        <v>26</v>
      </c>
      <c r="J1041" s="96">
        <f si="32" t="shared"/>
        <v>78</v>
      </c>
      <c r="K1041" s="77">
        <v>20</v>
      </c>
    </row>
    <row customHeight="1" ht="12" r="1042" spans="1:13">
      <c r="A1042" s="141">
        <v>6345</v>
      </c>
      <c r="B1042" s="93">
        <v>0</v>
      </c>
      <c r="C1042" s="110">
        <v>0</v>
      </c>
      <c r="D1042" s="110">
        <f si="31" t="shared"/>
        <v>0</v>
      </c>
      <c r="I1042" s="29">
        <v>20</v>
      </c>
      <c r="J1042" s="96">
        <f si="32" t="shared"/>
        <v>0</v>
      </c>
    </row>
    <row customHeight="1" ht="12" r="1043" spans="1:13">
      <c r="A1043" s="141">
        <v>6346</v>
      </c>
      <c r="B1043" s="93">
        <v>1</v>
      </c>
      <c r="C1043" s="110">
        <v>0</v>
      </c>
      <c r="D1043" s="110">
        <f si="31" t="shared"/>
        <v>0</v>
      </c>
      <c r="E1043" s="74">
        <v>0</v>
      </c>
      <c r="F1043" s="26">
        <v>6346</v>
      </c>
      <c r="G1043" s="26" t="s">
        <v>800</v>
      </c>
      <c r="H1043" s="26" t="s">
        <v>220</v>
      </c>
      <c r="I1043" s="29">
        <v>20.5</v>
      </c>
      <c r="J1043" s="96">
        <f si="32" t="shared"/>
        <v>20.5</v>
      </c>
      <c r="K1043" s="77">
        <v>30</v>
      </c>
    </row>
    <row customHeight="1" ht="12" r="1044" spans="1:13">
      <c r="A1044" s="141">
        <v>6347</v>
      </c>
      <c r="B1044" s="93">
        <v>0</v>
      </c>
      <c r="C1044" s="110">
        <v>0</v>
      </c>
      <c r="D1044" s="110">
        <f si="31" t="shared"/>
        <v>0</v>
      </c>
      <c r="E1044" s="74">
        <v>0</v>
      </c>
      <c r="F1044" s="26">
        <v>6347</v>
      </c>
      <c r="G1044" s="26" t="s">
        <v>802</v>
      </c>
      <c r="H1044" s="26" t="s">
        <v>220</v>
      </c>
      <c r="I1044" s="29">
        <v>24.5</v>
      </c>
      <c r="J1044" s="96">
        <f si="32" t="shared"/>
        <v>0</v>
      </c>
      <c r="K1044" s="77">
        <v>35</v>
      </c>
    </row>
    <row customHeight="1" ht="12" r="1045" spans="1:13">
      <c r="A1045" s="141">
        <v>6348</v>
      </c>
      <c r="B1045" s="93">
        <v>0</v>
      </c>
      <c r="C1045" s="110">
        <v>0</v>
      </c>
      <c r="D1045" s="110">
        <f si="31" t="shared"/>
        <v>0</v>
      </c>
      <c r="E1045" s="74">
        <v>0</v>
      </c>
      <c r="F1045" s="26">
        <v>6348</v>
      </c>
      <c r="G1045" s="26" t="s">
        <v>804</v>
      </c>
      <c r="H1045" s="26" t="s">
        <v>220</v>
      </c>
      <c r="I1045" s="29">
        <v>11.75</v>
      </c>
      <c r="J1045" s="96">
        <f si="32" t="shared"/>
        <v>0</v>
      </c>
      <c r="K1045" s="77">
        <v>20</v>
      </c>
    </row>
    <row customHeight="1" ht="12" r="1046" spans="1:13">
      <c r="A1046" s="141">
        <v>6349</v>
      </c>
      <c r="B1046" s="93">
        <v>0</v>
      </c>
      <c r="C1046" s="110">
        <v>0</v>
      </c>
      <c r="D1046" s="110">
        <f si="31" t="shared"/>
        <v>0</v>
      </c>
      <c r="E1046" s="74">
        <v>0</v>
      </c>
      <c r="F1046" s="26">
        <v>6349</v>
      </c>
      <c r="G1046" s="26" t="s">
        <v>803</v>
      </c>
      <c r="H1046" s="26" t="s">
        <v>220</v>
      </c>
      <c r="I1046" s="29">
        <v>49.86</v>
      </c>
      <c r="J1046" s="96">
        <f si="32" t="shared"/>
        <v>0</v>
      </c>
      <c r="K1046" s="77">
        <v>16</v>
      </c>
    </row>
    <row customHeight="1" ht="12" r="1047" spans="1:13">
      <c r="A1047" s="141">
        <v>6350</v>
      </c>
      <c r="B1047" s="93">
        <v>0</v>
      </c>
      <c r="C1047" s="110">
        <v>0</v>
      </c>
      <c r="D1047" s="110">
        <f si="31" t="shared"/>
        <v>0</v>
      </c>
      <c r="E1047" s="74">
        <v>0</v>
      </c>
      <c r="F1047" s="26">
        <v>6350</v>
      </c>
      <c r="H1047" s="26" t="s">
        <v>220</v>
      </c>
      <c r="I1047" s="29">
        <v>62.86</v>
      </c>
      <c r="J1047" s="96">
        <f si="32" t="shared"/>
        <v>0</v>
      </c>
      <c r="K1047" s="77">
        <v>30</v>
      </c>
    </row>
    <row customHeight="1" ht="12" r="1048" spans="1:13">
      <c r="A1048" s="99">
        <v>6351</v>
      </c>
      <c r="B1048" s="93">
        <v>6</v>
      </c>
      <c r="C1048" s="110">
        <v>0</v>
      </c>
      <c r="D1048" s="110">
        <f si="31" t="shared"/>
        <v>0</v>
      </c>
      <c r="E1048" s="74">
        <v>11</v>
      </c>
      <c r="F1048" s="26" t="s">
        <v>1381</v>
      </c>
      <c r="G1048" s="26" t="s">
        <v>1355</v>
      </c>
      <c r="H1048" s="26" t="s">
        <v>220</v>
      </c>
      <c r="I1048" s="29">
        <v>50</v>
      </c>
      <c r="J1048" s="96">
        <f si="32" t="shared"/>
        <v>300</v>
      </c>
      <c r="K1048" s="77">
        <v>45</v>
      </c>
    </row>
    <row customHeight="1" ht="12" r="1049" spans="1:13">
      <c r="A1049" s="99">
        <v>6352</v>
      </c>
      <c r="B1049" s="93">
        <v>4</v>
      </c>
      <c r="C1049" s="110">
        <v>0</v>
      </c>
      <c r="D1049" s="110">
        <f si="31" t="shared"/>
        <v>0</v>
      </c>
      <c r="E1049" s="74">
        <v>0</v>
      </c>
      <c r="F1049" s="26">
        <v>6352</v>
      </c>
      <c r="G1049" s="26" t="s">
        <v>806</v>
      </c>
      <c r="H1049" s="26" t="s">
        <v>220</v>
      </c>
      <c r="I1049" s="29">
        <v>30</v>
      </c>
      <c r="J1049" s="96">
        <f si="32" t="shared"/>
        <v>120</v>
      </c>
      <c r="K1049" s="77">
        <v>36</v>
      </c>
    </row>
    <row customFormat="1" customHeight="1" ht="12" r="1050" s="121" spans="1:13">
      <c r="A1050" s="118">
        <v>6353</v>
      </c>
      <c r="B1050" s="119">
        <v>0</v>
      </c>
      <c r="C1050" s="120">
        <v>0</v>
      </c>
      <c r="D1050" s="110">
        <f si="31" t="shared"/>
        <v>0</v>
      </c>
      <c r="E1050" s="120">
        <v>0</v>
      </c>
      <c r="F1050" s="121">
        <v>6353</v>
      </c>
      <c r="G1050" s="121" t="s">
        <v>807</v>
      </c>
      <c r="H1050" s="121" t="s">
        <v>220</v>
      </c>
      <c r="I1050" s="57">
        <v>60</v>
      </c>
      <c r="J1050" s="122">
        <f si="32" t="shared"/>
        <v>0</v>
      </c>
      <c r="K1050" s="123">
        <v>145</v>
      </c>
      <c r="L1050" s="57"/>
      <c r="M1050" s="124"/>
    </row>
    <row customFormat="1" customHeight="1" ht="12" r="1051" s="121" spans="1:13">
      <c r="A1051" s="118">
        <v>6354</v>
      </c>
      <c r="B1051" s="119">
        <v>0</v>
      </c>
      <c r="C1051" s="120">
        <v>0</v>
      </c>
      <c r="D1051" s="110">
        <f si="31" t="shared"/>
        <v>0</v>
      </c>
      <c r="E1051" s="120">
        <v>0</v>
      </c>
      <c r="F1051" s="121">
        <v>6354</v>
      </c>
      <c r="G1051" s="121" t="s">
        <v>808</v>
      </c>
      <c r="H1051" s="121" t="s">
        <v>220</v>
      </c>
      <c r="I1051" s="57">
        <v>43.85</v>
      </c>
      <c r="J1051" s="122">
        <f si="32" t="shared"/>
        <v>0</v>
      </c>
      <c r="K1051" s="123">
        <v>54</v>
      </c>
      <c r="L1051" s="57"/>
    </row>
    <row customHeight="1" ht="12" r="1052" spans="1:13">
      <c r="A1052" s="99">
        <v>6355</v>
      </c>
      <c r="B1052" s="93">
        <v>10</v>
      </c>
      <c r="C1052" s="110">
        <v>0</v>
      </c>
      <c r="D1052" s="110">
        <f si="31" t="shared"/>
        <v>0</v>
      </c>
      <c r="E1052" s="74">
        <v>7</v>
      </c>
      <c r="F1052" s="26" t="s">
        <v>1381</v>
      </c>
      <c r="G1052" s="26" t="s">
        <v>1350</v>
      </c>
      <c r="H1052" s="26" t="s">
        <v>220</v>
      </c>
      <c r="I1052" s="142">
        <v>61.15</v>
      </c>
      <c r="J1052" s="96">
        <f si="32" t="shared"/>
        <v>611.5</v>
      </c>
      <c r="K1052" s="77">
        <v>20</v>
      </c>
      <c r="M1052" s="26"/>
    </row>
    <row customHeight="1" ht="12" r="1053" spans="1:13">
      <c r="A1053" s="99">
        <v>6356</v>
      </c>
      <c r="B1053" s="93">
        <v>13</v>
      </c>
      <c r="C1053" s="110">
        <v>0</v>
      </c>
      <c r="D1053" s="110">
        <f si="31" t="shared"/>
        <v>0</v>
      </c>
      <c r="E1053" s="74">
        <v>13</v>
      </c>
      <c r="F1053" s="26" t="s">
        <v>1381</v>
      </c>
      <c r="G1053" s="26" t="s">
        <v>1351</v>
      </c>
      <c r="H1053" s="26" t="s">
        <v>220</v>
      </c>
      <c r="I1053" s="29">
        <v>115</v>
      </c>
      <c r="J1053" s="96">
        <f si="32" t="shared"/>
        <v>1495</v>
      </c>
      <c r="K1053" s="77">
        <v>15</v>
      </c>
      <c r="M1053" s="26"/>
    </row>
    <row customHeight="1" ht="12" r="1054" spans="1:13">
      <c r="A1054" s="141">
        <v>6357</v>
      </c>
      <c r="B1054" s="93"/>
      <c r="C1054" s="110">
        <v>0</v>
      </c>
      <c r="D1054" s="110">
        <f si="31" t="shared"/>
        <v>0</v>
      </c>
      <c r="E1054" s="74">
        <v>0</v>
      </c>
      <c r="F1054" s="26">
        <v>6357</v>
      </c>
      <c r="G1054" s="26" t="s">
        <v>811</v>
      </c>
      <c r="H1054" s="26" t="s">
        <v>220</v>
      </c>
      <c r="I1054" s="29">
        <v>25</v>
      </c>
      <c r="J1054" s="96">
        <f si="32" t="shared"/>
        <v>0</v>
      </c>
      <c r="K1054" s="77">
        <f>(I1054*0.4)+I1054</f>
        <v>35</v>
      </c>
      <c r="M1054" s="26"/>
    </row>
    <row customHeight="1" ht="12" r="1055" spans="1:13">
      <c r="A1055" s="141">
        <v>6358</v>
      </c>
      <c r="B1055" s="93">
        <v>0</v>
      </c>
      <c r="C1055" s="110">
        <v>0</v>
      </c>
      <c r="D1055" s="110">
        <f si="31" t="shared"/>
        <v>0</v>
      </c>
      <c r="E1055" s="74">
        <v>0</v>
      </c>
      <c r="F1055" s="26">
        <v>6358</v>
      </c>
      <c r="G1055" s="26" t="s">
        <v>812</v>
      </c>
      <c r="H1055" s="26" t="s">
        <v>220</v>
      </c>
      <c r="I1055" s="29">
        <v>24.25</v>
      </c>
      <c r="J1055" s="96">
        <f si="32" t="shared"/>
        <v>0</v>
      </c>
      <c r="K1055" s="77">
        <v>35</v>
      </c>
      <c r="M1055" s="26"/>
    </row>
    <row customHeight="1" ht="12" r="1056" spans="1:13">
      <c r="A1056" s="141">
        <v>6359</v>
      </c>
      <c r="B1056" s="93">
        <v>0</v>
      </c>
      <c r="C1056" s="110">
        <v>0</v>
      </c>
      <c r="D1056" s="110">
        <f si="31" t="shared"/>
        <v>0</v>
      </c>
      <c r="E1056" s="74">
        <v>0</v>
      </c>
      <c r="F1056" s="26">
        <v>6359</v>
      </c>
      <c r="G1056" s="26" t="s">
        <v>813</v>
      </c>
      <c r="H1056" s="26" t="s">
        <v>220</v>
      </c>
      <c r="I1056" s="29">
        <v>88.86</v>
      </c>
      <c r="J1056" s="96">
        <f si="32" t="shared"/>
        <v>0</v>
      </c>
      <c r="K1056" s="77">
        <v>30</v>
      </c>
      <c r="M1056" s="26"/>
    </row>
    <row customHeight="1" ht="12" r="1057" spans="1:13">
      <c r="A1057" s="141">
        <v>6360</v>
      </c>
      <c r="B1057" s="93">
        <v>1</v>
      </c>
      <c r="C1057" s="110">
        <v>2</v>
      </c>
      <c r="D1057" s="110">
        <f ref="D1057:D1121" si="33" t="shared">C1057*2</f>
        <v>4</v>
      </c>
      <c r="E1057" s="74">
        <v>0</v>
      </c>
      <c r="F1057" s="26" t="s">
        <v>1398</v>
      </c>
      <c r="G1057" s="26" t="s">
        <v>814</v>
      </c>
      <c r="H1057" s="26" t="s">
        <v>220</v>
      </c>
      <c r="I1057" s="29">
        <v>19.489999999999998</v>
      </c>
      <c r="J1057" s="96">
        <f si="32" t="shared"/>
        <v>19.489999999999998</v>
      </c>
      <c r="K1057" s="77">
        <v>37</v>
      </c>
      <c r="M1057" s="26"/>
    </row>
    <row customFormat="1" customHeight="1" ht="12" r="1058" s="121" spans="1:13">
      <c r="A1058" s="144">
        <v>6361</v>
      </c>
      <c r="B1058" s="119">
        <v>0</v>
      </c>
      <c r="C1058" s="120">
        <v>0</v>
      </c>
      <c r="D1058" s="110">
        <f si="33" t="shared"/>
        <v>0</v>
      </c>
      <c r="E1058" s="120">
        <v>0</v>
      </c>
      <c r="I1058" s="57">
        <v>81.86</v>
      </c>
      <c r="J1058" s="122">
        <f si="32" t="shared"/>
        <v>0</v>
      </c>
      <c r="K1058" s="123">
        <f>(I1058*0.4)+I1058</f>
        <v>114.604</v>
      </c>
      <c r="L1058" s="57"/>
    </row>
    <row customHeight="1" ht="12" r="1059" spans="1:13">
      <c r="A1059" s="141">
        <v>6362</v>
      </c>
      <c r="B1059" s="93">
        <v>0</v>
      </c>
      <c r="C1059" s="110">
        <v>0</v>
      </c>
      <c r="D1059" s="110">
        <f si="33" t="shared"/>
        <v>0</v>
      </c>
      <c r="E1059" s="74">
        <v>0</v>
      </c>
      <c r="F1059" s="26">
        <v>6362</v>
      </c>
      <c r="G1059" s="26" t="s">
        <v>815</v>
      </c>
      <c r="H1059" s="26" t="s">
        <v>220</v>
      </c>
      <c r="I1059" s="29">
        <v>46.15</v>
      </c>
      <c r="J1059" s="96">
        <f si="32" t="shared"/>
        <v>0</v>
      </c>
      <c r="K1059" s="77">
        <v>65</v>
      </c>
      <c r="M1059" s="26"/>
    </row>
    <row customHeight="1" ht="12" r="1060" spans="1:13">
      <c r="A1060" s="141">
        <v>6363</v>
      </c>
      <c r="B1060" s="93">
        <v>0</v>
      </c>
      <c r="C1060" s="110">
        <v>0</v>
      </c>
      <c r="D1060" s="110">
        <f si="33" t="shared"/>
        <v>0</v>
      </c>
      <c r="E1060" s="74">
        <v>0</v>
      </c>
      <c r="F1060" s="26">
        <v>6363</v>
      </c>
      <c r="G1060" s="26" t="s">
        <v>816</v>
      </c>
      <c r="H1060" s="26" t="s">
        <v>220</v>
      </c>
      <c r="I1060" s="29">
        <v>75.86</v>
      </c>
      <c r="J1060" s="96">
        <f si="32" t="shared"/>
        <v>0</v>
      </c>
      <c r="K1060" s="77">
        <f>(I1060*0.4)+I1060</f>
        <v>106.20400000000001</v>
      </c>
      <c r="M1060" s="26"/>
    </row>
    <row customHeight="1" ht="12" r="1061" spans="1:13">
      <c r="A1061" s="141">
        <v>6364</v>
      </c>
      <c r="B1061" s="93">
        <v>1</v>
      </c>
      <c r="C1061" s="110">
        <v>0</v>
      </c>
      <c r="D1061" s="110">
        <f si="33" t="shared"/>
        <v>0</v>
      </c>
      <c r="E1061" s="74">
        <v>0</v>
      </c>
      <c r="F1061" s="26">
        <v>6364</v>
      </c>
      <c r="G1061" s="26" t="s">
        <v>817</v>
      </c>
      <c r="H1061" s="26" t="s">
        <v>220</v>
      </c>
      <c r="I1061" s="29">
        <v>82.36</v>
      </c>
      <c r="J1061" s="96">
        <f si="32" t="shared"/>
        <v>82.36</v>
      </c>
      <c r="K1061" s="77">
        <v>117</v>
      </c>
      <c r="M1061" s="26"/>
    </row>
    <row customHeight="1" ht="12" r="1062" spans="1:13">
      <c r="A1062" s="99">
        <v>6365</v>
      </c>
      <c r="B1062" s="93" t="n">
        <v>145.0</v>
      </c>
      <c r="C1062" s="110">
        <v>60</v>
      </c>
      <c r="D1062" s="110">
        <f si="33" t="shared"/>
        <v>120</v>
      </c>
      <c r="E1062" s="74">
        <v>359</v>
      </c>
      <c r="F1062" s="26" t="s">
        <v>1398</v>
      </c>
      <c r="G1062" s="26" t="s">
        <v>819</v>
      </c>
      <c r="H1062" s="26" t="s">
        <v>220</v>
      </c>
      <c r="I1062" s="29">
        <v>18</v>
      </c>
      <c r="J1062" s="96">
        <f si="32" t="shared"/>
        <v>2646</v>
      </c>
      <c r="K1062" s="77">
        <v>30</v>
      </c>
      <c r="M1062" s="26"/>
    </row>
    <row customHeight="1" ht="12" r="1063" spans="1:13">
      <c r="A1063" s="141">
        <v>6366</v>
      </c>
      <c r="B1063" s="93">
        <v>2</v>
      </c>
      <c r="C1063" s="110">
        <v>0</v>
      </c>
      <c r="D1063" s="110">
        <f si="33" t="shared"/>
        <v>0</v>
      </c>
      <c r="E1063" s="74">
        <v>0</v>
      </c>
      <c r="F1063" s="26">
        <v>6366</v>
      </c>
      <c r="G1063" s="26" t="s">
        <v>818</v>
      </c>
      <c r="H1063" s="26" t="s">
        <v>220</v>
      </c>
      <c r="I1063" s="29">
        <v>88.86</v>
      </c>
      <c r="J1063" s="96">
        <f si="32" t="shared"/>
        <v>177.72</v>
      </c>
      <c r="K1063" s="77">
        <v>30</v>
      </c>
      <c r="M1063" s="26"/>
    </row>
    <row customHeight="1" ht="12" r="1064" spans="1:13">
      <c r="A1064" s="141">
        <v>6367</v>
      </c>
      <c r="B1064" s="93">
        <v>1</v>
      </c>
      <c r="C1064" s="110">
        <v>0</v>
      </c>
      <c r="D1064" s="110">
        <f si="33" t="shared"/>
        <v>0</v>
      </c>
      <c r="E1064" s="74">
        <v>0</v>
      </c>
      <c r="F1064" s="26">
        <v>6367</v>
      </c>
      <c r="G1064" s="26" t="s">
        <v>820</v>
      </c>
      <c r="H1064" s="26" t="s">
        <v>220</v>
      </c>
      <c r="I1064" s="29">
        <v>88.86</v>
      </c>
      <c r="J1064" s="96">
        <f si="32" t="shared"/>
        <v>88.86</v>
      </c>
      <c r="K1064" s="77">
        <v>32</v>
      </c>
      <c r="M1064" s="26"/>
    </row>
    <row customHeight="1" ht="12" r="1065" spans="1:13">
      <c r="A1065" s="141">
        <v>6368</v>
      </c>
      <c r="B1065" s="93">
        <v>0</v>
      </c>
      <c r="C1065" s="110">
        <v>0</v>
      </c>
      <c r="D1065" s="110">
        <f si="33" t="shared"/>
        <v>0</v>
      </c>
      <c r="E1065" s="74">
        <v>0</v>
      </c>
      <c r="F1065" s="26">
        <v>6368</v>
      </c>
      <c r="G1065" s="26" t="s">
        <v>821</v>
      </c>
      <c r="H1065" s="26" t="s">
        <v>220</v>
      </c>
      <c r="I1065" s="29">
        <v>127.86</v>
      </c>
      <c r="J1065" s="96">
        <f si="32" t="shared"/>
        <v>0</v>
      </c>
      <c r="K1065" s="77">
        <v>60</v>
      </c>
      <c r="M1065" s="26"/>
    </row>
    <row customHeight="1" ht="12" r="1066" spans="1:13">
      <c r="A1066" s="141">
        <v>6369</v>
      </c>
      <c r="B1066" s="93">
        <v>0</v>
      </c>
      <c r="C1066" s="110">
        <v>0</v>
      </c>
      <c r="D1066" s="110">
        <f si="33" t="shared"/>
        <v>0</v>
      </c>
      <c r="E1066" s="74">
        <v>0</v>
      </c>
      <c r="F1066" s="26">
        <v>6369</v>
      </c>
      <c r="G1066" s="26" t="s">
        <v>782</v>
      </c>
      <c r="H1066" s="26" t="s">
        <v>220</v>
      </c>
      <c r="I1066" s="29">
        <v>36.86</v>
      </c>
      <c r="J1066" s="96">
        <f si="32" t="shared"/>
        <v>0</v>
      </c>
      <c r="K1066" s="77">
        <v>26</v>
      </c>
      <c r="M1066" s="26"/>
    </row>
    <row customHeight="1" ht="12" r="1067" spans="1:13">
      <c r="A1067" s="141">
        <v>6370</v>
      </c>
      <c r="B1067" s="93">
        <v>0</v>
      </c>
      <c r="C1067" s="110">
        <v>0</v>
      </c>
      <c r="D1067" s="110">
        <f si="33" t="shared"/>
        <v>0</v>
      </c>
      <c r="E1067" s="74">
        <v>0</v>
      </c>
      <c r="F1067" s="26">
        <v>6370</v>
      </c>
      <c r="G1067" s="26" t="s">
        <v>822</v>
      </c>
      <c r="H1067" s="26" t="s">
        <v>220</v>
      </c>
      <c r="I1067" s="29">
        <v>49.86</v>
      </c>
      <c r="J1067" s="96">
        <f si="32" t="shared"/>
        <v>0</v>
      </c>
      <c r="K1067" s="77">
        <v>32</v>
      </c>
      <c r="M1067" s="26"/>
    </row>
    <row customHeight="1" ht="12" r="1068" spans="1:13">
      <c r="A1068" s="141">
        <v>6371</v>
      </c>
      <c r="B1068" s="93">
        <v>0</v>
      </c>
      <c r="C1068" s="110">
        <v>0</v>
      </c>
      <c r="D1068" s="110">
        <f si="33" t="shared"/>
        <v>0</v>
      </c>
      <c r="E1068" s="74">
        <v>0</v>
      </c>
      <c r="F1068" s="26">
        <v>6371</v>
      </c>
      <c r="G1068" s="26" t="s">
        <v>783</v>
      </c>
      <c r="H1068" s="26" t="s">
        <v>220</v>
      </c>
      <c r="I1068" s="29">
        <v>37.17</v>
      </c>
      <c r="J1068" s="96">
        <f si="32" t="shared"/>
        <v>0</v>
      </c>
      <c r="K1068" s="77">
        <v>55</v>
      </c>
      <c r="M1068" s="26"/>
    </row>
    <row customHeight="1" ht="12" r="1069" spans="1:13">
      <c r="A1069" s="141">
        <v>6372</v>
      </c>
      <c r="B1069" s="93">
        <v>0</v>
      </c>
      <c r="C1069" s="110">
        <v>0</v>
      </c>
      <c r="D1069" s="110">
        <f si="33" t="shared"/>
        <v>0</v>
      </c>
      <c r="E1069" s="74">
        <v>0</v>
      </c>
      <c r="F1069" s="26">
        <v>6372</v>
      </c>
      <c r="G1069" s="26" t="s">
        <v>785</v>
      </c>
      <c r="H1069" s="26" t="s">
        <v>220</v>
      </c>
      <c r="I1069" s="29">
        <v>66.319999999999993</v>
      </c>
      <c r="J1069" s="96">
        <f si="32" t="shared"/>
        <v>0</v>
      </c>
      <c r="K1069" s="77">
        <f>(I1069*0.4)+I1069</f>
        <v>92.847999999999985</v>
      </c>
      <c r="M1069" s="26"/>
    </row>
    <row customHeight="1" ht="12" r="1070" spans="1:13">
      <c r="A1070" s="141">
        <v>6373</v>
      </c>
      <c r="B1070" s="93">
        <v>1</v>
      </c>
      <c r="C1070" s="110">
        <v>0</v>
      </c>
      <c r="D1070" s="110">
        <v>0</v>
      </c>
      <c r="E1070" s="74">
        <v>8</v>
      </c>
      <c r="F1070" s="26" t="s">
        <v>1398</v>
      </c>
      <c r="G1070" s="26" t="s">
        <v>784</v>
      </c>
      <c r="H1070" s="26" t="s">
        <v>220</v>
      </c>
      <c r="I1070" s="29">
        <v>28.55</v>
      </c>
      <c r="J1070" s="96">
        <f ref="J1070:J1137" si="34" t="shared">B1070*I1070</f>
        <v>28.55</v>
      </c>
      <c r="K1070" s="77">
        <v>42</v>
      </c>
      <c r="M1070" s="26"/>
    </row>
    <row customHeight="1" ht="12" r="1071" spans="1:13">
      <c r="A1071" s="141">
        <v>6374</v>
      </c>
      <c r="B1071" s="93">
        <v>0</v>
      </c>
      <c r="C1071" s="110">
        <v>0</v>
      </c>
      <c r="D1071" s="110">
        <f si="33" t="shared"/>
        <v>0</v>
      </c>
      <c r="E1071" s="74">
        <v>0</v>
      </c>
      <c r="F1071" s="26">
        <v>6374</v>
      </c>
      <c r="G1071" s="26" t="s">
        <v>786</v>
      </c>
      <c r="H1071" s="26" t="s">
        <v>220</v>
      </c>
      <c r="I1071" s="29">
        <v>49.86</v>
      </c>
      <c r="J1071" s="96">
        <f si="34" t="shared"/>
        <v>0</v>
      </c>
      <c r="K1071" s="77">
        <f ref="K1071:K1077" si="35" t="shared">(I1071*0.4)+I1071</f>
        <v>69.804000000000002</v>
      </c>
      <c r="M1071" s="26"/>
    </row>
    <row customHeight="1" ht="12" r="1072" spans="1:13">
      <c r="A1072" s="141">
        <v>6375</v>
      </c>
      <c r="B1072" s="93">
        <v>0</v>
      </c>
      <c r="C1072" s="110">
        <v>0</v>
      </c>
      <c r="D1072" s="110">
        <f si="33" t="shared"/>
        <v>0</v>
      </c>
      <c r="E1072" s="74">
        <v>0</v>
      </c>
      <c r="F1072" s="26">
        <v>6375</v>
      </c>
      <c r="G1072" s="26" t="s">
        <v>787</v>
      </c>
      <c r="H1072" s="26" t="s">
        <v>220</v>
      </c>
      <c r="I1072" s="29">
        <v>49.86</v>
      </c>
      <c r="J1072" s="96">
        <f si="34" t="shared"/>
        <v>0</v>
      </c>
      <c r="K1072" s="77">
        <f si="35" t="shared"/>
        <v>69.804000000000002</v>
      </c>
      <c r="M1072" s="26"/>
    </row>
    <row customHeight="1" ht="12" r="1073" spans="1:13">
      <c r="A1073" s="141">
        <v>6376</v>
      </c>
      <c r="B1073" s="93">
        <v>0</v>
      </c>
      <c r="C1073" s="110">
        <v>0</v>
      </c>
      <c r="D1073" s="110">
        <f si="33" t="shared"/>
        <v>0</v>
      </c>
      <c r="E1073" s="74">
        <v>0</v>
      </c>
      <c r="F1073" s="26">
        <v>6376</v>
      </c>
      <c r="G1073" s="26" t="s">
        <v>788</v>
      </c>
      <c r="H1073" s="26" t="s">
        <v>220</v>
      </c>
      <c r="I1073" s="29">
        <v>20</v>
      </c>
      <c r="J1073" s="96">
        <f si="34" t="shared"/>
        <v>0</v>
      </c>
      <c r="K1073" s="77">
        <f si="35" t="shared"/>
        <v>28</v>
      </c>
      <c r="M1073" s="26"/>
    </row>
    <row customHeight="1" ht="12" r="1074" spans="1:13">
      <c r="A1074" s="141">
        <v>6377</v>
      </c>
      <c r="B1074" s="93">
        <v>0</v>
      </c>
      <c r="C1074" s="110">
        <v>0</v>
      </c>
      <c r="D1074" s="110">
        <f si="33" t="shared"/>
        <v>0</v>
      </c>
      <c r="E1074" s="74">
        <v>0</v>
      </c>
      <c r="F1074" s="26">
        <v>6377</v>
      </c>
      <c r="G1074" s="26" t="s">
        <v>789</v>
      </c>
      <c r="H1074" s="26" t="s">
        <v>220</v>
      </c>
      <c r="I1074" s="29">
        <v>127.86</v>
      </c>
      <c r="J1074" s="96">
        <f si="34" t="shared"/>
        <v>0</v>
      </c>
      <c r="K1074" s="77">
        <f si="35" t="shared"/>
        <v>179.00400000000002</v>
      </c>
      <c r="M1074" s="26"/>
    </row>
    <row customHeight="1" ht="12" r="1075" spans="1:13">
      <c r="A1075" s="99">
        <v>6378</v>
      </c>
      <c r="B1075" s="93">
        <v>0</v>
      </c>
      <c r="C1075" s="110">
        <v>0</v>
      </c>
      <c r="D1075" s="110">
        <f si="33" t="shared"/>
        <v>0</v>
      </c>
      <c r="I1075" s="29">
        <v>112.5</v>
      </c>
      <c r="J1075" s="96">
        <f si="34" t="shared"/>
        <v>0</v>
      </c>
      <c r="K1075" s="77">
        <f si="35" t="shared"/>
        <v>157.5</v>
      </c>
      <c r="M1075" s="26"/>
    </row>
    <row customHeight="1" ht="12" r="1076" spans="1:13">
      <c r="A1076" s="141">
        <v>6379</v>
      </c>
      <c r="B1076" s="93">
        <v>0</v>
      </c>
      <c r="C1076" s="110">
        <v>0</v>
      </c>
      <c r="D1076" s="110">
        <f si="33" t="shared"/>
        <v>0</v>
      </c>
      <c r="E1076" s="74">
        <v>0</v>
      </c>
      <c r="I1076" s="29">
        <v>20</v>
      </c>
      <c r="J1076" s="96">
        <f si="34" t="shared"/>
        <v>0</v>
      </c>
      <c r="K1076" s="77">
        <f si="35" t="shared"/>
        <v>28</v>
      </c>
      <c r="M1076" s="26"/>
    </row>
    <row customHeight="1" ht="12" r="1077" spans="1:13">
      <c r="A1077" s="141">
        <v>6380</v>
      </c>
      <c r="B1077" s="93">
        <v>0</v>
      </c>
      <c r="C1077" s="110">
        <v>0</v>
      </c>
      <c r="D1077" s="110">
        <f si="33" t="shared"/>
        <v>0</v>
      </c>
      <c r="E1077" s="74">
        <v>0</v>
      </c>
      <c r="I1077" s="29">
        <v>20</v>
      </c>
      <c r="J1077" s="96">
        <f si="34" t="shared"/>
        <v>0</v>
      </c>
      <c r="K1077" s="77">
        <f si="35" t="shared"/>
        <v>28</v>
      </c>
      <c r="M1077" s="26"/>
    </row>
    <row customHeight="1" ht="12" r="1078" spans="1:13">
      <c r="A1078" s="141">
        <v>6381</v>
      </c>
      <c r="B1078" s="93">
        <v>20</v>
      </c>
      <c r="C1078" s="110">
        <v>3</v>
      </c>
      <c r="D1078" s="110">
        <f si="33" t="shared"/>
        <v>6</v>
      </c>
      <c r="E1078" s="74">
        <v>8</v>
      </c>
      <c r="F1078" s="26" t="s">
        <v>1374</v>
      </c>
      <c r="H1078" s="26" t="s">
        <v>220</v>
      </c>
      <c r="I1078" s="29">
        <v>76.36</v>
      </c>
      <c r="J1078" s="96">
        <f si="34" t="shared"/>
        <v>1527.2</v>
      </c>
      <c r="M1078" s="26"/>
    </row>
    <row customHeight="1" ht="12" r="1079" spans="1:13">
      <c r="A1079" s="141">
        <v>6382</v>
      </c>
      <c r="B1079" s="93">
        <v>0</v>
      </c>
      <c r="C1079" s="110">
        <v>0</v>
      </c>
      <c r="D1079" s="110">
        <f si="33" t="shared"/>
        <v>0</v>
      </c>
      <c r="E1079" s="74">
        <v>0</v>
      </c>
      <c r="F1079" s="26">
        <v>6382</v>
      </c>
      <c r="G1079" s="26" t="s">
        <v>790</v>
      </c>
      <c r="H1079" s="26" t="s">
        <v>220</v>
      </c>
      <c r="I1079" s="29">
        <v>20</v>
      </c>
      <c r="J1079" s="96">
        <f si="34" t="shared"/>
        <v>0</v>
      </c>
      <c r="K1079" s="77">
        <f>(I1079*0.4)+I1079</f>
        <v>28</v>
      </c>
      <c r="M1079" s="26"/>
    </row>
    <row customHeight="1" ht="12" r="1080" spans="1:13">
      <c r="A1080" s="141">
        <v>6383</v>
      </c>
      <c r="B1080" s="93">
        <v>0</v>
      </c>
      <c r="C1080" s="110">
        <v>0</v>
      </c>
      <c r="D1080" s="110">
        <f si="33" t="shared"/>
        <v>0</v>
      </c>
      <c r="E1080" s="74">
        <v>6</v>
      </c>
      <c r="I1080" s="29">
        <v>28.5</v>
      </c>
      <c r="J1080" s="96">
        <f si="34" t="shared"/>
        <v>0</v>
      </c>
      <c r="M1080" s="26"/>
    </row>
    <row customHeight="1" ht="12" r="1081" spans="1:13">
      <c r="A1081" s="141">
        <v>6384</v>
      </c>
      <c r="B1081" s="93">
        <v>6</v>
      </c>
      <c r="C1081" s="110">
        <v>0</v>
      </c>
      <c r="D1081" s="110">
        <f si="33" t="shared"/>
        <v>0</v>
      </c>
      <c r="E1081" s="74">
        <v>0</v>
      </c>
      <c r="F1081" s="26">
        <v>6384</v>
      </c>
      <c r="G1081" s="26" t="s">
        <v>791</v>
      </c>
      <c r="H1081" s="26" t="s">
        <v>220</v>
      </c>
      <c r="I1081" s="29">
        <v>60.26</v>
      </c>
      <c r="J1081" s="96">
        <f si="34" t="shared"/>
        <v>361.56</v>
      </c>
      <c r="K1081" s="77">
        <f>(I1081*0.4)+I1081</f>
        <v>84.364000000000004</v>
      </c>
      <c r="M1081" s="26"/>
    </row>
    <row customHeight="1" ht="12" r="1082" spans="1:13">
      <c r="A1082" s="141">
        <v>6385</v>
      </c>
      <c r="B1082" s="93">
        <v>0</v>
      </c>
      <c r="C1082" s="110">
        <v>0</v>
      </c>
      <c r="D1082" s="110">
        <f si="33" t="shared"/>
        <v>0</v>
      </c>
      <c r="E1082" s="74">
        <v>0</v>
      </c>
      <c r="F1082" s="26">
        <v>6385</v>
      </c>
      <c r="G1082" s="26" t="s">
        <v>792</v>
      </c>
      <c r="H1082" s="26" t="s">
        <v>220</v>
      </c>
      <c r="I1082" s="29">
        <v>20</v>
      </c>
      <c r="J1082" s="96">
        <f si="34" t="shared"/>
        <v>0</v>
      </c>
      <c r="K1082" s="77">
        <f>(I1082*0.4)+I1082</f>
        <v>28</v>
      </c>
      <c r="M1082" s="26"/>
    </row>
    <row customHeight="1" ht="12" r="1083" spans="1:13">
      <c r="A1083" s="141">
        <v>6386</v>
      </c>
      <c r="B1083" s="93">
        <v>3</v>
      </c>
      <c r="C1083" s="110">
        <v>0</v>
      </c>
      <c r="D1083" s="110">
        <f si="33" t="shared"/>
        <v>0</v>
      </c>
      <c r="E1083" s="74">
        <v>1</v>
      </c>
      <c r="F1083" s="26" t="s">
        <v>1384</v>
      </c>
      <c r="G1083" s="26" t="s">
        <v>793</v>
      </c>
      <c r="H1083" s="26" t="s">
        <v>220</v>
      </c>
      <c r="I1083" s="29">
        <v>101.86</v>
      </c>
      <c r="J1083" s="96">
        <f si="34" t="shared"/>
        <v>305.58</v>
      </c>
      <c r="K1083" s="77">
        <v>145</v>
      </c>
      <c r="M1083" s="26"/>
    </row>
    <row customHeight="1" ht="12" r="1084" spans="1:13">
      <c r="A1084" s="141">
        <v>6387</v>
      </c>
      <c r="B1084" s="93">
        <v>6</v>
      </c>
      <c r="C1084" s="110">
        <v>0</v>
      </c>
      <c r="D1084" s="110">
        <f si="33" t="shared"/>
        <v>0</v>
      </c>
      <c r="E1084" s="74">
        <v>2</v>
      </c>
      <c r="F1084" s="26" t="s">
        <v>1384</v>
      </c>
      <c r="G1084" s="26" t="s">
        <v>794</v>
      </c>
      <c r="H1084" s="26" t="s">
        <v>220</v>
      </c>
      <c r="I1084" s="29">
        <v>35.57</v>
      </c>
      <c r="J1084" s="96">
        <f si="34" t="shared"/>
        <v>213.42000000000002</v>
      </c>
      <c r="K1084" s="77">
        <v>55</v>
      </c>
      <c r="M1084" s="26"/>
    </row>
    <row customHeight="1" ht="12" r="1085" spans="1:13">
      <c r="A1085" s="141">
        <v>6388</v>
      </c>
      <c r="B1085" s="93">
        <v>0</v>
      </c>
      <c r="C1085" s="110">
        <v>0</v>
      </c>
      <c r="D1085" s="110">
        <f si="33" t="shared"/>
        <v>0</v>
      </c>
      <c r="E1085" s="74">
        <v>1</v>
      </c>
      <c r="F1085" s="26" t="s">
        <v>1384</v>
      </c>
      <c r="H1085" s="26" t="s">
        <v>220</v>
      </c>
      <c r="I1085" s="29">
        <v>62.86</v>
      </c>
      <c r="J1085" s="96">
        <f si="34" t="shared"/>
        <v>0</v>
      </c>
      <c r="K1085" s="77">
        <v>145</v>
      </c>
      <c r="M1085" s="26"/>
    </row>
    <row customHeight="1" ht="12" r="1086" spans="1:13">
      <c r="A1086" s="141">
        <v>6389</v>
      </c>
      <c r="B1086" s="93">
        <v>0</v>
      </c>
      <c r="C1086" s="110">
        <v>0</v>
      </c>
      <c r="D1086" s="110">
        <f si="33" t="shared"/>
        <v>0</v>
      </c>
      <c r="E1086" s="74">
        <v>0</v>
      </c>
      <c r="F1086" s="26">
        <v>6389</v>
      </c>
      <c r="G1086" s="26" t="s">
        <v>795</v>
      </c>
      <c r="H1086" s="26" t="s">
        <v>220</v>
      </c>
      <c r="I1086" s="29">
        <v>45</v>
      </c>
      <c r="J1086" s="96">
        <f si="34" t="shared"/>
        <v>0</v>
      </c>
      <c r="K1086" s="77">
        <f>(I1086*0.4)+I1086</f>
        <v>63</v>
      </c>
      <c r="M1086" s="26"/>
    </row>
    <row customHeight="1" ht="12" r="1087" spans="1:13">
      <c r="A1087" s="141">
        <v>6390</v>
      </c>
      <c r="B1087" s="93">
        <v>0</v>
      </c>
      <c r="C1087" s="110">
        <v>0</v>
      </c>
      <c r="D1087" s="110">
        <f si="33" t="shared"/>
        <v>0</v>
      </c>
      <c r="E1087" s="74">
        <v>0</v>
      </c>
      <c r="H1087" s="26" t="s">
        <v>220</v>
      </c>
      <c r="I1087" s="29">
        <v>88.86</v>
      </c>
      <c r="J1087" s="96">
        <f si="34" t="shared"/>
        <v>0</v>
      </c>
      <c r="M1087" s="26"/>
    </row>
    <row customHeight="1" ht="12" r="1088" spans="1:13">
      <c r="A1088" s="141">
        <v>6391</v>
      </c>
      <c r="B1088" s="93">
        <v>3</v>
      </c>
      <c r="C1088" s="110">
        <v>0</v>
      </c>
      <c r="D1088" s="110">
        <f si="33" t="shared"/>
        <v>0</v>
      </c>
      <c r="E1088" s="74">
        <v>0</v>
      </c>
      <c r="F1088" s="26">
        <v>6391</v>
      </c>
      <c r="G1088" s="26" t="s">
        <v>796</v>
      </c>
      <c r="H1088" s="26" t="s">
        <v>220</v>
      </c>
      <c r="I1088" s="29">
        <v>62.86</v>
      </c>
      <c r="J1088" s="96">
        <f si="34" t="shared"/>
        <v>188.57999999999998</v>
      </c>
      <c r="K1088" s="77">
        <v>150</v>
      </c>
      <c r="M1088" s="26"/>
    </row>
    <row customFormat="1" customHeight="1" ht="12" r="1089" s="121" spans="1:13">
      <c r="A1089" s="144">
        <v>6392</v>
      </c>
      <c r="B1089" s="119">
        <v>0</v>
      </c>
      <c r="C1089" s="120">
        <v>0</v>
      </c>
      <c r="D1089" s="110">
        <f si="33" t="shared"/>
        <v>0</v>
      </c>
      <c r="E1089" s="120">
        <v>0</v>
      </c>
      <c r="H1089" s="121" t="s">
        <v>220</v>
      </c>
      <c r="I1089" s="57">
        <v>29.06</v>
      </c>
      <c r="J1089" s="122">
        <f si="34" t="shared"/>
        <v>0</v>
      </c>
      <c r="K1089" s="123">
        <v>45</v>
      </c>
      <c r="L1089" s="57"/>
    </row>
    <row customHeight="1" ht="12" r="1090" spans="1:13">
      <c r="A1090" s="141">
        <v>6393</v>
      </c>
      <c r="B1090" s="93">
        <v>11</v>
      </c>
      <c r="C1090" s="110">
        <v>3</v>
      </c>
      <c r="D1090" s="110">
        <f si="33" t="shared"/>
        <v>6</v>
      </c>
      <c r="E1090" s="74">
        <v>1</v>
      </c>
      <c r="F1090" s="26" t="s">
        <v>1374</v>
      </c>
      <c r="G1090" s="26" t="s">
        <v>797</v>
      </c>
      <c r="H1090" s="26" t="s">
        <v>220</v>
      </c>
      <c r="I1090" s="29">
        <v>36.86</v>
      </c>
      <c r="J1090" s="96">
        <f si="34" t="shared"/>
        <v>405.46</v>
      </c>
      <c r="K1090" s="77">
        <v>90</v>
      </c>
      <c r="M1090" s="26"/>
    </row>
    <row customHeight="1" ht="12" r="1091" spans="1:13">
      <c r="A1091" s="141">
        <v>6394</v>
      </c>
      <c r="B1091" s="93">
        <v>1</v>
      </c>
      <c r="C1091" s="74">
        <v>0</v>
      </c>
      <c r="D1091" s="74">
        <f si="33" t="shared"/>
        <v>0</v>
      </c>
      <c r="E1091" s="74">
        <v>0</v>
      </c>
      <c r="F1091" s="26">
        <v>6394</v>
      </c>
      <c r="G1091" s="26" t="s">
        <v>352</v>
      </c>
      <c r="H1091" s="26" t="s">
        <v>220</v>
      </c>
      <c r="I1091" s="29">
        <v>56.36</v>
      </c>
      <c r="J1091" s="96">
        <f si="34" t="shared"/>
        <v>56.36</v>
      </c>
      <c r="K1091" s="77">
        <v>75</v>
      </c>
      <c r="M1091" s="26"/>
    </row>
    <row customHeight="1" ht="12" r="1092" spans="1:13">
      <c r="A1092" s="141">
        <v>6395</v>
      </c>
      <c r="B1092" s="93">
        <v>3</v>
      </c>
      <c r="C1092" s="110">
        <v>0</v>
      </c>
      <c r="D1092" s="110">
        <f si="33" t="shared"/>
        <v>0</v>
      </c>
      <c r="E1092" s="74">
        <v>0</v>
      </c>
      <c r="H1092" s="26" t="s">
        <v>220</v>
      </c>
      <c r="I1092" s="29">
        <v>43.36</v>
      </c>
      <c r="J1092" s="96">
        <f si="34" t="shared"/>
        <v>130.07999999999998</v>
      </c>
      <c r="K1092" s="77">
        <v>42</v>
      </c>
      <c r="M1092" s="26"/>
    </row>
    <row customFormat="1" customHeight="1" ht="12" r="1093" s="121" spans="1:13">
      <c r="A1093" s="144">
        <v>6396</v>
      </c>
      <c r="B1093" s="119">
        <v>0</v>
      </c>
      <c r="C1093" s="120">
        <v>0</v>
      </c>
      <c r="D1093" s="110">
        <f si="33" t="shared"/>
        <v>0</v>
      </c>
      <c r="E1093" s="120">
        <v>0</v>
      </c>
      <c r="G1093" s="121" t="s">
        <v>350</v>
      </c>
      <c r="H1093" s="121" t="s">
        <v>220</v>
      </c>
      <c r="I1093" s="57">
        <v>46.15</v>
      </c>
      <c r="J1093" s="122">
        <f si="34" t="shared"/>
        <v>0</v>
      </c>
      <c r="K1093" s="123">
        <v>100</v>
      </c>
      <c r="L1093" s="57"/>
    </row>
    <row customHeight="1" ht="12" r="1094" spans="1:13">
      <c r="A1094" s="99">
        <v>6397</v>
      </c>
      <c r="B1094" s="93">
        <v>32</v>
      </c>
      <c r="C1094" s="110">
        <v>3</v>
      </c>
      <c r="D1094" s="110">
        <f si="33" t="shared"/>
        <v>6</v>
      </c>
      <c r="E1094" s="74">
        <v>14</v>
      </c>
      <c r="F1094" s="26" t="s">
        <v>1395</v>
      </c>
      <c r="H1094" s="26" t="s">
        <v>220</v>
      </c>
      <c r="I1094" s="29">
        <v>26</v>
      </c>
      <c r="J1094" s="96">
        <f si="34" t="shared"/>
        <v>832</v>
      </c>
      <c r="K1094" s="77">
        <v>95</v>
      </c>
      <c r="M1094" s="26"/>
    </row>
    <row customFormat="1" customHeight="1" ht="12" r="1095" s="121" spans="1:13">
      <c r="A1095" s="144">
        <v>6400</v>
      </c>
      <c r="B1095" s="119">
        <v>0</v>
      </c>
      <c r="C1095" s="120">
        <v>0</v>
      </c>
      <c r="D1095" s="110">
        <f si="33" t="shared"/>
        <v>0</v>
      </c>
      <c r="E1095" s="120">
        <v>0</v>
      </c>
      <c r="I1095" s="57">
        <v>20</v>
      </c>
      <c r="J1095" s="122">
        <f si="34" t="shared"/>
        <v>0</v>
      </c>
      <c r="K1095" s="123">
        <f>(I1095*0.4)+I1095</f>
        <v>28</v>
      </c>
      <c r="L1095" s="57"/>
    </row>
    <row customHeight="1" ht="12" r="1096" spans="1:13">
      <c r="A1096" s="141">
        <v>6401</v>
      </c>
      <c r="B1096" s="93">
        <v>0</v>
      </c>
      <c r="C1096" s="110">
        <v>4</v>
      </c>
      <c r="D1096" s="110">
        <f>E1097</f>
        <v>8</v>
      </c>
      <c r="E1096" s="74">
        <v>0</v>
      </c>
      <c r="F1096" s="26">
        <v>6401</v>
      </c>
      <c r="G1096" s="26" t="s">
        <v>747</v>
      </c>
      <c r="H1096" s="26" t="s">
        <v>220</v>
      </c>
      <c r="I1096" s="29">
        <v>62.86</v>
      </c>
      <c r="J1096" s="96">
        <f si="34" t="shared"/>
        <v>0</v>
      </c>
      <c r="K1096" s="77">
        <v>52</v>
      </c>
      <c r="M1096" s="26"/>
    </row>
    <row customHeight="1" ht="12" r="1097" spans="1:13">
      <c r="A1097" s="141">
        <v>6402</v>
      </c>
      <c r="B1097" s="93">
        <v>8</v>
      </c>
      <c r="C1097" s="110">
        <v>2</v>
      </c>
      <c r="D1097" s="110">
        <f si="33" t="shared"/>
        <v>4</v>
      </c>
      <c r="E1097" s="74">
        <v>8</v>
      </c>
      <c r="F1097" s="26" t="s">
        <v>1387</v>
      </c>
      <c r="G1097" s="26" t="s">
        <v>798</v>
      </c>
      <c r="H1097" s="26" t="s">
        <v>220</v>
      </c>
      <c r="I1097" s="29">
        <v>29.06</v>
      </c>
      <c r="J1097" s="96">
        <f si="34" t="shared"/>
        <v>232.48</v>
      </c>
      <c r="K1097" s="77">
        <v>62</v>
      </c>
      <c r="M1097" s="26"/>
    </row>
    <row customHeight="1" ht="12" r="1098" spans="1:13">
      <c r="A1098" s="141">
        <v>6405</v>
      </c>
      <c r="B1098" s="93">
        <v>4</v>
      </c>
      <c r="C1098" s="110">
        <v>0</v>
      </c>
      <c r="D1098" s="110">
        <v>0</v>
      </c>
      <c r="I1098" s="29">
        <v>20</v>
      </c>
      <c r="J1098" s="96">
        <f si="34" t="shared"/>
        <v>80</v>
      </c>
      <c r="M1098" s="26"/>
    </row>
    <row customHeight="1" ht="12" r="1099" spans="1:13">
      <c r="A1099" s="141">
        <v>6406</v>
      </c>
      <c r="B1099" s="93">
        <v>0</v>
      </c>
      <c r="C1099" s="110">
        <v>0</v>
      </c>
      <c r="D1099" s="110">
        <f>C1099*2</f>
        <v>0</v>
      </c>
      <c r="E1099" s="74">
        <v>1</v>
      </c>
      <c r="F1099" s="26">
        <v>6406</v>
      </c>
      <c r="G1099" s="26" t="s">
        <v>593</v>
      </c>
      <c r="H1099" s="26" t="s">
        <v>220</v>
      </c>
      <c r="I1099" s="29">
        <v>55.06</v>
      </c>
      <c r="J1099" s="96">
        <f>B1099*I1099</f>
        <v>0</v>
      </c>
      <c r="K1099" s="77">
        <v>80</v>
      </c>
      <c r="M1099" s="26"/>
    </row>
    <row customHeight="1" ht="12" r="1100" spans="1:13">
      <c r="A1100" s="141">
        <v>6407</v>
      </c>
      <c r="B1100" s="93">
        <v>1</v>
      </c>
      <c r="C1100" s="110">
        <v>1</v>
      </c>
      <c r="D1100" s="110">
        <f si="33" t="shared"/>
        <v>2</v>
      </c>
      <c r="E1100" s="74">
        <v>1</v>
      </c>
      <c r="F1100" s="26" t="s">
        <v>1377</v>
      </c>
      <c r="G1100" s="26" t="s">
        <v>594</v>
      </c>
      <c r="H1100" s="26" t="s">
        <v>220</v>
      </c>
      <c r="I1100" s="29">
        <v>64.489999999999995</v>
      </c>
      <c r="J1100" s="96">
        <f si="34" t="shared"/>
        <v>64.489999999999995</v>
      </c>
      <c r="K1100" s="77">
        <v>92</v>
      </c>
      <c r="M1100" s="26"/>
    </row>
    <row customHeight="1" ht="12" r="1101" spans="1:13">
      <c r="A1101" s="99">
        <v>6408</v>
      </c>
      <c r="B1101" s="93">
        <v>2</v>
      </c>
      <c r="C1101" s="110">
        <v>0</v>
      </c>
      <c r="D1101" s="110">
        <f si="33" t="shared"/>
        <v>0</v>
      </c>
      <c r="E1101" s="74">
        <v>0</v>
      </c>
      <c r="I1101" s="29">
        <v>300</v>
      </c>
      <c r="J1101" s="96">
        <f si="34" t="shared"/>
        <v>600</v>
      </c>
      <c r="M1101" s="26"/>
    </row>
    <row customHeight="1" ht="12" r="1102" spans="1:13">
      <c r="A1102" s="141">
        <v>6410</v>
      </c>
      <c r="B1102" s="93">
        <v>11</v>
      </c>
      <c r="C1102" s="110">
        <v>0</v>
      </c>
      <c r="D1102" s="110">
        <f si="33" t="shared"/>
        <v>0</v>
      </c>
      <c r="E1102" s="74">
        <v>0</v>
      </c>
      <c r="F1102" s="26">
        <v>6410</v>
      </c>
      <c r="G1102" s="26" t="s">
        <v>729</v>
      </c>
      <c r="H1102" s="26" t="s">
        <v>220</v>
      </c>
      <c r="I1102" s="29">
        <v>63.94</v>
      </c>
      <c r="J1102" s="96">
        <f si="34" t="shared"/>
        <v>703.33999999999992</v>
      </c>
      <c r="K1102" s="77">
        <v>92</v>
      </c>
      <c r="M1102" s="26"/>
    </row>
    <row customHeight="1" ht="12" r="1103" spans="1:13">
      <c r="A1103" s="141">
        <v>6411</v>
      </c>
      <c r="B1103" s="93">
        <v>0</v>
      </c>
      <c r="C1103" s="110">
        <v>0</v>
      </c>
      <c r="D1103" s="110">
        <f si="33" t="shared"/>
        <v>0</v>
      </c>
      <c r="E1103" s="74">
        <v>0</v>
      </c>
      <c r="F1103" s="26">
        <v>6411</v>
      </c>
      <c r="G1103" s="26" t="s">
        <v>730</v>
      </c>
      <c r="H1103" s="26" t="s">
        <v>220</v>
      </c>
      <c r="I1103" s="29">
        <v>67.13</v>
      </c>
      <c r="J1103" s="96">
        <f si="34" t="shared"/>
        <v>0</v>
      </c>
      <c r="K1103" s="77">
        <v>95</v>
      </c>
      <c r="M1103" s="26"/>
    </row>
    <row customHeight="1" ht="12" r="1104" spans="1:13">
      <c r="A1104" s="141">
        <v>6412</v>
      </c>
      <c r="B1104" s="93">
        <v>0</v>
      </c>
      <c r="C1104" s="110">
        <v>0</v>
      </c>
      <c r="D1104" s="110">
        <f si="33" t="shared"/>
        <v>0</v>
      </c>
      <c r="E1104" s="74">
        <v>0</v>
      </c>
      <c r="F1104" s="26">
        <v>6412</v>
      </c>
      <c r="G1104" s="26" t="s">
        <v>731</v>
      </c>
      <c r="H1104" s="26" t="s">
        <v>220</v>
      </c>
      <c r="I1104" s="29">
        <v>20.95</v>
      </c>
      <c r="J1104" s="96">
        <f si="34" t="shared"/>
        <v>0</v>
      </c>
      <c r="K1104" s="77">
        <v>32</v>
      </c>
      <c r="M1104" s="26"/>
    </row>
    <row customHeight="1" ht="12" r="1105" spans="1:13">
      <c r="A1105" s="141">
        <v>6413</v>
      </c>
      <c r="B1105" s="93">
        <v>3</v>
      </c>
      <c r="C1105" s="110">
        <v>0</v>
      </c>
      <c r="D1105" s="110">
        <f si="33" t="shared"/>
        <v>0</v>
      </c>
      <c r="E1105" s="74">
        <v>0</v>
      </c>
      <c r="F1105" s="26" t="s">
        <v>1384</v>
      </c>
      <c r="G1105" s="26" t="s">
        <v>732</v>
      </c>
      <c r="H1105" s="26" t="s">
        <v>220</v>
      </c>
      <c r="I1105" s="29">
        <v>101.86</v>
      </c>
      <c r="J1105" s="96">
        <f si="34" t="shared"/>
        <v>305.58</v>
      </c>
      <c r="K1105" s="77">
        <v>145</v>
      </c>
      <c r="M1105" s="26"/>
    </row>
    <row customHeight="1" ht="12" r="1106" spans="1:13">
      <c r="A1106" s="141">
        <v>6414</v>
      </c>
      <c r="B1106" s="93">
        <v>2</v>
      </c>
      <c r="C1106" s="110">
        <v>0</v>
      </c>
      <c r="D1106" s="110">
        <f si="33" t="shared"/>
        <v>0</v>
      </c>
      <c r="E1106" s="74">
        <v>0</v>
      </c>
      <c r="F1106" s="26" t="s">
        <v>1384</v>
      </c>
      <c r="G1106" s="26" t="s">
        <v>733</v>
      </c>
      <c r="H1106" s="26" t="s">
        <v>220</v>
      </c>
      <c r="I1106" s="29">
        <v>20.95</v>
      </c>
      <c r="J1106" s="96">
        <f si="34" t="shared"/>
        <v>41.9</v>
      </c>
      <c r="K1106" s="77">
        <v>32</v>
      </c>
      <c r="M1106" s="26"/>
    </row>
    <row customHeight="1" ht="12" r="1107" spans="1:13">
      <c r="A1107" s="141">
        <v>6415</v>
      </c>
      <c r="B1107" s="93">
        <v>0</v>
      </c>
      <c r="C1107" s="110">
        <v>0</v>
      </c>
      <c r="D1107" s="110">
        <f si="33" t="shared"/>
        <v>0</v>
      </c>
      <c r="E1107" s="74">
        <v>0</v>
      </c>
      <c r="F1107" s="26">
        <v>6415</v>
      </c>
      <c r="G1107" s="26" t="s">
        <v>734</v>
      </c>
      <c r="H1107" s="26" t="s">
        <v>220</v>
      </c>
      <c r="I1107" s="29">
        <v>23</v>
      </c>
      <c r="J1107" s="96">
        <f si="34" t="shared"/>
        <v>0</v>
      </c>
      <c r="K1107" s="77">
        <v>35</v>
      </c>
      <c r="M1107" s="26"/>
    </row>
    <row customHeight="1" ht="12" r="1108" spans="1:13">
      <c r="A1108" s="99">
        <v>6416</v>
      </c>
      <c r="B1108" s="93">
        <v>95</v>
      </c>
      <c r="C1108" s="110">
        <v>10</v>
      </c>
      <c r="D1108" s="110">
        <f>SUM(C1108*2)</f>
        <v>20</v>
      </c>
      <c r="E1108" s="74">
        <v>10</v>
      </c>
      <c r="F1108" s="26">
        <v>6416</v>
      </c>
      <c r="G1108" s="26" t="s">
        <v>735</v>
      </c>
      <c r="H1108" s="26" t="s">
        <v>595</v>
      </c>
      <c r="I1108" s="29">
        <v>25</v>
      </c>
      <c r="J1108" s="96">
        <f si="34" t="shared"/>
        <v>2375</v>
      </c>
      <c r="K1108" s="77">
        <v>30</v>
      </c>
      <c r="M1108" s="26"/>
    </row>
    <row customHeight="1" ht="12" r="1109" spans="1:13">
      <c r="A1109" s="141">
        <v>6417</v>
      </c>
      <c r="B1109" s="93">
        <v>0</v>
      </c>
      <c r="C1109" s="110">
        <v>0</v>
      </c>
      <c r="D1109" s="110">
        <f si="33" t="shared"/>
        <v>0</v>
      </c>
      <c r="E1109" s="74">
        <v>0</v>
      </c>
      <c r="F1109" s="26">
        <v>6417</v>
      </c>
      <c r="G1109" s="26" t="s">
        <v>736</v>
      </c>
      <c r="H1109" s="26" t="s">
        <v>220</v>
      </c>
      <c r="I1109" s="29">
        <v>103.81</v>
      </c>
      <c r="J1109" s="96">
        <f si="34" t="shared"/>
        <v>0</v>
      </c>
      <c r="K1109" s="77">
        <v>147</v>
      </c>
      <c r="M1109" s="26"/>
    </row>
    <row customHeight="1" ht="12" r="1110" spans="1:13">
      <c r="A1110" s="141">
        <v>6418</v>
      </c>
      <c r="B1110" s="93">
        <v>1</v>
      </c>
      <c r="C1110" s="110">
        <v>0</v>
      </c>
      <c r="D1110" s="110">
        <f si="33" t="shared"/>
        <v>0</v>
      </c>
      <c r="E1110" s="74">
        <v>0</v>
      </c>
      <c r="F1110" s="26">
        <v>6418</v>
      </c>
      <c r="G1110" s="26" t="s">
        <v>737</v>
      </c>
      <c r="H1110" s="26" t="s">
        <v>220</v>
      </c>
      <c r="I1110" s="29">
        <v>72.25</v>
      </c>
      <c r="J1110" s="96">
        <f si="34" t="shared"/>
        <v>72.25</v>
      </c>
      <c r="K1110" s="77">
        <v>105</v>
      </c>
      <c r="M1110" s="26"/>
    </row>
    <row customHeight="1" ht="12" r="1111" spans="1:13">
      <c r="A1111" s="141">
        <v>6419</v>
      </c>
      <c r="B1111" s="93">
        <v>1</v>
      </c>
      <c r="C1111" s="110">
        <v>0</v>
      </c>
      <c r="D1111" s="110">
        <f si="33" t="shared"/>
        <v>0</v>
      </c>
      <c r="E1111" s="74">
        <v>0</v>
      </c>
      <c r="F1111" s="26">
        <v>6419</v>
      </c>
      <c r="G1111" s="26" t="s">
        <v>738</v>
      </c>
      <c r="H1111" s="26" t="s">
        <v>220</v>
      </c>
      <c r="I1111" s="29">
        <v>56</v>
      </c>
      <c r="J1111" s="96">
        <f si="34" t="shared"/>
        <v>56</v>
      </c>
      <c r="K1111" s="77">
        <v>80</v>
      </c>
      <c r="M1111" s="26"/>
    </row>
    <row customHeight="1" ht="12" r="1112" spans="1:13">
      <c r="A1112" s="99">
        <v>6420</v>
      </c>
      <c r="B1112" s="93">
        <v>0</v>
      </c>
      <c r="C1112" s="110">
        <v>0</v>
      </c>
      <c r="D1112" s="110">
        <f si="33" t="shared"/>
        <v>0</v>
      </c>
      <c r="E1112" s="74">
        <v>0</v>
      </c>
      <c r="F1112" s="26">
        <v>6420</v>
      </c>
      <c r="G1112" s="26" t="s">
        <v>739</v>
      </c>
      <c r="H1112" s="26" t="s">
        <v>220</v>
      </c>
      <c r="I1112" s="29">
        <v>206</v>
      </c>
      <c r="J1112" s="96">
        <f si="34" t="shared"/>
        <v>0</v>
      </c>
      <c r="K1112" s="77">
        <f>(I1112*0.4)+I1112</f>
        <v>288.39999999999998</v>
      </c>
      <c r="M1112" s="26"/>
    </row>
    <row customHeight="1" ht="12" r="1113" spans="1:13">
      <c r="A1113" s="99">
        <v>6421</v>
      </c>
      <c r="B1113" s="93">
        <v>0</v>
      </c>
      <c r="C1113" s="110">
        <v>0</v>
      </c>
      <c r="D1113" s="110">
        <f si="33" t="shared"/>
        <v>0</v>
      </c>
      <c r="E1113" s="74">
        <v>0</v>
      </c>
      <c r="F1113" s="26">
        <v>6421</v>
      </c>
      <c r="G1113" s="26" t="s">
        <v>740</v>
      </c>
      <c r="H1113" s="26" t="s">
        <v>220</v>
      </c>
      <c r="I1113" s="29">
        <v>50</v>
      </c>
      <c r="J1113" s="96">
        <f si="34" t="shared"/>
        <v>0</v>
      </c>
      <c r="K1113" s="77">
        <v>67</v>
      </c>
      <c r="M1113" s="26"/>
    </row>
    <row customHeight="1" ht="12" r="1114" spans="1:13">
      <c r="A1114" s="99">
        <v>6422</v>
      </c>
      <c r="B1114" s="93">
        <v>0</v>
      </c>
      <c r="C1114" s="110">
        <v>0</v>
      </c>
      <c r="D1114" s="110">
        <f si="33" t="shared"/>
        <v>0</v>
      </c>
      <c r="E1114" s="74">
        <v>0</v>
      </c>
      <c r="F1114" s="26">
        <v>6422</v>
      </c>
      <c r="G1114" s="26" t="s">
        <v>741</v>
      </c>
      <c r="H1114" s="26" t="s">
        <v>220</v>
      </c>
      <c r="I1114" s="29">
        <v>27</v>
      </c>
      <c r="J1114" s="96">
        <f si="34" t="shared"/>
        <v>0</v>
      </c>
      <c r="K1114" s="77">
        <v>25</v>
      </c>
      <c r="M1114" s="26"/>
    </row>
    <row customHeight="1" ht="12" r="1115" spans="1:13">
      <c r="A1115" s="141">
        <v>6423</v>
      </c>
      <c r="B1115" s="93">
        <v>0</v>
      </c>
      <c r="C1115" s="110">
        <v>0</v>
      </c>
      <c r="D1115" s="110">
        <f si="33" t="shared"/>
        <v>0</v>
      </c>
      <c r="E1115" s="74">
        <v>0</v>
      </c>
      <c r="F1115" s="26">
        <v>6423</v>
      </c>
      <c r="G1115" s="26" t="s">
        <v>742</v>
      </c>
      <c r="H1115" s="26" t="s">
        <v>220</v>
      </c>
      <c r="I1115" s="29">
        <v>17.100000000000001</v>
      </c>
      <c r="J1115" s="96">
        <f si="34" t="shared"/>
        <v>0</v>
      </c>
      <c r="K1115" s="77">
        <v>25</v>
      </c>
      <c r="M1115" s="26"/>
    </row>
    <row customHeight="1" ht="12" r="1116" spans="1:13">
      <c r="A1116" s="141">
        <v>6424</v>
      </c>
      <c r="B1116" s="93">
        <v>1</v>
      </c>
      <c r="C1116" s="110">
        <v>0</v>
      </c>
      <c r="D1116" s="110">
        <f si="33" t="shared"/>
        <v>0</v>
      </c>
      <c r="E1116" s="74">
        <v>0</v>
      </c>
      <c r="F1116" s="26">
        <v>6424</v>
      </c>
      <c r="G1116" s="26" t="s">
        <v>743</v>
      </c>
      <c r="H1116" s="26" t="s">
        <v>220</v>
      </c>
      <c r="I1116" s="29">
        <v>33.61</v>
      </c>
      <c r="J1116" s="96">
        <f si="34" t="shared"/>
        <v>33.61</v>
      </c>
      <c r="K1116" s="77">
        <v>76</v>
      </c>
      <c r="M1116" s="26"/>
    </row>
    <row customHeight="1" ht="12" r="1117" spans="1:13">
      <c r="A1117" s="141">
        <v>6425</v>
      </c>
      <c r="B1117" s="93">
        <v>5</v>
      </c>
      <c r="C1117" s="110">
        <v>0</v>
      </c>
      <c r="D1117" s="110">
        <f si="33" t="shared"/>
        <v>0</v>
      </c>
      <c r="E1117" s="74">
        <v>0</v>
      </c>
      <c r="F1117" s="26">
        <v>6425</v>
      </c>
      <c r="G1117" s="26" t="s">
        <v>744</v>
      </c>
      <c r="H1117" s="26" t="s">
        <v>220</v>
      </c>
      <c r="I1117" s="29">
        <v>11.39</v>
      </c>
      <c r="J1117" s="96">
        <f si="34" t="shared"/>
        <v>56.95</v>
      </c>
      <c r="K1117" s="77">
        <v>20</v>
      </c>
      <c r="M1117" s="26"/>
    </row>
    <row customHeight="1" ht="12" r="1118" spans="1:13">
      <c r="A1118" s="99">
        <v>6426</v>
      </c>
      <c r="B1118" s="93">
        <v>7</v>
      </c>
      <c r="C1118" s="110">
        <v>0</v>
      </c>
      <c r="D1118" s="110">
        <f si="33" t="shared"/>
        <v>0</v>
      </c>
      <c r="E1118" s="74">
        <v>0</v>
      </c>
      <c r="F1118" s="26">
        <v>6426</v>
      </c>
      <c r="G1118" s="26" t="s">
        <v>745</v>
      </c>
      <c r="H1118" s="26" t="s">
        <v>220</v>
      </c>
      <c r="I1118" s="29">
        <v>207</v>
      </c>
      <c r="J1118" s="96">
        <f si="34" t="shared"/>
        <v>1449</v>
      </c>
      <c r="K1118" s="77">
        <v>20</v>
      </c>
      <c r="M1118" s="26"/>
    </row>
    <row customHeight="1" ht="12" r="1119" spans="1:13">
      <c r="A1119" s="99">
        <v>6427</v>
      </c>
      <c r="B1119" s="93">
        <v>0</v>
      </c>
      <c r="C1119" s="110">
        <v>0</v>
      </c>
      <c r="D1119" s="110">
        <f si="33" t="shared"/>
        <v>0</v>
      </c>
      <c r="E1119" s="74">
        <v>0</v>
      </c>
      <c r="F1119" s="26">
        <v>6427</v>
      </c>
      <c r="G1119" s="26" t="s">
        <v>746</v>
      </c>
      <c r="H1119" s="26" t="s">
        <v>220</v>
      </c>
      <c r="I1119" s="29">
        <v>82</v>
      </c>
      <c r="J1119" s="96">
        <f si="34" t="shared"/>
        <v>0</v>
      </c>
      <c r="K1119" s="77">
        <f>(I1119*0.4)+I1119</f>
        <v>114.80000000000001</v>
      </c>
      <c r="M1119" s="26"/>
    </row>
    <row customHeight="1" ht="12" r="1120" spans="1:13">
      <c r="A1120" s="141">
        <v>6429</v>
      </c>
      <c r="B1120" s="93">
        <v>0</v>
      </c>
      <c r="C1120" s="110">
        <v>0</v>
      </c>
      <c r="D1120" s="110">
        <f si="33" t="shared"/>
        <v>0</v>
      </c>
      <c r="E1120" s="74">
        <v>0</v>
      </c>
      <c r="I1120" s="29">
        <v>75.11</v>
      </c>
      <c r="J1120" s="96">
        <f si="34" t="shared"/>
        <v>0</v>
      </c>
      <c r="M1120" s="26"/>
    </row>
    <row customHeight="1" ht="12" r="1121" spans="1:13">
      <c r="A1121" s="99">
        <v>6431</v>
      </c>
      <c r="B1121" s="93" t="n">
        <v>109.0</v>
      </c>
      <c r="C1121" s="110">
        <v>18</v>
      </c>
      <c r="D1121" s="110">
        <f si="33" t="shared"/>
        <v>36</v>
      </c>
      <c r="E1121" s="74">
        <v>53</v>
      </c>
      <c r="F1121" s="26" t="s">
        <v>1365</v>
      </c>
      <c r="G1121" s="26" t="s">
        <v>416</v>
      </c>
      <c r="H1121" s="26" t="s">
        <v>601</v>
      </c>
      <c r="I1121" s="29">
        <v>9.83</v>
      </c>
      <c r="J1121" s="96">
        <f si="34" t="shared"/>
        <v>1169.77</v>
      </c>
      <c r="K1121" s="77">
        <v>15</v>
      </c>
      <c r="M1121" s="26"/>
    </row>
    <row customFormat="1" customHeight="1" ht="12" r="1122" s="121" spans="1:13">
      <c r="A1122" s="118">
        <v>6432</v>
      </c>
      <c r="B1122" s="119">
        <v>0</v>
      </c>
      <c r="C1122" s="120">
        <v>0</v>
      </c>
      <c r="D1122" s="110">
        <f ref="D1122:D1188" si="36" t="shared">C1122*2</f>
        <v>0</v>
      </c>
      <c r="E1122" s="120">
        <v>0</v>
      </c>
      <c r="H1122" s="121" t="s">
        <v>220</v>
      </c>
      <c r="I1122" s="57">
        <v>90</v>
      </c>
      <c r="J1122" s="122">
        <f si="34" t="shared"/>
        <v>0</v>
      </c>
      <c r="K1122" s="123">
        <v>65</v>
      </c>
      <c r="L1122" s="57"/>
    </row>
    <row customHeight="1" ht="12" r="1123" spans="1:13">
      <c r="A1123" s="99">
        <v>6433</v>
      </c>
      <c r="B1123" s="93">
        <v>0</v>
      </c>
      <c r="C1123" s="110">
        <v>0</v>
      </c>
      <c r="D1123" s="110">
        <f si="36" t="shared"/>
        <v>0</v>
      </c>
      <c r="I1123" s="29">
        <v>75</v>
      </c>
      <c r="J1123" s="96">
        <f si="34" t="shared"/>
        <v>0</v>
      </c>
      <c r="M1123" s="26"/>
    </row>
    <row customHeight="1" ht="12" r="1124" spans="1:13">
      <c r="A1124" s="141">
        <v>6434</v>
      </c>
      <c r="B1124" s="93" t="n">
        <v>0.0</v>
      </c>
      <c r="C1124" s="110">
        <v>46</v>
      </c>
      <c r="D1124" s="110">
        <f si="36" t="shared"/>
        <v>92</v>
      </c>
      <c r="E1124" s="74">
        <v>101</v>
      </c>
      <c r="F1124" s="26" t="s">
        <v>1370</v>
      </c>
      <c r="G1124" s="26" t="s">
        <v>417</v>
      </c>
      <c r="H1124" s="26" t="s">
        <v>220</v>
      </c>
      <c r="I1124" s="29">
        <v>25.16</v>
      </c>
      <c r="J1124" s="96">
        <f si="34" t="shared"/>
        <v>377.4</v>
      </c>
      <c r="K1124" s="77">
        <v>40</v>
      </c>
      <c r="M1124" s="26"/>
    </row>
    <row customFormat="1" customHeight="1" ht="12" r="1125" s="121" spans="1:13">
      <c r="A1125" s="118">
        <v>6437</v>
      </c>
      <c r="B1125" s="119" t="n">
        <v>0.0</v>
      </c>
      <c r="C1125" s="120">
        <v>0</v>
      </c>
      <c r="D1125" s="110">
        <f si="36" t="shared"/>
        <v>0</v>
      </c>
      <c r="E1125" s="120">
        <v>0</v>
      </c>
      <c r="H1125" s="121" t="s">
        <v>220</v>
      </c>
      <c r="I1125" s="57">
        <v>6.5</v>
      </c>
      <c r="J1125" s="122">
        <f si="34" t="shared"/>
        <v>0</v>
      </c>
      <c r="K1125" s="123">
        <v>200</v>
      </c>
      <c r="L1125" s="57"/>
    </row>
    <row customHeight="1" ht="12" r="1126" spans="1:13">
      <c r="A1126" s="141">
        <v>6438</v>
      </c>
      <c r="B1126" s="93">
        <v>0</v>
      </c>
      <c r="C1126" s="74">
        <v>0</v>
      </c>
      <c r="D1126" s="110">
        <f si="36" t="shared"/>
        <v>0</v>
      </c>
      <c r="E1126" s="74">
        <v>2</v>
      </c>
      <c r="H1126" s="26" t="s">
        <v>220</v>
      </c>
      <c r="I1126" s="29">
        <v>23.86</v>
      </c>
      <c r="J1126" s="96">
        <f si="34" t="shared"/>
        <v>0</v>
      </c>
      <c r="M1126" s="26"/>
    </row>
    <row customFormat="1" customHeight="1" ht="12" r="1127" s="121" spans="1:13">
      <c r="A1127" s="144">
        <v>6439</v>
      </c>
      <c r="B1127" s="119" t="n">
        <v>0.0</v>
      </c>
      <c r="C1127" s="120">
        <v>0</v>
      </c>
      <c r="D1127" s="110">
        <f si="36" t="shared"/>
        <v>0</v>
      </c>
      <c r="E1127" s="120">
        <v>0</v>
      </c>
      <c r="H1127" s="121" t="s">
        <v>220</v>
      </c>
      <c r="I1127" s="57">
        <v>30.9</v>
      </c>
      <c r="J1127" s="122">
        <f si="34" t="shared"/>
        <v>0</v>
      </c>
      <c r="K1127" s="123"/>
      <c r="L1127" s="57"/>
    </row>
    <row customHeight="1" ht="12" r="1128" spans="1:13">
      <c r="A1128" s="141">
        <v>6440</v>
      </c>
      <c r="B1128" s="93">
        <v>3</v>
      </c>
      <c r="C1128" s="110">
        <v>0</v>
      </c>
      <c r="D1128" s="110">
        <f si="36" t="shared"/>
        <v>0</v>
      </c>
      <c r="E1128" s="74">
        <v>0</v>
      </c>
      <c r="F1128" s="26">
        <v>6440</v>
      </c>
      <c r="I1128" s="29">
        <v>75.86</v>
      </c>
      <c r="J1128" s="96">
        <f si="34" t="shared"/>
        <v>227.57999999999998</v>
      </c>
      <c r="K1128" s="77">
        <f>(I1128*0.4)+I1128</f>
        <v>106.20400000000001</v>
      </c>
      <c r="M1128" s="26"/>
    </row>
    <row customHeight="1" ht="12" r="1129" spans="1:13">
      <c r="A1129" s="141">
        <v>6441</v>
      </c>
      <c r="B1129" s="93">
        <v>0</v>
      </c>
      <c r="C1129" s="110">
        <v>0</v>
      </c>
      <c r="D1129" s="110">
        <f si="36" t="shared"/>
        <v>0</v>
      </c>
      <c r="E1129" s="74">
        <v>0</v>
      </c>
      <c r="F1129" s="26">
        <v>6441</v>
      </c>
      <c r="H1129" s="26" t="s">
        <v>553</v>
      </c>
      <c r="I1129" s="29">
        <v>20</v>
      </c>
      <c r="J1129" s="96">
        <f si="34" t="shared"/>
        <v>0</v>
      </c>
      <c r="K1129" s="77">
        <f>(I1129*0.4)+I1129</f>
        <v>28</v>
      </c>
      <c r="M1129" s="26"/>
    </row>
    <row customFormat="1" customHeight="1" ht="12" r="1130" s="121" spans="1:13">
      <c r="A1130" s="144">
        <v>6442</v>
      </c>
      <c r="B1130" s="119">
        <v>0</v>
      </c>
      <c r="C1130" s="120">
        <v>0</v>
      </c>
      <c r="D1130" s="110">
        <f si="36" t="shared"/>
        <v>0</v>
      </c>
      <c r="E1130" s="120">
        <v>0</v>
      </c>
      <c r="F1130" s="121">
        <v>6442</v>
      </c>
      <c r="H1130" s="121" t="s">
        <v>553</v>
      </c>
      <c r="I1130" s="57">
        <v>30.36</v>
      </c>
      <c r="J1130" s="122">
        <f si="34" t="shared"/>
        <v>0</v>
      </c>
      <c r="K1130" s="123">
        <f>(I1130*0.4)+I1130</f>
        <v>42.503999999999998</v>
      </c>
      <c r="L1130" s="57"/>
    </row>
    <row customHeight="1" ht="12" r="1131" spans="1:13">
      <c r="A1131" s="99">
        <v>6443</v>
      </c>
      <c r="B1131" s="93">
        <v>14</v>
      </c>
      <c r="C1131" s="110">
        <v>0</v>
      </c>
      <c r="D1131" s="110">
        <f si="36" t="shared"/>
        <v>0</v>
      </c>
      <c r="E1131" s="74">
        <v>0</v>
      </c>
      <c r="F1131" s="26">
        <v>6443</v>
      </c>
      <c r="G1131" s="26" t="s">
        <v>568</v>
      </c>
      <c r="H1131" s="26" t="s">
        <v>220</v>
      </c>
      <c r="I1131" s="29">
        <v>55</v>
      </c>
      <c r="J1131" s="96">
        <f si="34" t="shared"/>
        <v>770</v>
      </c>
      <c r="K1131" s="77">
        <v>53</v>
      </c>
      <c r="M1131" s="26"/>
    </row>
    <row customHeight="1" ht="12" r="1132" spans="1:13">
      <c r="A1132" s="99">
        <v>6445</v>
      </c>
      <c r="B1132" s="93">
        <v>27</v>
      </c>
      <c r="C1132" s="110">
        <v>0</v>
      </c>
      <c r="D1132" s="110">
        <f si="36" t="shared"/>
        <v>0</v>
      </c>
      <c r="E1132" s="74">
        <v>4</v>
      </c>
      <c r="F1132" s="26">
        <v>6445</v>
      </c>
      <c r="G1132" s="26" t="s">
        <v>418</v>
      </c>
      <c r="H1132" s="26" t="s">
        <v>220</v>
      </c>
      <c r="I1132" s="29">
        <v>52</v>
      </c>
      <c r="J1132" s="96">
        <f si="34" t="shared"/>
        <v>1404</v>
      </c>
      <c r="K1132" s="77">
        <v>52</v>
      </c>
      <c r="M1132" s="26"/>
    </row>
    <row customHeight="1" ht="12" r="1133" spans="1:13">
      <c r="A1133" s="141">
        <v>6446</v>
      </c>
      <c r="B1133" s="93" t="n">
        <v>1.0</v>
      </c>
      <c r="C1133" s="110">
        <v>0</v>
      </c>
      <c r="D1133" s="110">
        <f si="36" t="shared"/>
        <v>0</v>
      </c>
      <c r="E1133" s="74">
        <v>0</v>
      </c>
      <c r="H1133" s="26" t="s">
        <v>220</v>
      </c>
      <c r="I1133" s="29">
        <v>100</v>
      </c>
      <c r="J1133" s="96">
        <f si="34" t="shared"/>
        <v>200</v>
      </c>
      <c r="M1133" s="26"/>
    </row>
    <row customHeight="1" ht="12" r="1134" spans="1:13">
      <c r="A1134" s="10">
        <v>6448</v>
      </c>
      <c r="B1134" s="93" t="n">
        <v>0.0</v>
      </c>
      <c r="C1134" s="110">
        <v>0</v>
      </c>
      <c r="D1134" s="110">
        <f si="36" t="shared"/>
        <v>0</v>
      </c>
      <c r="I1134" s="29">
        <v>20</v>
      </c>
      <c r="J1134" s="96">
        <f si="34" t="shared"/>
        <v>20</v>
      </c>
      <c r="M1134" s="26"/>
    </row>
    <row customHeight="1" ht="12" r="1135" spans="1:13">
      <c r="A1135" s="141">
        <v>6447</v>
      </c>
      <c r="B1135" s="93" t="n">
        <v>0.0</v>
      </c>
      <c r="C1135" s="110">
        <v>0</v>
      </c>
      <c r="D1135" s="110">
        <f si="36" t="shared"/>
        <v>0</v>
      </c>
      <c r="E1135" s="74">
        <v>0</v>
      </c>
      <c r="I1135" s="29">
        <v>88.86</v>
      </c>
      <c r="J1135" s="96">
        <f si="34" t="shared"/>
        <v>0</v>
      </c>
      <c r="K1135" s="77">
        <f>(I1135*0.4)+I1135</f>
        <v>124.404</v>
      </c>
      <c r="M1135" s="26"/>
    </row>
    <row customHeight="1" ht="12" r="1136" spans="1:13">
      <c r="A1136" s="141">
        <v>6449</v>
      </c>
      <c r="B1136" s="93">
        <v>1</v>
      </c>
      <c r="C1136" s="110">
        <v>0</v>
      </c>
      <c r="D1136" s="110">
        <f si="36" t="shared"/>
        <v>0</v>
      </c>
      <c r="E1136" s="74">
        <v>0</v>
      </c>
      <c r="I1136" s="29">
        <v>20</v>
      </c>
      <c r="J1136" s="96">
        <f si="34" t="shared"/>
        <v>20</v>
      </c>
      <c r="K1136" s="77">
        <f>(I1136*0.4)+I1136</f>
        <v>28</v>
      </c>
      <c r="M1136" s="26"/>
    </row>
    <row customHeight="1" ht="12" r="1137" spans="1:13">
      <c r="A1137" s="141">
        <v>6450</v>
      </c>
      <c r="B1137" s="93" t="n">
        <v>0.0</v>
      </c>
      <c r="C1137" s="110">
        <v>0</v>
      </c>
      <c r="D1137" s="110">
        <f si="36" t="shared"/>
        <v>0</v>
      </c>
      <c r="E1137" s="74">
        <v>0</v>
      </c>
      <c r="I1137" s="29">
        <v>20</v>
      </c>
      <c r="J1137" s="96">
        <f si="34" t="shared"/>
        <v>20</v>
      </c>
      <c r="K1137" s="77">
        <f>(I1137*0.4)+I1137</f>
        <v>28</v>
      </c>
      <c r="M1137" s="26"/>
    </row>
    <row customHeight="1" ht="12" r="1138" spans="1:13">
      <c r="A1138" s="99">
        <v>6451</v>
      </c>
      <c r="B1138" s="93">
        <v>37</v>
      </c>
      <c r="C1138" s="110">
        <v>20</v>
      </c>
      <c r="D1138" s="110">
        <f si="36" t="shared"/>
        <v>40</v>
      </c>
      <c r="E1138" s="74">
        <v>38</v>
      </c>
      <c r="G1138" s="26" t="s">
        <v>419</v>
      </c>
      <c r="H1138" s="26" t="s">
        <v>220</v>
      </c>
      <c r="I1138" s="29">
        <v>50.42</v>
      </c>
      <c r="J1138" s="96">
        <f ref="J1138:J1205" si="37" t="shared">B1138*I1138</f>
        <v>1865.54</v>
      </c>
      <c r="K1138" s="77">
        <v>37</v>
      </c>
      <c r="M1138" s="26"/>
    </row>
    <row customHeight="1" ht="12" r="1139" spans="1:13">
      <c r="A1139" s="10">
        <v>6452</v>
      </c>
      <c r="B1139" s="93">
        <v>2</v>
      </c>
      <c r="C1139" s="110">
        <v>0</v>
      </c>
      <c r="D1139" s="110">
        <f si="36" t="shared"/>
        <v>0</v>
      </c>
      <c r="I1139" s="29">
        <v>20</v>
      </c>
      <c r="J1139" s="96">
        <f si="37" t="shared"/>
        <v>40</v>
      </c>
      <c r="M1139" s="26"/>
    </row>
    <row customHeight="1" ht="12" r="1140" spans="1:13">
      <c r="A1140" s="99">
        <v>6454</v>
      </c>
      <c r="B1140" s="93">
        <v>1</v>
      </c>
      <c r="C1140" s="110">
        <v>0</v>
      </c>
      <c r="D1140" s="110">
        <f si="36" t="shared"/>
        <v>0</v>
      </c>
      <c r="H1140" s="104" t="s">
        <v>1420</v>
      </c>
      <c r="I1140" s="29">
        <v>250</v>
      </c>
      <c r="J1140" s="96">
        <f si="37" t="shared"/>
        <v>250</v>
      </c>
      <c r="M1140" s="26"/>
    </row>
    <row customHeight="1" ht="12" r="1141" spans="1:13">
      <c r="A1141" s="99">
        <v>6455</v>
      </c>
      <c r="B1141" s="93">
        <v>0</v>
      </c>
      <c r="C1141" s="110">
        <v>0</v>
      </c>
      <c r="D1141" s="110">
        <f si="36" t="shared"/>
        <v>0</v>
      </c>
      <c r="I1141" s="29">
        <v>250</v>
      </c>
      <c r="J1141" s="96">
        <f si="37" t="shared"/>
        <v>0</v>
      </c>
      <c r="M1141" s="26"/>
    </row>
    <row customHeight="1" ht="12" r="1142" spans="1:13">
      <c r="A1142" s="99">
        <v>6456</v>
      </c>
      <c r="B1142" s="93">
        <v>1</v>
      </c>
      <c r="C1142" s="110">
        <v>0</v>
      </c>
      <c r="D1142" s="110">
        <f si="36" t="shared"/>
        <v>0</v>
      </c>
      <c r="E1142" s="74">
        <v>0</v>
      </c>
      <c r="F1142" s="26">
        <v>6456</v>
      </c>
      <c r="G1142" s="26" t="s">
        <v>420</v>
      </c>
      <c r="H1142" s="26" t="s">
        <v>220</v>
      </c>
      <c r="I1142" s="29">
        <v>114.75</v>
      </c>
      <c r="J1142" s="96">
        <f si="37" t="shared"/>
        <v>114.75</v>
      </c>
      <c r="K1142" s="77">
        <v>132</v>
      </c>
      <c r="M1142" s="26"/>
    </row>
    <row customHeight="1" ht="12" r="1143" spans="1:13">
      <c r="A1143" s="99">
        <v>6457</v>
      </c>
      <c r="B1143" s="93">
        <v>1</v>
      </c>
      <c r="C1143" s="110">
        <v>0</v>
      </c>
      <c r="D1143" s="110">
        <f si="36" t="shared"/>
        <v>0</v>
      </c>
      <c r="E1143" s="74">
        <v>0</v>
      </c>
      <c r="F1143" s="26">
        <v>6457</v>
      </c>
      <c r="G1143" s="26" t="s">
        <v>421</v>
      </c>
      <c r="H1143" s="26" t="s">
        <v>220</v>
      </c>
      <c r="I1143" s="29">
        <v>118.75</v>
      </c>
      <c r="J1143" s="96">
        <f si="37" t="shared"/>
        <v>118.75</v>
      </c>
      <c r="K1143" s="77">
        <v>170</v>
      </c>
      <c r="M1143" s="26"/>
    </row>
    <row customHeight="1" ht="12" r="1144" spans="1:13">
      <c r="A1144" s="141">
        <v>6458</v>
      </c>
      <c r="B1144" s="93">
        <v>1</v>
      </c>
      <c r="C1144" s="110">
        <v>0</v>
      </c>
      <c r="D1144" s="110">
        <f si="36" t="shared"/>
        <v>0</v>
      </c>
      <c r="E1144" s="74">
        <v>0</v>
      </c>
      <c r="H1144" s="26" t="s">
        <v>220</v>
      </c>
      <c r="I1144" s="29">
        <v>56.36</v>
      </c>
      <c r="J1144" s="96">
        <f si="37" t="shared"/>
        <v>56.36</v>
      </c>
      <c r="K1144" s="77">
        <v>80</v>
      </c>
      <c r="M1144" s="26"/>
    </row>
    <row customHeight="1" ht="12" r="1145" spans="1:13">
      <c r="A1145" s="141">
        <v>6460</v>
      </c>
      <c r="B1145" s="93">
        <v>0</v>
      </c>
      <c r="C1145" s="110">
        <v>0</v>
      </c>
      <c r="D1145" s="110">
        <f si="36" t="shared"/>
        <v>0</v>
      </c>
      <c r="E1145" s="74">
        <v>0</v>
      </c>
      <c r="H1145" s="26" t="s">
        <v>220</v>
      </c>
      <c r="I1145" s="29">
        <v>56.36</v>
      </c>
      <c r="J1145" s="96">
        <f si="37" t="shared"/>
        <v>0</v>
      </c>
      <c r="K1145" s="77">
        <v>80</v>
      </c>
      <c r="M1145" s="26"/>
    </row>
    <row customHeight="1" ht="12" r="1146" spans="1:13">
      <c r="A1146" s="99">
        <v>6461</v>
      </c>
      <c r="B1146" s="93">
        <v>1</v>
      </c>
      <c r="C1146" s="110">
        <v>0</v>
      </c>
      <c r="D1146" s="110">
        <f si="36" t="shared"/>
        <v>0</v>
      </c>
      <c r="I1146" s="29">
        <v>362.83</v>
      </c>
      <c r="J1146" s="96">
        <f si="37" t="shared"/>
        <v>362.83</v>
      </c>
      <c r="M1146" s="26"/>
    </row>
    <row customHeight="1" ht="12" r="1147" spans="1:13">
      <c r="A1147" s="141">
        <v>6462</v>
      </c>
      <c r="B1147" s="93">
        <v>2</v>
      </c>
      <c r="C1147" s="110">
        <v>0</v>
      </c>
      <c r="D1147" s="110">
        <f si="36" t="shared"/>
        <v>0</v>
      </c>
      <c r="E1147" s="74">
        <v>0</v>
      </c>
      <c r="H1147" s="26" t="s">
        <v>220</v>
      </c>
      <c r="I1147" s="29">
        <v>69.36</v>
      </c>
      <c r="J1147" s="96">
        <f si="37" t="shared"/>
        <v>138.72</v>
      </c>
      <c r="K1147" s="77">
        <v>100</v>
      </c>
      <c r="M1147" s="26"/>
    </row>
    <row customFormat="1" customHeight="1" ht="12" r="1148" s="121" spans="1:13">
      <c r="A1148" s="144">
        <v>6463</v>
      </c>
      <c r="B1148" s="119">
        <v>0</v>
      </c>
      <c r="C1148" s="120">
        <v>0</v>
      </c>
      <c r="D1148" s="110">
        <f si="36" t="shared"/>
        <v>0</v>
      </c>
      <c r="E1148" s="120">
        <v>2</v>
      </c>
      <c r="H1148" s="121" t="s">
        <v>220</v>
      </c>
      <c r="I1148" s="57">
        <v>62.86</v>
      </c>
      <c r="J1148" s="122">
        <f si="37" t="shared"/>
        <v>0</v>
      </c>
      <c r="K1148" s="123">
        <v>90</v>
      </c>
      <c r="L1148" s="57"/>
    </row>
    <row customHeight="1" ht="12" r="1149" spans="1:13">
      <c r="A1149" s="99">
        <v>6464</v>
      </c>
      <c r="B1149" s="93">
        <v>1</v>
      </c>
      <c r="C1149" s="110">
        <v>1</v>
      </c>
      <c r="D1149" s="110">
        <f si="36" t="shared"/>
        <v>2</v>
      </c>
      <c r="E1149" s="74">
        <v>1</v>
      </c>
      <c r="F1149" s="26" t="s">
        <v>1385</v>
      </c>
      <c r="H1149" s="26" t="s">
        <v>220</v>
      </c>
      <c r="I1149" s="29">
        <v>55</v>
      </c>
      <c r="J1149" s="96">
        <f si="37" t="shared"/>
        <v>55</v>
      </c>
      <c r="K1149" s="77">
        <v>145</v>
      </c>
      <c r="M1149" s="26"/>
    </row>
    <row customHeight="1" ht="12" r="1150" spans="1:13">
      <c r="A1150" s="99">
        <v>6465</v>
      </c>
      <c r="B1150" s="93">
        <v>0</v>
      </c>
      <c r="C1150" s="110">
        <v>0</v>
      </c>
      <c r="D1150" s="110">
        <f si="36" t="shared"/>
        <v>0</v>
      </c>
      <c r="E1150" s="74">
        <v>0</v>
      </c>
      <c r="F1150" s="26" t="s">
        <v>1384</v>
      </c>
      <c r="H1150" s="26" t="s">
        <v>220</v>
      </c>
      <c r="I1150" s="29">
        <v>68</v>
      </c>
      <c r="J1150" s="96">
        <f si="37" t="shared"/>
        <v>0</v>
      </c>
      <c r="K1150" s="77">
        <v>162</v>
      </c>
      <c r="M1150" s="26"/>
    </row>
    <row customHeight="1" ht="12" r="1151" spans="1:13">
      <c r="A1151" s="99">
        <v>6466</v>
      </c>
      <c r="B1151" s="93" t="n">
        <v>64.0</v>
      </c>
      <c r="C1151" s="110">
        <v>51</v>
      </c>
      <c r="D1151" s="110">
        <f si="36" t="shared"/>
        <v>102</v>
      </c>
      <c r="E1151" s="74">
        <v>100</v>
      </c>
      <c r="F1151" s="26" t="s">
        <v>1367</v>
      </c>
      <c r="G1151" s="26" t="s">
        <v>422</v>
      </c>
      <c r="H1151" s="26" t="s">
        <v>220</v>
      </c>
      <c r="I1151" s="29">
        <v>4.8</v>
      </c>
      <c r="J1151" s="96">
        <f si="37" t="shared"/>
        <v>355.2</v>
      </c>
      <c r="K1151" s="77">
        <v>15</v>
      </c>
      <c r="M1151" s="26"/>
    </row>
    <row customHeight="1" ht="12" r="1152" spans="1:13">
      <c r="A1152" s="141">
        <v>6467</v>
      </c>
      <c r="B1152" s="93">
        <v>5</v>
      </c>
      <c r="C1152" s="110">
        <v>1</v>
      </c>
      <c r="D1152" s="110">
        <f si="36" t="shared"/>
        <v>2</v>
      </c>
      <c r="E1152" s="74">
        <v>0</v>
      </c>
      <c r="F1152" s="26" t="s">
        <v>1385</v>
      </c>
      <c r="H1152" s="26" t="s">
        <v>220</v>
      </c>
      <c r="I1152" s="29">
        <v>88.86</v>
      </c>
      <c r="J1152" s="96">
        <f si="37" t="shared"/>
        <v>444.3</v>
      </c>
      <c r="K1152" s="77">
        <v>130</v>
      </c>
      <c r="M1152" s="26"/>
    </row>
    <row customHeight="1" ht="12" r="1153" spans="1:13">
      <c r="A1153" s="99">
        <v>6468</v>
      </c>
      <c r="B1153" s="93">
        <v>5</v>
      </c>
      <c r="C1153" s="110">
        <v>1</v>
      </c>
      <c r="D1153" s="110">
        <f si="36" t="shared"/>
        <v>2</v>
      </c>
      <c r="E1153" s="74">
        <v>1</v>
      </c>
      <c r="F1153" s="26" t="s">
        <v>1385</v>
      </c>
      <c r="H1153" s="26" t="s">
        <v>220</v>
      </c>
      <c r="I1153" s="29">
        <v>178</v>
      </c>
      <c r="J1153" s="96">
        <f si="37" t="shared"/>
        <v>890</v>
      </c>
      <c r="K1153" s="77">
        <v>200</v>
      </c>
      <c r="M1153" s="26"/>
    </row>
    <row customHeight="1" ht="12" r="1154" spans="1:13">
      <c r="A1154" s="99">
        <v>6469</v>
      </c>
      <c r="B1154" s="93">
        <v>8</v>
      </c>
      <c r="C1154" s="110">
        <v>2</v>
      </c>
      <c r="D1154" s="110">
        <f si="36" t="shared"/>
        <v>4</v>
      </c>
      <c r="E1154" s="74">
        <v>4</v>
      </c>
      <c r="F1154" s="26" t="s">
        <v>1385</v>
      </c>
      <c r="H1154" s="26" t="s">
        <v>220</v>
      </c>
      <c r="I1154" s="29">
        <v>72</v>
      </c>
      <c r="J1154" s="96">
        <f si="37" t="shared"/>
        <v>576</v>
      </c>
      <c r="K1154" s="77">
        <v>80</v>
      </c>
      <c r="M1154" s="26"/>
    </row>
    <row customHeight="1" ht="12" r="1155" spans="1:13">
      <c r="A1155" s="141">
        <v>6470</v>
      </c>
      <c r="B1155" s="93">
        <v>0</v>
      </c>
      <c r="C1155" s="110">
        <v>0</v>
      </c>
      <c r="D1155" s="110">
        <f si="36" t="shared"/>
        <v>0</v>
      </c>
      <c r="E1155" s="74">
        <v>0</v>
      </c>
      <c r="H1155" s="26" t="s">
        <v>220</v>
      </c>
      <c r="I1155" s="29">
        <v>49.86</v>
      </c>
      <c r="J1155" s="96">
        <f si="37" t="shared"/>
        <v>0</v>
      </c>
      <c r="K1155" s="77">
        <v>75</v>
      </c>
      <c r="M1155" s="26"/>
    </row>
    <row customHeight="1" ht="12" r="1156" spans="1:13">
      <c r="A1156" s="99">
        <v>6471</v>
      </c>
      <c r="B1156" s="93">
        <v>8</v>
      </c>
      <c r="C1156" s="110">
        <v>2</v>
      </c>
      <c r="D1156" s="110">
        <f si="36" t="shared"/>
        <v>4</v>
      </c>
      <c r="E1156" s="74">
        <v>1</v>
      </c>
      <c r="F1156" s="26" t="s">
        <v>1385</v>
      </c>
      <c r="H1156" s="26" t="s">
        <v>220</v>
      </c>
      <c r="I1156" s="29">
        <v>92</v>
      </c>
      <c r="J1156" s="96">
        <f si="37" t="shared"/>
        <v>736</v>
      </c>
      <c r="K1156" s="77">
        <v>200</v>
      </c>
      <c r="M1156" s="26"/>
    </row>
    <row customHeight="1" ht="12" r="1157" spans="1:13">
      <c r="A1157" s="99">
        <v>6472</v>
      </c>
      <c r="B1157" s="93">
        <v>8</v>
      </c>
      <c r="C1157" s="110">
        <v>0</v>
      </c>
      <c r="D1157" s="110">
        <f si="36" t="shared"/>
        <v>0</v>
      </c>
      <c r="E1157" s="74">
        <v>0</v>
      </c>
      <c r="F1157" s="26" t="s">
        <v>1357</v>
      </c>
      <c r="H1157" s="26" t="s">
        <v>220</v>
      </c>
      <c r="I1157" s="29">
        <v>48</v>
      </c>
      <c r="J1157" s="96">
        <f si="37" t="shared"/>
        <v>384</v>
      </c>
      <c r="M1157" s="26"/>
    </row>
    <row customHeight="1" ht="12" r="1158" spans="1:13">
      <c r="A1158" s="141">
        <v>6473</v>
      </c>
      <c r="B1158" s="93">
        <v>1</v>
      </c>
      <c r="C1158" s="110">
        <v>0</v>
      </c>
      <c r="D1158" s="110">
        <f si="36" t="shared"/>
        <v>0</v>
      </c>
      <c r="E1158" s="74">
        <v>3</v>
      </c>
      <c r="F1158" s="26" t="s">
        <v>1357</v>
      </c>
      <c r="H1158" s="26" t="s">
        <v>220</v>
      </c>
      <c r="I1158" s="29">
        <v>55.06</v>
      </c>
      <c r="J1158" s="96">
        <f si="37" t="shared"/>
        <v>55.06</v>
      </c>
      <c r="M1158" s="26"/>
    </row>
    <row customHeight="1" ht="12" r="1159" spans="1:13">
      <c r="A1159" s="99">
        <v>6474</v>
      </c>
      <c r="B1159" s="93">
        <v>8</v>
      </c>
      <c r="C1159" s="110">
        <v>0</v>
      </c>
      <c r="D1159" s="110">
        <f si="36" t="shared"/>
        <v>0</v>
      </c>
      <c r="E1159" s="74">
        <v>3</v>
      </c>
      <c r="F1159" s="26" t="s">
        <v>1357</v>
      </c>
      <c r="H1159" s="26" t="s">
        <v>220</v>
      </c>
      <c r="I1159" s="29">
        <v>52</v>
      </c>
      <c r="J1159" s="96">
        <f si="37" t="shared"/>
        <v>416</v>
      </c>
      <c r="M1159" s="26"/>
    </row>
    <row customHeight="1" ht="12" r="1160" spans="1:13">
      <c r="A1160" s="141">
        <v>6475</v>
      </c>
      <c r="B1160" s="93">
        <v>8</v>
      </c>
      <c r="C1160" s="110">
        <v>0</v>
      </c>
      <c r="D1160" s="110">
        <f si="36" t="shared"/>
        <v>0</v>
      </c>
      <c r="E1160" s="74">
        <v>4</v>
      </c>
      <c r="F1160" s="26" t="s">
        <v>1357</v>
      </c>
      <c r="H1160" s="26" t="s">
        <v>220</v>
      </c>
      <c r="I1160" s="29">
        <v>36.86</v>
      </c>
      <c r="J1160" s="96">
        <f si="37" t="shared"/>
        <v>294.88</v>
      </c>
      <c r="M1160" s="26"/>
    </row>
    <row customHeight="1" ht="12" r="1161" spans="1:13">
      <c r="A1161" s="141">
        <v>6476</v>
      </c>
      <c r="B1161" s="93">
        <v>2</v>
      </c>
      <c r="C1161" s="110">
        <v>0</v>
      </c>
      <c r="D1161" s="110">
        <f si="36" t="shared"/>
        <v>0</v>
      </c>
      <c r="E1161" s="74">
        <v>5</v>
      </c>
      <c r="F1161" s="26" t="s">
        <v>1357</v>
      </c>
      <c r="H1161" s="26" t="s">
        <v>220</v>
      </c>
      <c r="I1161" s="29">
        <v>33.61</v>
      </c>
      <c r="J1161" s="96">
        <f si="37" t="shared"/>
        <v>67.22</v>
      </c>
      <c r="M1161" s="26"/>
    </row>
    <row customHeight="1" ht="12" r="1162" spans="1:13">
      <c r="A1162" s="99">
        <v>6477</v>
      </c>
      <c r="B1162" s="93">
        <v>5</v>
      </c>
      <c r="C1162" s="110">
        <v>0</v>
      </c>
      <c r="D1162" s="110">
        <f si="36" t="shared"/>
        <v>0</v>
      </c>
      <c r="E1162" s="74">
        <v>20</v>
      </c>
      <c r="F1162" s="26" t="s">
        <v>1372</v>
      </c>
      <c r="H1162" s="26" t="s">
        <v>220</v>
      </c>
      <c r="I1162" s="29">
        <v>17</v>
      </c>
      <c r="J1162" s="96">
        <f si="37" t="shared"/>
        <v>85</v>
      </c>
      <c r="M1162" s="26"/>
    </row>
    <row customHeight="1" ht="12" r="1163" spans="1:13">
      <c r="A1163" s="10">
        <v>6478</v>
      </c>
      <c r="B1163" s="93">
        <v>2</v>
      </c>
      <c r="C1163" s="110">
        <v>0</v>
      </c>
      <c r="D1163" s="110">
        <f si="36" t="shared"/>
        <v>0</v>
      </c>
      <c r="I1163" s="29">
        <v>20</v>
      </c>
      <c r="J1163" s="96">
        <f si="37" t="shared"/>
        <v>40</v>
      </c>
      <c r="M1163" s="26"/>
    </row>
    <row customHeight="1" ht="12" r="1164" spans="1:13">
      <c r="A1164" s="99">
        <v>6480</v>
      </c>
      <c r="B1164" s="93">
        <v>0</v>
      </c>
      <c r="C1164" s="110">
        <v>0</v>
      </c>
      <c r="D1164" s="110">
        <f si="36" t="shared"/>
        <v>0</v>
      </c>
      <c r="I1164" s="29">
        <v>25</v>
      </c>
      <c r="J1164" s="96">
        <f si="37" t="shared"/>
        <v>0</v>
      </c>
      <c r="M1164" s="26"/>
    </row>
    <row customHeight="1" ht="12" r="1165" spans="1:13">
      <c r="A1165" s="99">
        <v>6481</v>
      </c>
      <c r="B1165" s="93">
        <v>34</v>
      </c>
      <c r="C1165" s="110">
        <v>0</v>
      </c>
      <c r="D1165" s="110">
        <f si="36" t="shared"/>
        <v>0</v>
      </c>
      <c r="E1165" s="74">
        <v>12</v>
      </c>
      <c r="F1165" s="26">
        <v>6481</v>
      </c>
      <c r="G1165" s="26" t="s">
        <v>365</v>
      </c>
      <c r="H1165" s="26" t="s">
        <v>220</v>
      </c>
      <c r="I1165" s="29">
        <v>22</v>
      </c>
      <c r="J1165" s="96">
        <f si="37" t="shared"/>
        <v>748</v>
      </c>
      <c r="K1165" s="77">
        <v>35</v>
      </c>
      <c r="M1165" s="26"/>
    </row>
    <row customHeight="1" ht="12" r="1166" spans="1:13">
      <c r="A1166" s="99">
        <v>6482</v>
      </c>
      <c r="B1166" s="93">
        <v>8</v>
      </c>
      <c r="C1166" s="110">
        <v>5</v>
      </c>
      <c r="D1166" s="110">
        <f si="36" t="shared"/>
        <v>10</v>
      </c>
      <c r="E1166" s="74">
        <v>20</v>
      </c>
      <c r="F1166" s="26">
        <v>6482</v>
      </c>
      <c r="G1166" s="26" t="s">
        <v>423</v>
      </c>
      <c r="H1166" s="26" t="s">
        <v>220</v>
      </c>
      <c r="I1166" s="29">
        <v>25</v>
      </c>
      <c r="J1166" s="96">
        <f si="37" t="shared"/>
        <v>200</v>
      </c>
      <c r="K1166" s="77">
        <v>20</v>
      </c>
      <c r="M1166" s="26"/>
    </row>
    <row customHeight="1" ht="12" r="1167" spans="1:13">
      <c r="A1167" s="99">
        <v>6483</v>
      </c>
      <c r="B1167" s="93">
        <v>10</v>
      </c>
      <c r="C1167" s="110">
        <v>0</v>
      </c>
      <c r="D1167" s="110">
        <f si="36" t="shared"/>
        <v>0</v>
      </c>
      <c r="E1167" s="74">
        <v>0</v>
      </c>
      <c r="F1167" s="26">
        <v>6483</v>
      </c>
      <c r="G1167" s="26" t="s">
        <v>424</v>
      </c>
      <c r="H1167" s="26" t="s">
        <v>220</v>
      </c>
      <c r="I1167" s="29">
        <v>15</v>
      </c>
      <c r="J1167" s="96">
        <f si="37" t="shared"/>
        <v>150</v>
      </c>
      <c r="K1167" s="77">
        <v>10</v>
      </c>
      <c r="M1167" s="26"/>
    </row>
    <row customHeight="1" ht="12" r="1168" spans="1:13">
      <c r="A1168" s="99">
        <v>6484</v>
      </c>
      <c r="B1168" s="93">
        <v>28</v>
      </c>
      <c r="C1168" s="110">
        <v>0</v>
      </c>
      <c r="D1168" s="110">
        <f si="36" t="shared"/>
        <v>0</v>
      </c>
      <c r="E1168" s="74">
        <v>10</v>
      </c>
      <c r="F1168" s="26">
        <v>6484</v>
      </c>
      <c r="G1168" s="26" t="s">
        <v>425</v>
      </c>
      <c r="H1168" s="26" t="s">
        <v>220</v>
      </c>
      <c r="I1168" s="29">
        <v>40</v>
      </c>
      <c r="J1168" s="96">
        <f si="37" t="shared"/>
        <v>1120</v>
      </c>
      <c r="K1168" s="77">
        <v>35</v>
      </c>
      <c r="M1168" s="26"/>
    </row>
    <row customHeight="1" ht="12" r="1169" spans="1:13">
      <c r="A1169" s="99">
        <v>6485</v>
      </c>
      <c r="B1169" s="93">
        <v>1</v>
      </c>
      <c r="C1169" s="110">
        <v>0</v>
      </c>
      <c r="D1169" s="110">
        <f si="36" t="shared"/>
        <v>0</v>
      </c>
      <c r="E1169" s="74">
        <v>11</v>
      </c>
      <c r="F1169" s="26">
        <v>6485</v>
      </c>
      <c r="G1169" s="26" t="s">
        <v>426</v>
      </c>
      <c r="H1169" s="26" t="s">
        <v>220</v>
      </c>
      <c r="I1169" s="29">
        <v>50</v>
      </c>
      <c r="J1169" s="96">
        <f si="37" t="shared"/>
        <v>50</v>
      </c>
      <c r="K1169" s="77">
        <v>40</v>
      </c>
      <c r="M1169" s="26"/>
    </row>
    <row customHeight="1" ht="12" r="1170" spans="1:13">
      <c r="A1170" s="141">
        <v>6486</v>
      </c>
      <c r="B1170" s="93">
        <v>0</v>
      </c>
      <c r="C1170" s="110">
        <v>0</v>
      </c>
      <c r="D1170" s="110">
        <f si="36" t="shared"/>
        <v>0</v>
      </c>
      <c r="E1170" s="74">
        <v>0</v>
      </c>
      <c r="H1170" s="26" t="s">
        <v>220</v>
      </c>
      <c r="I1170" s="29">
        <v>20</v>
      </c>
      <c r="J1170" s="96">
        <f si="37" t="shared"/>
        <v>0</v>
      </c>
      <c r="K1170" s="77">
        <f>(I1170*0.4)+I1170</f>
        <v>28</v>
      </c>
      <c r="M1170" s="26"/>
    </row>
    <row customHeight="1" ht="12" r="1171" spans="1:13">
      <c r="A1171" s="99">
        <v>6487</v>
      </c>
      <c r="B1171" s="93">
        <v>148</v>
      </c>
      <c r="C1171" s="110">
        <v>50</v>
      </c>
      <c r="D1171" s="110">
        <v>100</v>
      </c>
      <c r="E1171" s="74">
        <v>0</v>
      </c>
      <c r="F1171" s="26">
        <v>6487</v>
      </c>
      <c r="G1171" s="26" t="s">
        <v>427</v>
      </c>
      <c r="H1171" s="26" t="s">
        <v>595</v>
      </c>
      <c r="I1171" s="29">
        <v>20</v>
      </c>
      <c r="J1171" s="96">
        <f si="37" t="shared"/>
        <v>2960</v>
      </c>
      <c r="K1171" s="77">
        <v>22</v>
      </c>
      <c r="M1171" s="26"/>
    </row>
    <row customHeight="1" ht="12" r="1172" spans="1:13">
      <c r="A1172" s="99">
        <v>6488</v>
      </c>
      <c r="B1172" s="93">
        <v>31</v>
      </c>
      <c r="C1172" s="110">
        <v>40</v>
      </c>
      <c r="D1172" s="110">
        <v>80</v>
      </c>
      <c r="E1172" s="74">
        <v>0</v>
      </c>
      <c r="F1172" s="26" t="s">
        <v>428</v>
      </c>
      <c r="G1172" s="26" t="s">
        <v>429</v>
      </c>
      <c r="H1172" s="26" t="s">
        <v>220</v>
      </c>
      <c r="I1172" s="29">
        <v>50</v>
      </c>
      <c r="J1172" s="96">
        <f si="37" t="shared"/>
        <v>1550</v>
      </c>
      <c r="K1172" s="77">
        <v>45</v>
      </c>
      <c r="M1172" s="26"/>
    </row>
    <row customHeight="1" ht="12" r="1173" spans="1:13">
      <c r="A1173" s="99">
        <v>6489</v>
      </c>
      <c r="B1173" s="93">
        <v>31</v>
      </c>
      <c r="C1173" s="110">
        <v>40</v>
      </c>
      <c r="D1173" s="110">
        <f si="36" t="shared"/>
        <v>80</v>
      </c>
      <c r="E1173" s="74">
        <v>0</v>
      </c>
      <c r="F1173" s="26" t="s">
        <v>430</v>
      </c>
      <c r="G1173" s="26" t="s">
        <v>431</v>
      </c>
      <c r="H1173" s="26" t="s">
        <v>220</v>
      </c>
      <c r="I1173" s="29">
        <v>50</v>
      </c>
      <c r="J1173" s="96">
        <f si="37" t="shared"/>
        <v>1550</v>
      </c>
      <c r="K1173" s="77">
        <v>45</v>
      </c>
      <c r="M1173" s="26"/>
    </row>
    <row customHeight="1" ht="12" r="1174" spans="1:13">
      <c r="A1174" s="99">
        <v>6490</v>
      </c>
      <c r="B1174" s="93">
        <v>44</v>
      </c>
      <c r="C1174" s="110">
        <v>25</v>
      </c>
      <c r="D1174" s="110">
        <v>50</v>
      </c>
      <c r="E1174" s="74">
        <v>0</v>
      </c>
      <c r="F1174" s="26">
        <v>6490</v>
      </c>
      <c r="G1174" s="26" t="s">
        <v>1079</v>
      </c>
      <c r="H1174" s="26" t="s">
        <v>220</v>
      </c>
      <c r="I1174" s="29">
        <v>45</v>
      </c>
      <c r="J1174" s="96">
        <f si="37" t="shared"/>
        <v>1980</v>
      </c>
      <c r="K1174" s="77">
        <v>15</v>
      </c>
      <c r="M1174" s="26"/>
    </row>
    <row customHeight="1" ht="12" r="1175" spans="1:13">
      <c r="A1175" s="99">
        <v>6491</v>
      </c>
      <c r="B1175" s="93">
        <v>36</v>
      </c>
      <c r="C1175" s="110">
        <v>25</v>
      </c>
      <c r="D1175" s="110">
        <f si="36" t="shared"/>
        <v>50</v>
      </c>
      <c r="E1175" s="74">
        <v>0</v>
      </c>
      <c r="F1175" s="26">
        <v>6491</v>
      </c>
      <c r="G1175" s="26" t="s">
        <v>1080</v>
      </c>
      <c r="H1175" s="26" t="s">
        <v>220</v>
      </c>
      <c r="I1175" s="29">
        <v>45</v>
      </c>
      <c r="J1175" s="96">
        <f si="37" t="shared"/>
        <v>1620</v>
      </c>
      <c r="K1175" s="77">
        <v>15</v>
      </c>
      <c r="M1175" s="26"/>
    </row>
    <row customHeight="1" ht="12" r="1176" spans="1:13">
      <c r="A1176" s="99">
        <v>6492</v>
      </c>
      <c r="B1176" s="93">
        <v>16</v>
      </c>
      <c r="C1176" s="110">
        <v>5</v>
      </c>
      <c r="D1176" s="110">
        <f si="36" t="shared"/>
        <v>10</v>
      </c>
      <c r="E1176" s="74">
        <v>0</v>
      </c>
      <c r="F1176" s="26">
        <v>6492</v>
      </c>
      <c r="G1176" s="26" t="s">
        <v>524</v>
      </c>
      <c r="H1176" s="26" t="s">
        <v>220</v>
      </c>
      <c r="I1176" s="29">
        <v>175</v>
      </c>
      <c r="J1176" s="96">
        <f si="37" t="shared"/>
        <v>2800</v>
      </c>
      <c r="K1176" s="77">
        <v>90</v>
      </c>
      <c r="M1176" s="26"/>
    </row>
    <row customHeight="1" ht="12" r="1177" spans="1:13">
      <c r="A1177" s="99">
        <v>6493</v>
      </c>
      <c r="B1177" s="93">
        <v>5</v>
      </c>
      <c r="C1177" s="110">
        <v>0</v>
      </c>
      <c r="D1177" s="110">
        <f si="36" t="shared"/>
        <v>0</v>
      </c>
      <c r="E1177" s="74">
        <v>0</v>
      </c>
      <c r="I1177" s="29">
        <v>75</v>
      </c>
      <c r="J1177" s="96">
        <f si="37" t="shared"/>
        <v>375</v>
      </c>
      <c r="M1177" s="26"/>
    </row>
    <row customHeight="1" ht="12" r="1178" spans="1:13">
      <c r="A1178" s="99">
        <v>6494</v>
      </c>
      <c r="B1178" s="93">
        <v>8</v>
      </c>
      <c r="C1178" s="110">
        <v>10</v>
      </c>
      <c r="D1178" s="110">
        <f si="36" t="shared"/>
        <v>20</v>
      </c>
      <c r="E1178" s="74">
        <v>0</v>
      </c>
      <c r="F1178" s="26" t="s">
        <v>1044</v>
      </c>
      <c r="G1178" s="26" t="s">
        <v>432</v>
      </c>
      <c r="H1178" s="26" t="s">
        <v>220</v>
      </c>
      <c r="I1178" s="29">
        <v>58</v>
      </c>
      <c r="J1178" s="96">
        <f si="37" t="shared"/>
        <v>464</v>
      </c>
      <c r="K1178" s="77">
        <v>10</v>
      </c>
      <c r="M1178" s="26"/>
    </row>
    <row customHeight="1" ht="12" r="1179" spans="1:13">
      <c r="A1179" s="99">
        <v>6495</v>
      </c>
      <c r="B1179" s="93">
        <v>7</v>
      </c>
      <c r="C1179" s="110">
        <v>10</v>
      </c>
      <c r="D1179" s="110">
        <f si="36" t="shared"/>
        <v>20</v>
      </c>
      <c r="E1179" s="74">
        <v>0</v>
      </c>
      <c r="F1179" s="26" t="s">
        <v>1044</v>
      </c>
      <c r="G1179" s="26" t="s">
        <v>433</v>
      </c>
      <c r="H1179" s="26" t="s">
        <v>220</v>
      </c>
      <c r="I1179" s="29">
        <v>58</v>
      </c>
      <c r="J1179" s="96">
        <f si="37" t="shared"/>
        <v>406</v>
      </c>
      <c r="K1179" s="77">
        <v>23</v>
      </c>
      <c r="M1179" s="26"/>
    </row>
    <row customHeight="1" ht="12" r="1180" spans="1:13">
      <c r="A1180" s="99">
        <v>6497</v>
      </c>
      <c r="B1180" s="93">
        <v>8</v>
      </c>
      <c r="I1180" s="29"/>
      <c r="J1180" s="96"/>
      <c r="M1180" s="26"/>
    </row>
    <row customHeight="1" ht="12" r="1181" spans="1:13">
      <c r="A1181" s="141">
        <v>6498</v>
      </c>
      <c r="B1181" s="93">
        <v>0</v>
      </c>
      <c r="C1181" s="110">
        <v>0</v>
      </c>
      <c r="D1181" s="110">
        <f si="36" t="shared"/>
        <v>0</v>
      </c>
      <c r="E1181" s="74">
        <v>0</v>
      </c>
      <c r="H1181" s="26" t="s">
        <v>220</v>
      </c>
      <c r="I1181" s="29">
        <v>20</v>
      </c>
      <c r="J1181" s="96">
        <f si="37" t="shared"/>
        <v>0</v>
      </c>
      <c r="K1181" s="77">
        <v>70</v>
      </c>
      <c r="M1181" s="26"/>
    </row>
    <row customHeight="1" ht="12" r="1182" spans="1:13">
      <c r="A1182" s="99">
        <v>6499</v>
      </c>
      <c r="B1182" s="93">
        <v>0</v>
      </c>
      <c r="C1182" s="110">
        <v>0</v>
      </c>
      <c r="D1182" s="110">
        <f si="36" t="shared"/>
        <v>0</v>
      </c>
      <c r="E1182" s="74">
        <v>0</v>
      </c>
      <c r="H1182" s="26" t="s">
        <v>220</v>
      </c>
      <c r="I1182" s="29">
        <v>175</v>
      </c>
      <c r="J1182" s="96">
        <f si="37" t="shared"/>
        <v>0</v>
      </c>
      <c r="K1182" s="77">
        <v>70</v>
      </c>
      <c r="M1182" s="26"/>
    </row>
    <row customHeight="1" ht="12" r="1183" spans="1:13">
      <c r="A1183" s="141">
        <v>6500</v>
      </c>
      <c r="B1183" s="93">
        <v>22</v>
      </c>
      <c r="C1183" s="110">
        <v>10</v>
      </c>
      <c r="D1183" s="110">
        <v>20</v>
      </c>
      <c r="E1183" s="74">
        <v>16</v>
      </c>
      <c r="F1183" s="26">
        <v>6500</v>
      </c>
      <c r="G1183" s="26" t="s">
        <v>434</v>
      </c>
      <c r="H1183" s="26" t="s">
        <v>220</v>
      </c>
      <c r="I1183" s="29">
        <v>62.86</v>
      </c>
      <c r="J1183" s="96">
        <f si="37" t="shared"/>
        <v>1382.92</v>
      </c>
      <c r="K1183" s="77">
        <v>100</v>
      </c>
      <c r="M1183" s="26"/>
    </row>
    <row customHeight="1" ht="12" r="1184" spans="1:13">
      <c r="A1184" s="99">
        <v>6501</v>
      </c>
      <c r="B1184" s="93">
        <v>53</v>
      </c>
      <c r="C1184" s="110">
        <v>10</v>
      </c>
      <c r="D1184" s="110">
        <v>20</v>
      </c>
      <c r="E1184" s="74">
        <v>19</v>
      </c>
      <c r="F1184" s="26" t="s">
        <v>1377</v>
      </c>
      <c r="G1184" s="26" t="s">
        <v>435</v>
      </c>
      <c r="H1184" s="26" t="s">
        <v>220</v>
      </c>
      <c r="I1184" s="29">
        <v>80</v>
      </c>
      <c r="J1184" s="96">
        <f si="37" t="shared"/>
        <v>4240</v>
      </c>
      <c r="K1184" s="77">
        <v>120</v>
      </c>
      <c r="M1184" s="26"/>
    </row>
    <row customHeight="1" ht="12" r="1185" spans="1:13">
      <c r="A1185" s="141">
        <v>6502</v>
      </c>
      <c r="B1185" s="93">
        <v>0</v>
      </c>
      <c r="C1185" s="110">
        <v>0</v>
      </c>
      <c r="D1185" s="110">
        <f si="36" t="shared"/>
        <v>0</v>
      </c>
      <c r="E1185" s="74">
        <v>0</v>
      </c>
      <c r="H1185" s="26" t="s">
        <v>220</v>
      </c>
      <c r="I1185" s="29">
        <v>21.99</v>
      </c>
      <c r="J1185" s="96">
        <f si="37" t="shared"/>
        <v>0</v>
      </c>
      <c r="K1185" s="77">
        <f>(I1185*0.4)+I1185</f>
        <v>30.785999999999998</v>
      </c>
      <c r="M1185" s="26"/>
    </row>
    <row customHeight="1" ht="12" r="1186" spans="1:13">
      <c r="A1186" s="99">
        <v>6503</v>
      </c>
      <c r="B1186" s="93">
        <v>4</v>
      </c>
      <c r="C1186" s="110">
        <v>2</v>
      </c>
      <c r="D1186" s="110">
        <f si="36" t="shared"/>
        <v>4</v>
      </c>
      <c r="E1186" s="74">
        <v>2</v>
      </c>
      <c r="F1186" s="26" t="s">
        <v>1385</v>
      </c>
      <c r="H1186" s="26" t="s">
        <v>220</v>
      </c>
      <c r="I1186" s="29">
        <v>75</v>
      </c>
      <c r="J1186" s="96">
        <f si="37" t="shared"/>
        <v>300</v>
      </c>
      <c r="K1186" s="77">
        <f>(I1186*0.4)+I1186</f>
        <v>105</v>
      </c>
      <c r="M1186" s="26"/>
    </row>
    <row customHeight="1" ht="12" r="1187" spans="1:13">
      <c r="A1187" s="141">
        <v>6504</v>
      </c>
      <c r="B1187" s="93">
        <v>7</v>
      </c>
      <c r="C1187" s="110">
        <v>2</v>
      </c>
      <c r="D1187" s="110">
        <f si="36" t="shared"/>
        <v>4</v>
      </c>
      <c r="E1187" s="74">
        <v>0</v>
      </c>
      <c r="F1187" s="26" t="s">
        <v>1385</v>
      </c>
      <c r="H1187" s="26" t="s">
        <v>220</v>
      </c>
      <c r="I1187" s="29">
        <v>49.86</v>
      </c>
      <c r="J1187" s="96">
        <f si="37" t="shared"/>
        <v>349.02</v>
      </c>
      <c r="K1187" s="77">
        <v>75</v>
      </c>
      <c r="M1187" s="26"/>
    </row>
    <row customHeight="1" ht="12" r="1188" spans="1:13">
      <c r="A1188" s="99">
        <v>6505</v>
      </c>
      <c r="B1188" s="93">
        <v>26</v>
      </c>
      <c r="C1188" s="110">
        <v>0</v>
      </c>
      <c r="D1188" s="110">
        <f si="36" t="shared"/>
        <v>0</v>
      </c>
      <c r="E1188" s="74">
        <v>3</v>
      </c>
      <c r="F1188" s="26" t="s">
        <v>1399</v>
      </c>
      <c r="H1188" s="26" t="s">
        <v>220</v>
      </c>
      <c r="I1188" s="29">
        <v>70</v>
      </c>
      <c r="J1188" s="96">
        <f si="37" t="shared"/>
        <v>1820</v>
      </c>
      <c r="K1188" s="77">
        <f>(I1188*0.4)+I1188</f>
        <v>98</v>
      </c>
      <c r="M1188" s="26"/>
    </row>
    <row customHeight="1" ht="12" r="1189" spans="1:13">
      <c r="A1189" s="99">
        <v>6506</v>
      </c>
      <c r="B1189" s="93">
        <v>4</v>
      </c>
      <c r="C1189" s="110">
        <v>0</v>
      </c>
      <c r="D1189" s="110">
        <f ref="D1189:D1252" si="38" t="shared">C1189*2</f>
        <v>0</v>
      </c>
      <c r="E1189" s="74">
        <v>1</v>
      </c>
      <c r="F1189" s="26" t="s">
        <v>1385</v>
      </c>
      <c r="H1189" s="26" t="s">
        <v>220</v>
      </c>
      <c r="I1189" s="29">
        <v>80</v>
      </c>
      <c r="J1189" s="96">
        <f si="37" t="shared"/>
        <v>320</v>
      </c>
      <c r="K1189" s="77">
        <v>145</v>
      </c>
      <c r="M1189" s="26"/>
    </row>
    <row customHeight="1" ht="12" r="1190" spans="1:13">
      <c r="A1190" s="99">
        <v>6507</v>
      </c>
      <c r="B1190" s="93">
        <v>5</v>
      </c>
      <c r="C1190" s="110">
        <v>1</v>
      </c>
      <c r="D1190" s="110">
        <f si="38" t="shared"/>
        <v>2</v>
      </c>
      <c r="E1190" s="74">
        <v>0</v>
      </c>
      <c r="F1190" s="26" t="s">
        <v>1384</v>
      </c>
      <c r="H1190" s="26" t="s">
        <v>220</v>
      </c>
      <c r="I1190" s="29">
        <v>114.86</v>
      </c>
      <c r="J1190" s="96">
        <f si="37" t="shared"/>
        <v>574.29999999999995</v>
      </c>
      <c r="K1190" s="77">
        <f>(I1190*0.4)+I1190</f>
        <v>160.804</v>
      </c>
      <c r="M1190" s="26"/>
    </row>
    <row customHeight="1" ht="12" r="1191" spans="1:13">
      <c r="A1191" s="99">
        <v>6508</v>
      </c>
      <c r="B1191" s="93">
        <v>4</v>
      </c>
      <c r="C1191" s="110">
        <v>0</v>
      </c>
      <c r="D1191" s="110">
        <f si="38" t="shared"/>
        <v>0</v>
      </c>
      <c r="E1191" s="74">
        <v>0</v>
      </c>
      <c r="F1191" s="26" t="s">
        <v>1384</v>
      </c>
      <c r="H1191" s="26" t="s">
        <v>220</v>
      </c>
      <c r="I1191" s="29">
        <v>114.86</v>
      </c>
      <c r="J1191" s="96">
        <f si="37" t="shared"/>
        <v>459.44</v>
      </c>
      <c r="K1191" s="77">
        <f>(I1191*0.4)+I1191</f>
        <v>160.804</v>
      </c>
      <c r="M1191" s="26"/>
    </row>
    <row customHeight="1" ht="12" r="1192" spans="1:13">
      <c r="A1192" s="99">
        <v>6509</v>
      </c>
      <c r="B1192" s="93">
        <v>0</v>
      </c>
      <c r="C1192" s="110">
        <v>0</v>
      </c>
      <c r="D1192" s="110">
        <f si="38" t="shared"/>
        <v>0</v>
      </c>
      <c r="E1192" s="74">
        <v>1</v>
      </c>
      <c r="F1192" s="26" t="s">
        <v>1384</v>
      </c>
      <c r="H1192" s="26" t="s">
        <v>220</v>
      </c>
      <c r="I1192" s="29">
        <v>225</v>
      </c>
      <c r="J1192" s="96">
        <f si="37" t="shared"/>
        <v>0</v>
      </c>
      <c r="K1192" s="77">
        <f>(I1192*0.4)+I1192</f>
        <v>315</v>
      </c>
      <c r="M1192" s="26"/>
    </row>
    <row customHeight="1" ht="12" r="1193" spans="1:13">
      <c r="A1193" s="141">
        <v>6510</v>
      </c>
      <c r="B1193" s="93">
        <v>0</v>
      </c>
      <c r="C1193" s="110">
        <v>0</v>
      </c>
      <c r="D1193" s="110">
        <f si="38" t="shared"/>
        <v>0</v>
      </c>
      <c r="E1193" s="74">
        <v>0</v>
      </c>
      <c r="H1193" s="26" t="s">
        <v>220</v>
      </c>
      <c r="I1193" s="29">
        <v>20</v>
      </c>
      <c r="J1193" s="96">
        <f si="37" t="shared"/>
        <v>0</v>
      </c>
      <c r="K1193" s="77">
        <f>(I1193*0.4)+I1193</f>
        <v>28</v>
      </c>
      <c r="M1193" s="26"/>
    </row>
    <row customFormat="1" customHeight="1" ht="12" r="1194" s="121" spans="1:13">
      <c r="A1194" s="144">
        <v>6511</v>
      </c>
      <c r="B1194" s="119">
        <v>0</v>
      </c>
      <c r="C1194" s="120">
        <v>0</v>
      </c>
      <c r="D1194" s="110">
        <f si="38" t="shared"/>
        <v>0</v>
      </c>
      <c r="E1194" s="120">
        <v>0</v>
      </c>
      <c r="H1194" s="121" t="s">
        <v>220</v>
      </c>
      <c r="I1194" s="57">
        <v>31.44</v>
      </c>
      <c r="J1194" s="122">
        <f si="37" t="shared"/>
        <v>0</v>
      </c>
      <c r="K1194" s="123">
        <f>(I1194*0.4)+I1194</f>
        <v>44.016000000000005</v>
      </c>
      <c r="L1194" s="57"/>
    </row>
    <row customHeight="1" ht="12" r="1195" spans="1:13">
      <c r="A1195" s="99">
        <v>6512</v>
      </c>
      <c r="B1195" s="93">
        <v>56</v>
      </c>
      <c r="C1195" s="110">
        <v>14</v>
      </c>
      <c r="D1195" s="110">
        <f si="38" t="shared"/>
        <v>28</v>
      </c>
      <c r="E1195" s="74">
        <v>18</v>
      </c>
      <c r="F1195" s="26" t="s">
        <v>1389</v>
      </c>
      <c r="G1195" s="26" t="s">
        <v>436</v>
      </c>
      <c r="H1195" s="26" t="s">
        <v>220</v>
      </c>
      <c r="I1195" s="29">
        <v>52</v>
      </c>
      <c r="J1195" s="96">
        <f si="37" t="shared"/>
        <v>2912</v>
      </c>
      <c r="K1195" s="77">
        <v>40</v>
      </c>
      <c r="M1195" s="26"/>
    </row>
    <row customHeight="1" ht="12" r="1196" spans="1:13">
      <c r="A1196" s="99">
        <v>6513</v>
      </c>
      <c r="B1196" s="93">
        <v>8</v>
      </c>
      <c r="C1196" s="110">
        <v>0</v>
      </c>
      <c r="D1196" s="110">
        <f si="38" t="shared"/>
        <v>0</v>
      </c>
      <c r="E1196" s="74">
        <v>2</v>
      </c>
      <c r="F1196" s="26" t="s">
        <v>1385</v>
      </c>
      <c r="H1196" s="26" t="s">
        <v>220</v>
      </c>
      <c r="I1196" s="29">
        <v>45</v>
      </c>
      <c r="J1196" s="96">
        <f si="37" t="shared"/>
        <v>360</v>
      </c>
      <c r="K1196" s="77">
        <v>62</v>
      </c>
      <c r="M1196" s="26"/>
    </row>
    <row customHeight="1" ht="12" r="1197" spans="1:13">
      <c r="A1197" s="141">
        <v>6514</v>
      </c>
      <c r="B1197" s="93">
        <v>0</v>
      </c>
      <c r="C1197" s="110">
        <v>0</v>
      </c>
      <c r="D1197" s="110">
        <f si="38" t="shared"/>
        <v>0</v>
      </c>
      <c r="E1197" s="74">
        <v>0</v>
      </c>
      <c r="H1197" s="26" t="s">
        <v>220</v>
      </c>
      <c r="I1197" s="29">
        <v>114.86</v>
      </c>
      <c r="J1197" s="96">
        <f si="37" t="shared"/>
        <v>0</v>
      </c>
      <c r="K1197" s="77">
        <v>165</v>
      </c>
      <c r="M1197" s="26"/>
    </row>
    <row customHeight="1" ht="12" r="1198" spans="1:13">
      <c r="A1198" s="141">
        <v>6515</v>
      </c>
      <c r="B1198" s="93">
        <v>0</v>
      </c>
      <c r="C1198" s="110">
        <v>0</v>
      </c>
      <c r="D1198" s="110">
        <f si="38" t="shared"/>
        <v>0</v>
      </c>
      <c r="E1198" s="74">
        <v>0</v>
      </c>
      <c r="G1198" s="26" t="s">
        <v>602</v>
      </c>
      <c r="H1198" s="26" t="s">
        <v>220</v>
      </c>
      <c r="I1198" s="29">
        <v>66.11</v>
      </c>
      <c r="J1198" s="96">
        <f si="37" t="shared"/>
        <v>0</v>
      </c>
      <c r="K1198" s="77">
        <v>100</v>
      </c>
      <c r="M1198" s="26"/>
    </row>
    <row customHeight="1" ht="12" r="1199" spans="1:13">
      <c r="A1199" s="141">
        <v>6516</v>
      </c>
      <c r="B1199" s="93">
        <v>2</v>
      </c>
      <c r="C1199" s="110">
        <v>0</v>
      </c>
      <c r="D1199" s="110">
        <f si="38" t="shared"/>
        <v>0</v>
      </c>
      <c r="E1199" s="74">
        <v>0</v>
      </c>
      <c r="F1199" s="26" t="s">
        <v>823</v>
      </c>
      <c r="H1199" s="26" t="s">
        <v>220</v>
      </c>
      <c r="I1199" s="29">
        <v>36.86</v>
      </c>
      <c r="J1199" s="96">
        <f si="37" t="shared"/>
        <v>73.72</v>
      </c>
      <c r="K1199" s="77">
        <v>55</v>
      </c>
      <c r="M1199" s="26"/>
    </row>
    <row customHeight="1" ht="12" r="1200" spans="1:13">
      <c r="A1200" s="141">
        <v>6517</v>
      </c>
      <c r="B1200" s="93">
        <v>2</v>
      </c>
      <c r="C1200" s="110">
        <v>0</v>
      </c>
      <c r="D1200" s="110">
        <f si="38" t="shared"/>
        <v>0</v>
      </c>
      <c r="E1200" s="74">
        <v>0</v>
      </c>
      <c r="G1200" s="26" t="s">
        <v>603</v>
      </c>
      <c r="H1200" s="26" t="s">
        <v>220</v>
      </c>
      <c r="I1200" s="29">
        <v>53.11</v>
      </c>
      <c r="J1200" s="96">
        <f si="37" t="shared"/>
        <v>106.22</v>
      </c>
      <c r="K1200" s="77">
        <v>75</v>
      </c>
      <c r="M1200" s="26"/>
    </row>
    <row customFormat="1" customHeight="1" ht="12" r="1201" s="121" spans="1:13">
      <c r="A1201" s="144">
        <v>6518</v>
      </c>
      <c r="B1201" s="119">
        <v>0</v>
      </c>
      <c r="C1201" s="120">
        <v>0</v>
      </c>
      <c r="D1201" s="110">
        <f si="38" t="shared"/>
        <v>0</v>
      </c>
      <c r="E1201" s="120">
        <v>0</v>
      </c>
      <c r="H1201" s="121" t="s">
        <v>220</v>
      </c>
      <c r="I1201" s="57">
        <v>95.36</v>
      </c>
      <c r="J1201" s="122">
        <f si="37" t="shared"/>
        <v>0</v>
      </c>
      <c r="K1201" s="123">
        <v>140</v>
      </c>
      <c r="L1201" s="57"/>
    </row>
    <row customHeight="1" ht="12" r="1202" spans="1:13">
      <c r="A1202" s="99">
        <v>6519</v>
      </c>
      <c r="B1202" s="93">
        <v>4</v>
      </c>
      <c r="C1202" s="110">
        <v>0</v>
      </c>
      <c r="D1202" s="110">
        <f si="38" t="shared"/>
        <v>0</v>
      </c>
      <c r="E1202" s="74">
        <v>0</v>
      </c>
      <c r="F1202" s="26" t="s">
        <v>1384</v>
      </c>
      <c r="H1202" s="26" t="s">
        <v>220</v>
      </c>
      <c r="I1202" s="29">
        <v>88.86</v>
      </c>
      <c r="J1202" s="96">
        <f si="37" t="shared"/>
        <v>355.44</v>
      </c>
      <c r="K1202" s="77">
        <f>(I1202*0.4)+I1202</f>
        <v>124.404</v>
      </c>
      <c r="M1202" s="26"/>
    </row>
    <row customHeight="1" ht="12" r="1203" spans="1:13">
      <c r="A1203" s="99">
        <v>6520</v>
      </c>
      <c r="B1203" s="93">
        <v>3</v>
      </c>
      <c r="C1203" s="110">
        <v>3</v>
      </c>
      <c r="D1203" s="110">
        <f si="38" t="shared"/>
        <v>6</v>
      </c>
      <c r="E1203" s="74">
        <v>2</v>
      </c>
      <c r="F1203" s="26" t="s">
        <v>1375</v>
      </c>
      <c r="G1203" s="26" t="s">
        <v>437</v>
      </c>
      <c r="H1203" s="26" t="s">
        <v>220</v>
      </c>
      <c r="I1203" s="29">
        <v>36.75</v>
      </c>
      <c r="J1203" s="96">
        <f si="37" t="shared"/>
        <v>110.25</v>
      </c>
      <c r="K1203" s="77">
        <v>65</v>
      </c>
      <c r="M1203" s="26"/>
    </row>
    <row customHeight="1" ht="12" r="1204" spans="1:13">
      <c r="A1204" s="99">
        <v>6521</v>
      </c>
      <c r="B1204" s="93">
        <v>2</v>
      </c>
      <c r="C1204" s="110">
        <v>5</v>
      </c>
      <c r="D1204" s="110">
        <f si="38" t="shared"/>
        <v>10</v>
      </c>
      <c r="E1204" s="74">
        <v>3</v>
      </c>
      <c r="F1204" s="26" t="s">
        <v>1376</v>
      </c>
      <c r="G1204" s="26" t="s">
        <v>438</v>
      </c>
      <c r="H1204" s="26" t="s">
        <v>220</v>
      </c>
      <c r="I1204" s="29">
        <v>71.5</v>
      </c>
      <c r="J1204" s="96">
        <f si="37" t="shared"/>
        <v>143</v>
      </c>
      <c r="K1204" s="77">
        <v>32</v>
      </c>
      <c r="M1204" s="26"/>
    </row>
    <row customHeight="1" ht="12" r="1205" spans="1:13">
      <c r="A1205" s="141">
        <v>6522</v>
      </c>
      <c r="B1205" s="93">
        <v>3</v>
      </c>
      <c r="C1205" s="110">
        <v>0</v>
      </c>
      <c r="D1205" s="110">
        <f si="38" t="shared"/>
        <v>0</v>
      </c>
      <c r="E1205" s="74">
        <v>1</v>
      </c>
      <c r="F1205" s="26" t="s">
        <v>1384</v>
      </c>
      <c r="H1205" s="26" t="s">
        <v>220</v>
      </c>
      <c r="I1205" s="29">
        <v>127.86</v>
      </c>
      <c r="J1205" s="96">
        <f si="37" t="shared"/>
        <v>383.58</v>
      </c>
      <c r="K1205" s="77">
        <v>180</v>
      </c>
      <c r="M1205" s="26"/>
    </row>
    <row customHeight="1" ht="12" r="1206" spans="1:13">
      <c r="A1206" s="141">
        <v>6523</v>
      </c>
      <c r="B1206" s="93">
        <v>5</v>
      </c>
      <c r="C1206" s="110">
        <v>0</v>
      </c>
      <c r="D1206" s="110">
        <f si="38" t="shared"/>
        <v>0</v>
      </c>
      <c r="E1206" s="74">
        <v>0</v>
      </c>
      <c r="F1206" s="26" t="s">
        <v>1373</v>
      </c>
      <c r="H1206" s="26" t="s">
        <v>220</v>
      </c>
      <c r="I1206" s="29">
        <v>49.86</v>
      </c>
      <c r="J1206" s="96">
        <f ref="J1206:J1269" si="39" t="shared">B1206*I1206</f>
        <v>249.3</v>
      </c>
      <c r="K1206" s="77">
        <v>75</v>
      </c>
      <c r="M1206" s="26"/>
    </row>
    <row customHeight="1" ht="12" r="1207" spans="1:13">
      <c r="A1207" s="141">
        <v>6524</v>
      </c>
      <c r="B1207" s="93">
        <v>2</v>
      </c>
      <c r="C1207" s="110">
        <v>3</v>
      </c>
      <c r="D1207" s="110">
        <f si="38" t="shared"/>
        <v>6</v>
      </c>
      <c r="E1207" s="74">
        <v>3</v>
      </c>
      <c r="F1207" s="26" t="s">
        <v>1375</v>
      </c>
      <c r="G1207" s="26" t="s">
        <v>439</v>
      </c>
      <c r="H1207" s="26" t="s">
        <v>220</v>
      </c>
      <c r="I1207" s="29">
        <v>92.61</v>
      </c>
      <c r="J1207" s="96">
        <f si="39" t="shared"/>
        <v>185.22</v>
      </c>
      <c r="K1207" s="77">
        <v>50</v>
      </c>
      <c r="M1207" s="26"/>
    </row>
    <row customHeight="1" ht="12" r="1208" spans="1:13">
      <c r="A1208" s="141">
        <v>6525</v>
      </c>
      <c r="B1208" s="93">
        <v>0</v>
      </c>
      <c r="C1208" s="110">
        <v>0</v>
      </c>
      <c r="D1208" s="110">
        <f si="38" t="shared"/>
        <v>0</v>
      </c>
      <c r="E1208" s="74">
        <v>0</v>
      </c>
      <c r="F1208" s="26">
        <v>6525</v>
      </c>
      <c r="G1208" s="26" t="s">
        <v>726</v>
      </c>
      <c r="H1208" s="26" t="s">
        <v>220</v>
      </c>
      <c r="I1208" s="29">
        <v>56.36</v>
      </c>
      <c r="J1208" s="96">
        <f si="39" t="shared"/>
        <v>0</v>
      </c>
      <c r="K1208" s="77">
        <v>80</v>
      </c>
      <c r="M1208" s="26"/>
    </row>
    <row customHeight="1" ht="12" r="1209" spans="1:13">
      <c r="A1209" s="99">
        <v>6526</v>
      </c>
      <c r="B1209" s="93">
        <v>0</v>
      </c>
      <c r="C1209" s="110">
        <v>0</v>
      </c>
      <c r="D1209" s="110">
        <f si="38" t="shared"/>
        <v>0</v>
      </c>
      <c r="E1209" s="74">
        <v>0</v>
      </c>
      <c r="F1209" s="26" t="s">
        <v>1375</v>
      </c>
      <c r="G1209" s="26" t="s">
        <v>440</v>
      </c>
      <c r="H1209" s="26" t="s">
        <v>220</v>
      </c>
      <c r="I1209" s="29">
        <v>36.25</v>
      </c>
      <c r="J1209" s="96">
        <f si="39" t="shared"/>
        <v>0</v>
      </c>
      <c r="K1209" s="77">
        <v>70</v>
      </c>
      <c r="M1209" s="26"/>
    </row>
    <row customHeight="1" ht="12" r="1210" spans="1:13">
      <c r="A1210" s="141">
        <v>6527</v>
      </c>
      <c r="B1210" s="93">
        <v>0</v>
      </c>
      <c r="C1210" s="110">
        <v>0</v>
      </c>
      <c r="D1210" s="110">
        <f si="38" t="shared"/>
        <v>0</v>
      </c>
      <c r="E1210" s="74">
        <v>0</v>
      </c>
      <c r="H1210" s="26" t="s">
        <v>220</v>
      </c>
      <c r="I1210" s="29">
        <v>49.86</v>
      </c>
      <c r="J1210" s="96">
        <f si="39" t="shared"/>
        <v>0</v>
      </c>
      <c r="K1210" s="77">
        <f>(I1210*0.4)+I1210</f>
        <v>69.804000000000002</v>
      </c>
      <c r="M1210" s="26"/>
    </row>
    <row customHeight="1" ht="12" r="1211" spans="1:13">
      <c r="A1211" s="99">
        <v>6528</v>
      </c>
      <c r="B1211" s="93">
        <v>9</v>
      </c>
      <c r="C1211" s="110">
        <v>3</v>
      </c>
      <c r="D1211" s="110">
        <f si="38" t="shared"/>
        <v>6</v>
      </c>
      <c r="E1211" s="74">
        <v>0</v>
      </c>
      <c r="F1211" s="26" t="s">
        <v>1375</v>
      </c>
      <c r="G1211" s="26" t="s">
        <v>441</v>
      </c>
      <c r="H1211" s="26" t="s">
        <v>220</v>
      </c>
      <c r="I1211" s="29">
        <v>29</v>
      </c>
      <c r="J1211" s="96">
        <f si="39" t="shared"/>
        <v>261</v>
      </c>
      <c r="K1211" s="77">
        <v>25</v>
      </c>
      <c r="M1211" s="26"/>
    </row>
    <row customHeight="1" ht="12" r="1212" spans="1:13">
      <c r="A1212" s="99">
        <v>6529</v>
      </c>
      <c r="B1212" s="93">
        <v>7</v>
      </c>
      <c r="C1212" s="110">
        <v>3</v>
      </c>
      <c r="D1212" s="110">
        <f si="38" t="shared"/>
        <v>6</v>
      </c>
      <c r="E1212" s="74">
        <v>1</v>
      </c>
      <c r="F1212" s="26" t="s">
        <v>1375</v>
      </c>
      <c r="G1212" s="26" t="s">
        <v>442</v>
      </c>
      <c r="H1212" s="26" t="s">
        <v>220</v>
      </c>
      <c r="I1212" s="29">
        <v>272</v>
      </c>
      <c r="J1212" s="96">
        <f si="39" t="shared"/>
        <v>1904</v>
      </c>
      <c r="K1212" s="77">
        <v>382</v>
      </c>
      <c r="M1212" s="26"/>
    </row>
    <row customFormat="1" customHeight="1" ht="12" r="1213" s="121" spans="1:13">
      <c r="A1213" s="118">
        <v>6530</v>
      </c>
      <c r="B1213" s="119">
        <v>0</v>
      </c>
      <c r="C1213" s="120">
        <v>0</v>
      </c>
      <c r="D1213" s="110">
        <f si="38" t="shared"/>
        <v>0</v>
      </c>
      <c r="E1213" s="120">
        <v>0</v>
      </c>
      <c r="F1213" s="121">
        <v>6530</v>
      </c>
      <c r="G1213" s="121" t="s">
        <v>555</v>
      </c>
      <c r="H1213" s="121" t="s">
        <v>220</v>
      </c>
      <c r="I1213" s="57">
        <v>31.62</v>
      </c>
      <c r="J1213" s="122">
        <f si="39" t="shared"/>
        <v>0</v>
      </c>
      <c r="K1213" s="123">
        <v>33</v>
      </c>
      <c r="L1213" s="57"/>
    </row>
    <row customHeight="1" ht="12" r="1214" spans="1:13">
      <c r="A1214" s="99">
        <v>6531</v>
      </c>
      <c r="B1214" s="93">
        <v>0</v>
      </c>
      <c r="C1214" s="110">
        <v>0</v>
      </c>
      <c r="D1214" s="110">
        <f si="38" t="shared"/>
        <v>0</v>
      </c>
      <c r="E1214" s="74">
        <v>0</v>
      </c>
      <c r="F1214" s="26">
        <v>6531</v>
      </c>
      <c r="G1214" s="26" t="s">
        <v>443</v>
      </c>
      <c r="H1214" s="26" t="s">
        <v>220</v>
      </c>
      <c r="I1214" s="29">
        <v>29</v>
      </c>
      <c r="J1214" s="96">
        <f si="39" t="shared"/>
        <v>0</v>
      </c>
      <c r="K1214" s="77">
        <v>200</v>
      </c>
      <c r="M1214" s="26"/>
    </row>
    <row customHeight="1" ht="12" r="1215" spans="1:13">
      <c r="A1215" s="99">
        <v>6532</v>
      </c>
      <c r="B1215" s="93">
        <v>0</v>
      </c>
      <c r="C1215" s="110">
        <v>5</v>
      </c>
      <c r="D1215" s="110">
        <v>10</v>
      </c>
      <c r="E1215" s="74">
        <v>0</v>
      </c>
      <c r="F1215" s="26" t="s">
        <v>1382</v>
      </c>
      <c r="G1215" s="26" t="s">
        <v>444</v>
      </c>
      <c r="H1215" s="26" t="s">
        <v>220</v>
      </c>
      <c r="I1215" s="29">
        <v>35.75</v>
      </c>
      <c r="J1215" s="96">
        <f si="39" t="shared"/>
        <v>0</v>
      </c>
      <c r="K1215" s="77">
        <v>135</v>
      </c>
      <c r="M1215" s="26"/>
    </row>
    <row customHeight="1" ht="12" r="1216" spans="1:13">
      <c r="A1216" s="99">
        <v>6533</v>
      </c>
      <c r="B1216" s="93">
        <v>5</v>
      </c>
      <c r="C1216" s="110">
        <v>3</v>
      </c>
      <c r="D1216" s="110">
        <f si="38" t="shared"/>
        <v>6</v>
      </c>
      <c r="E1216" s="74">
        <v>0</v>
      </c>
      <c r="F1216" s="26" t="s">
        <v>1375</v>
      </c>
      <c r="G1216" s="26" t="s">
        <v>445</v>
      </c>
      <c r="H1216" s="26" t="s">
        <v>220</v>
      </c>
      <c r="I1216" s="29">
        <v>57.5</v>
      </c>
      <c r="J1216" s="96">
        <f si="39" t="shared"/>
        <v>287.5</v>
      </c>
      <c r="K1216" s="77">
        <v>31</v>
      </c>
      <c r="M1216" s="26"/>
    </row>
    <row customHeight="1" ht="12" r="1217" spans="1:13">
      <c r="A1217" s="141">
        <v>6534</v>
      </c>
      <c r="B1217" s="93">
        <v>0</v>
      </c>
      <c r="C1217" s="110">
        <v>0</v>
      </c>
      <c r="D1217" s="110">
        <f si="38" t="shared"/>
        <v>0</v>
      </c>
      <c r="E1217" s="74">
        <v>0</v>
      </c>
      <c r="F1217" s="26">
        <v>6534</v>
      </c>
      <c r="G1217" s="26" t="s">
        <v>446</v>
      </c>
      <c r="H1217" s="26" t="s">
        <v>601</v>
      </c>
      <c r="I1217" s="29">
        <v>60.31</v>
      </c>
      <c r="J1217" s="96">
        <f si="39" t="shared"/>
        <v>0</v>
      </c>
      <c r="K1217" s="77">
        <v>90</v>
      </c>
      <c r="M1217" s="26"/>
    </row>
    <row customHeight="1" ht="12" r="1218" spans="1:13">
      <c r="A1218" s="99">
        <v>6535</v>
      </c>
      <c r="B1218" s="93">
        <v>11</v>
      </c>
      <c r="C1218" s="110">
        <v>3</v>
      </c>
      <c r="D1218" s="110">
        <f si="38" t="shared"/>
        <v>6</v>
      </c>
      <c r="E1218" s="74">
        <v>0</v>
      </c>
      <c r="F1218" s="26" t="s">
        <v>1375</v>
      </c>
      <c r="G1218" s="26" t="s">
        <v>447</v>
      </c>
      <c r="H1218" s="26" t="s">
        <v>220</v>
      </c>
      <c r="I1218" s="29">
        <v>64.25</v>
      </c>
      <c r="J1218" s="96">
        <f si="39" t="shared"/>
        <v>706.75</v>
      </c>
      <c r="K1218" s="77">
        <v>35</v>
      </c>
      <c r="M1218" s="26"/>
    </row>
    <row customFormat="1" customHeight="1" ht="12" r="1219" s="121" spans="1:13">
      <c r="A1219" s="118">
        <v>6536</v>
      </c>
      <c r="B1219" s="119">
        <v>0</v>
      </c>
      <c r="C1219" s="120">
        <v>0</v>
      </c>
      <c r="D1219" s="110">
        <f si="38" t="shared"/>
        <v>0</v>
      </c>
      <c r="E1219" s="120">
        <v>0</v>
      </c>
      <c r="F1219" s="121">
        <v>6536</v>
      </c>
      <c r="H1219" s="121" t="s">
        <v>220</v>
      </c>
      <c r="I1219" s="57">
        <v>70</v>
      </c>
      <c r="J1219" s="122">
        <f si="39" t="shared"/>
        <v>0</v>
      </c>
      <c r="K1219" s="123">
        <v>55</v>
      </c>
      <c r="L1219" s="57"/>
    </row>
    <row customFormat="1" customHeight="1" ht="12" r="1220" s="121" spans="1:13">
      <c r="A1220" s="118">
        <v>6537</v>
      </c>
      <c r="B1220" s="119">
        <v>0</v>
      </c>
      <c r="C1220" s="120">
        <v>0</v>
      </c>
      <c r="D1220" s="110">
        <f si="38" t="shared"/>
        <v>0</v>
      </c>
      <c r="E1220" s="120">
        <v>0</v>
      </c>
      <c r="F1220" s="121">
        <v>6537</v>
      </c>
      <c r="H1220" s="121" t="s">
        <v>220</v>
      </c>
      <c r="I1220" s="57">
        <v>140</v>
      </c>
      <c r="J1220" s="122">
        <f si="39" t="shared"/>
        <v>0</v>
      </c>
      <c r="K1220" s="123">
        <v>110</v>
      </c>
      <c r="L1220" s="57"/>
    </row>
    <row customHeight="1" ht="12" r="1221" spans="1:13">
      <c r="A1221" s="99">
        <v>6538</v>
      </c>
      <c r="B1221" s="93">
        <v>6</v>
      </c>
      <c r="C1221" s="110">
        <v>3</v>
      </c>
      <c r="D1221" s="110">
        <f si="38" t="shared"/>
        <v>6</v>
      </c>
      <c r="E1221" s="74">
        <v>0</v>
      </c>
      <c r="F1221" s="26" t="s">
        <v>1375</v>
      </c>
      <c r="H1221" s="26" t="s">
        <v>220</v>
      </c>
      <c r="I1221" s="29">
        <v>13.5</v>
      </c>
      <c r="J1221" s="96">
        <f si="39" t="shared"/>
        <v>81</v>
      </c>
      <c r="K1221" s="77">
        <v>110</v>
      </c>
      <c r="M1221" s="26"/>
    </row>
    <row customHeight="1" ht="12" r="1222" spans="1:13">
      <c r="A1222" s="141">
        <v>6539</v>
      </c>
      <c r="B1222" s="93">
        <v>5</v>
      </c>
      <c r="C1222" s="110">
        <v>3</v>
      </c>
      <c r="D1222" s="110">
        <f si="38" t="shared"/>
        <v>6</v>
      </c>
      <c r="E1222" s="74">
        <v>0</v>
      </c>
      <c r="F1222" s="26" t="s">
        <v>1375</v>
      </c>
      <c r="G1222" s="26" t="s">
        <v>449</v>
      </c>
      <c r="H1222" s="26" t="s">
        <v>220</v>
      </c>
      <c r="I1222" s="29">
        <v>75.11</v>
      </c>
      <c r="J1222" s="96">
        <f si="39" t="shared"/>
        <v>375.55</v>
      </c>
      <c r="K1222" s="77">
        <v>110</v>
      </c>
      <c r="M1222" s="26"/>
    </row>
    <row customHeight="1" ht="12" r="1223" spans="1:13">
      <c r="A1223" s="141">
        <v>6540</v>
      </c>
      <c r="B1223" s="93">
        <v>0</v>
      </c>
      <c r="C1223" s="110">
        <v>0</v>
      </c>
      <c r="D1223" s="110">
        <f si="38" t="shared"/>
        <v>0</v>
      </c>
      <c r="E1223" s="74">
        <v>0</v>
      </c>
      <c r="H1223" s="26" t="s">
        <v>220</v>
      </c>
      <c r="I1223" s="29">
        <v>20</v>
      </c>
      <c r="J1223" s="96">
        <f si="39" t="shared"/>
        <v>0</v>
      </c>
      <c r="K1223" s="77">
        <f>(I1223*0.4)+I1223</f>
        <v>28</v>
      </c>
      <c r="M1223" s="26"/>
    </row>
    <row customHeight="1" ht="12" r="1224" spans="1:13">
      <c r="A1224" s="99">
        <v>6541</v>
      </c>
      <c r="B1224" s="93">
        <v>0</v>
      </c>
      <c r="C1224" s="110">
        <v>0</v>
      </c>
      <c r="D1224" s="110">
        <f si="38" t="shared"/>
        <v>0</v>
      </c>
      <c r="E1224" s="74">
        <v>0</v>
      </c>
      <c r="H1224" s="26" t="s">
        <v>220</v>
      </c>
      <c r="I1224" s="29">
        <v>137</v>
      </c>
      <c r="J1224" s="96">
        <f si="39" t="shared"/>
        <v>0</v>
      </c>
      <c r="K1224" s="77">
        <f>(I1224*0.4)+I1224</f>
        <v>191.8</v>
      </c>
      <c r="M1224" s="26"/>
    </row>
    <row customHeight="1" ht="12" r="1225" spans="1:13">
      <c r="A1225" s="141">
        <v>6542</v>
      </c>
      <c r="B1225" s="93">
        <v>0</v>
      </c>
      <c r="C1225" s="110">
        <v>0</v>
      </c>
      <c r="D1225" s="110">
        <f si="38" t="shared"/>
        <v>0</v>
      </c>
      <c r="E1225" s="74">
        <v>0</v>
      </c>
      <c r="H1225" s="26" t="s">
        <v>220</v>
      </c>
      <c r="I1225" s="29">
        <v>20</v>
      </c>
      <c r="J1225" s="96">
        <f si="39" t="shared"/>
        <v>0</v>
      </c>
      <c r="K1225" s="77">
        <f>(I1225*0.4)+I1225</f>
        <v>28</v>
      </c>
      <c r="M1225" s="26"/>
    </row>
    <row customHeight="1" ht="12" r="1226" spans="1:13">
      <c r="A1226" s="99">
        <v>6543</v>
      </c>
      <c r="B1226" s="93" t="n">
        <v>150.0</v>
      </c>
      <c r="C1226" s="110">
        <v>15</v>
      </c>
      <c r="D1226" s="110">
        <f si="38" t="shared"/>
        <v>30</v>
      </c>
      <c r="E1226" s="74">
        <v>51</v>
      </c>
      <c r="F1226" s="26" t="s">
        <v>1366</v>
      </c>
      <c r="G1226" s="26" t="s">
        <v>450</v>
      </c>
      <c r="H1226" s="26" t="s">
        <v>601</v>
      </c>
      <c r="I1226" s="436">
        <v>14.75</v>
      </c>
      <c r="J1226" s="96">
        <f si="39" t="shared"/>
        <v>2360</v>
      </c>
      <c r="K1226" s="77">
        <v>27</v>
      </c>
      <c r="M1226" s="26"/>
    </row>
    <row customHeight="1" ht="12" r="1227" spans="1:13">
      <c r="A1227" s="141">
        <v>6544</v>
      </c>
      <c r="B1227" s="93">
        <v>2</v>
      </c>
      <c r="C1227" s="110">
        <v>0</v>
      </c>
      <c r="D1227" s="110">
        <f si="38" t="shared"/>
        <v>0</v>
      </c>
      <c r="E1227" s="74">
        <v>1</v>
      </c>
      <c r="F1227" s="26" t="s">
        <v>1381</v>
      </c>
      <c r="G1227" s="26" t="s">
        <v>662</v>
      </c>
      <c r="H1227" s="26" t="s">
        <v>220</v>
      </c>
      <c r="I1227" s="29">
        <v>42.43</v>
      </c>
      <c r="J1227" s="96">
        <f si="39" t="shared"/>
        <v>84.86</v>
      </c>
      <c r="K1227" s="77">
        <v>155</v>
      </c>
      <c r="M1227" s="26"/>
    </row>
    <row customHeight="1" ht="12" r="1228" spans="1:13">
      <c r="A1228" s="99">
        <v>6545</v>
      </c>
      <c r="B1228" s="93">
        <v>146</v>
      </c>
      <c r="C1228" s="110">
        <v>5</v>
      </c>
      <c r="D1228" s="110">
        <f si="38" t="shared"/>
        <v>10</v>
      </c>
      <c r="E1228" s="74">
        <v>15</v>
      </c>
      <c r="F1228" s="26" t="s">
        <v>1371</v>
      </c>
      <c r="G1228" s="26" t="s">
        <v>451</v>
      </c>
      <c r="H1228" s="26" t="s">
        <v>601</v>
      </c>
      <c r="I1228" s="29">
        <v>25.06</v>
      </c>
      <c r="J1228" s="96">
        <f si="39" t="shared"/>
        <v>3658.7599999999998</v>
      </c>
      <c r="K1228" s="77">
        <v>45</v>
      </c>
      <c r="M1228" s="26"/>
    </row>
    <row customHeight="1" ht="12" r="1229" spans="1:13">
      <c r="A1229" s="99">
        <v>6546</v>
      </c>
      <c r="B1229" s="93">
        <v>27</v>
      </c>
      <c r="C1229" s="110">
        <v>3</v>
      </c>
      <c r="D1229" s="110">
        <f si="38" t="shared"/>
        <v>6</v>
      </c>
      <c r="E1229" s="74">
        <v>5</v>
      </c>
      <c r="F1229" s="26" t="s">
        <v>1364</v>
      </c>
      <c r="G1229" s="26" t="s">
        <v>452</v>
      </c>
      <c r="H1229" s="26" t="s">
        <v>220</v>
      </c>
      <c r="I1229" s="29">
        <v>35</v>
      </c>
      <c r="J1229" s="96">
        <f si="39" t="shared"/>
        <v>945</v>
      </c>
      <c r="K1229" s="77">
        <v>110</v>
      </c>
      <c r="M1229" s="26"/>
    </row>
    <row customFormat="1" customHeight="1" ht="12" r="1230" s="121" spans="1:13">
      <c r="A1230" s="118">
        <v>6547</v>
      </c>
      <c r="B1230" s="119">
        <v>0</v>
      </c>
      <c r="C1230" s="120">
        <v>0</v>
      </c>
      <c r="D1230" s="110">
        <f si="38" t="shared"/>
        <v>0</v>
      </c>
      <c r="E1230" s="120">
        <v>0</v>
      </c>
      <c r="F1230" s="121">
        <v>6547</v>
      </c>
      <c r="G1230" s="121" t="s">
        <v>453</v>
      </c>
      <c r="H1230" s="121" t="s">
        <v>220</v>
      </c>
      <c r="I1230" s="57">
        <v>24.7</v>
      </c>
      <c r="J1230" s="122">
        <f si="39" t="shared"/>
        <v>0</v>
      </c>
      <c r="K1230" s="123">
        <f>(I1230*0.4)+I1230</f>
        <v>34.58</v>
      </c>
      <c r="L1230" s="57"/>
    </row>
    <row customHeight="1" ht="12" r="1231" spans="1:13">
      <c r="A1231" s="141">
        <v>6548</v>
      </c>
      <c r="B1231" s="93">
        <v>0</v>
      </c>
      <c r="C1231" s="110">
        <v>0</v>
      </c>
      <c r="D1231" s="110">
        <f si="38" t="shared"/>
        <v>0</v>
      </c>
      <c r="E1231" s="74">
        <v>0</v>
      </c>
      <c r="F1231" s="26">
        <v>6548</v>
      </c>
      <c r="G1231" s="26" t="s">
        <v>1107</v>
      </c>
      <c r="H1231" s="26" t="s">
        <v>601</v>
      </c>
      <c r="I1231" s="29">
        <v>28.23</v>
      </c>
      <c r="J1231" s="96">
        <f si="39" t="shared"/>
        <v>0</v>
      </c>
      <c r="K1231" s="77">
        <v>40</v>
      </c>
      <c r="M1231" s="26"/>
    </row>
    <row customHeight="1" ht="12" r="1232" spans="1:13">
      <c r="A1232" s="141">
        <v>6549</v>
      </c>
      <c r="B1232" s="93">
        <v>1</v>
      </c>
      <c r="C1232" s="110">
        <v>0</v>
      </c>
      <c r="D1232" s="110">
        <f si="38" t="shared"/>
        <v>0</v>
      </c>
      <c r="E1232" s="74">
        <v>0</v>
      </c>
      <c r="G1232" s="26" t="s">
        <v>454</v>
      </c>
      <c r="H1232" s="26" t="s">
        <v>220</v>
      </c>
      <c r="I1232" s="29">
        <v>21.99</v>
      </c>
      <c r="J1232" s="96">
        <f si="39" t="shared"/>
        <v>21.99</v>
      </c>
      <c r="K1232" s="77">
        <f>(I1232*0.4)+I1232</f>
        <v>30.785999999999998</v>
      </c>
      <c r="M1232" s="26"/>
    </row>
    <row customHeight="1" ht="12" r="1233" spans="1:13">
      <c r="A1233" s="99">
        <v>6550</v>
      </c>
      <c r="B1233" s="93">
        <v>1</v>
      </c>
      <c r="C1233" s="110">
        <v>3</v>
      </c>
      <c r="D1233" s="110">
        <f si="38" t="shared"/>
        <v>6</v>
      </c>
      <c r="E1233" s="74">
        <v>3</v>
      </c>
      <c r="F1233" s="26">
        <v>6550</v>
      </c>
      <c r="G1233" s="26" t="s">
        <v>455</v>
      </c>
      <c r="H1233" s="26" t="s">
        <v>220</v>
      </c>
      <c r="I1233" s="29">
        <v>150</v>
      </c>
      <c r="J1233" s="96">
        <f si="39" t="shared"/>
        <v>150</v>
      </c>
      <c r="K1233" s="77">
        <v>50</v>
      </c>
      <c r="M1233" s="26"/>
    </row>
    <row customHeight="1" ht="12" r="1234" spans="1:13">
      <c r="A1234" s="99">
        <v>6551</v>
      </c>
      <c r="B1234" s="93">
        <v>1</v>
      </c>
      <c r="C1234" s="110">
        <v>3</v>
      </c>
      <c r="D1234" s="110">
        <f si="38" t="shared"/>
        <v>6</v>
      </c>
      <c r="E1234" s="74">
        <v>2</v>
      </c>
      <c r="F1234" s="26">
        <v>6551</v>
      </c>
      <c r="G1234" s="26" t="s">
        <v>454</v>
      </c>
      <c r="H1234" s="26" t="s">
        <v>220</v>
      </c>
      <c r="I1234" s="29">
        <v>345</v>
      </c>
      <c r="J1234" s="96">
        <f si="39" t="shared"/>
        <v>345</v>
      </c>
      <c r="K1234" s="77">
        <v>115</v>
      </c>
      <c r="M1234" s="26"/>
    </row>
    <row customHeight="1" ht="12" r="1235" spans="1:13">
      <c r="A1235" s="99">
        <v>6552</v>
      </c>
      <c r="B1235" s="93">
        <v>0</v>
      </c>
      <c r="C1235" s="110">
        <v>0</v>
      </c>
      <c r="D1235" s="110">
        <f si="38" t="shared"/>
        <v>0</v>
      </c>
      <c r="E1235" s="74">
        <v>0</v>
      </c>
      <c r="F1235" s="26" t="s">
        <v>1392</v>
      </c>
      <c r="G1235" s="26" t="s">
        <v>254</v>
      </c>
      <c r="H1235" s="26" t="s">
        <v>220</v>
      </c>
      <c r="I1235" s="29">
        <v>316</v>
      </c>
      <c r="J1235" s="96">
        <f si="39" t="shared"/>
        <v>0</v>
      </c>
      <c r="K1235" s="77">
        <v>180</v>
      </c>
      <c r="M1235" s="26"/>
    </row>
    <row customHeight="1" ht="12" r="1236" spans="1:13">
      <c r="A1236" s="99">
        <v>6553</v>
      </c>
      <c r="B1236" s="93">
        <v>0</v>
      </c>
      <c r="C1236" s="110">
        <v>0</v>
      </c>
      <c r="D1236" s="110">
        <f si="38" t="shared"/>
        <v>0</v>
      </c>
      <c r="E1236" s="74">
        <v>0</v>
      </c>
      <c r="F1236" s="26" t="s">
        <v>1392</v>
      </c>
      <c r="G1236" s="26" t="s">
        <v>456</v>
      </c>
      <c r="H1236" s="26" t="s">
        <v>220</v>
      </c>
      <c r="I1236" s="29">
        <v>207</v>
      </c>
      <c r="J1236" s="96">
        <f si="39" t="shared"/>
        <v>0</v>
      </c>
      <c r="K1236" s="77">
        <v>405</v>
      </c>
      <c r="M1236" s="26"/>
    </row>
    <row customHeight="1" ht="12" r="1237" spans="1:13">
      <c r="A1237" s="99">
        <v>6554</v>
      </c>
      <c r="B1237" s="93">
        <v>49</v>
      </c>
      <c r="C1237" s="110">
        <v>4</v>
      </c>
      <c r="D1237" s="110">
        <f si="38" t="shared"/>
        <v>8</v>
      </c>
      <c r="E1237" s="74">
        <v>1</v>
      </c>
      <c r="F1237" s="26" t="s">
        <v>1390</v>
      </c>
      <c r="G1237" s="26" t="s">
        <v>457</v>
      </c>
      <c r="H1237" s="26" t="s">
        <v>220</v>
      </c>
      <c r="I1237" s="29">
        <v>59.24</v>
      </c>
      <c r="J1237" s="96">
        <f si="39" t="shared"/>
        <v>2902.76</v>
      </c>
      <c r="K1237" s="77">
        <v>170</v>
      </c>
      <c r="M1237" s="26"/>
    </row>
    <row customHeight="1" ht="12" r="1238" spans="1:13">
      <c r="A1238" s="99">
        <v>6555</v>
      </c>
      <c r="B1238" s="93">
        <v>44</v>
      </c>
      <c r="C1238" s="110">
        <v>0</v>
      </c>
      <c r="D1238" s="110">
        <f si="38" t="shared"/>
        <v>0</v>
      </c>
      <c r="E1238" s="74">
        <v>7</v>
      </c>
      <c r="F1238" s="26" t="s">
        <v>1374</v>
      </c>
      <c r="G1238" s="26" t="s">
        <v>716</v>
      </c>
      <c r="H1238" s="26" t="s">
        <v>601</v>
      </c>
      <c r="I1238" s="29">
        <v>21.12</v>
      </c>
      <c r="J1238" s="96">
        <f si="39" t="shared"/>
        <v>929.28000000000009</v>
      </c>
      <c r="K1238" s="77">
        <v>35</v>
      </c>
      <c r="M1238" s="26"/>
    </row>
    <row customHeight="1" ht="12" r="1239" spans="1:13">
      <c r="A1239" s="99">
        <v>6556</v>
      </c>
      <c r="B1239" s="93">
        <v>22</v>
      </c>
      <c r="C1239" s="110">
        <v>0</v>
      </c>
      <c r="D1239" s="110">
        <f si="38" t="shared"/>
        <v>0</v>
      </c>
      <c r="E1239" s="74">
        <v>0</v>
      </c>
      <c r="F1239" s="26">
        <v>6656</v>
      </c>
      <c r="G1239" s="26" t="s">
        <v>458</v>
      </c>
      <c r="H1239" s="26" t="s">
        <v>220</v>
      </c>
      <c r="I1239" s="29">
        <v>31.17</v>
      </c>
      <c r="J1239" s="96">
        <f si="39" t="shared"/>
        <v>685.74</v>
      </c>
      <c r="K1239" s="77">
        <v>250</v>
      </c>
      <c r="M1239" s="26"/>
    </row>
    <row customHeight="1" ht="12" r="1240" spans="1:13">
      <c r="A1240" s="99">
        <v>6557</v>
      </c>
      <c r="B1240" s="93">
        <v>9</v>
      </c>
      <c r="C1240" s="110">
        <v>4</v>
      </c>
      <c r="D1240" s="110">
        <f si="38" t="shared"/>
        <v>8</v>
      </c>
      <c r="E1240" s="74">
        <v>2</v>
      </c>
      <c r="F1240" s="26" t="s">
        <v>1397</v>
      </c>
      <c r="G1240" s="26" t="s">
        <v>599</v>
      </c>
      <c r="H1240" s="26" t="s">
        <v>220</v>
      </c>
      <c r="I1240" s="29">
        <v>30</v>
      </c>
      <c r="J1240" s="96">
        <f si="39" t="shared"/>
        <v>270</v>
      </c>
      <c r="K1240" s="77">
        <f>(I1240*0.4)+I1240</f>
        <v>42</v>
      </c>
      <c r="M1240" s="26"/>
    </row>
    <row customHeight="1" ht="12" r="1241" spans="1:13">
      <c r="A1241" s="99">
        <v>6558</v>
      </c>
      <c r="B1241" s="93">
        <v>3</v>
      </c>
      <c r="C1241" s="110">
        <v>0</v>
      </c>
      <c r="D1241" s="110">
        <f si="38" t="shared"/>
        <v>0</v>
      </c>
      <c r="E1241" s="74">
        <v>0</v>
      </c>
      <c r="F1241" s="26">
        <v>6558</v>
      </c>
      <c r="G1241" s="26" t="s">
        <v>459</v>
      </c>
      <c r="H1241" s="26" t="s">
        <v>220</v>
      </c>
      <c r="I1241" s="29">
        <v>22</v>
      </c>
      <c r="J1241" s="96">
        <f si="39" t="shared"/>
        <v>66</v>
      </c>
      <c r="K1241" s="77">
        <v>50</v>
      </c>
      <c r="M1241" s="26"/>
    </row>
    <row customHeight="1" ht="12" r="1242" spans="1:13">
      <c r="A1242" s="99">
        <v>6559</v>
      </c>
      <c r="B1242" s="93">
        <v>1</v>
      </c>
      <c r="C1242" s="74">
        <v>0</v>
      </c>
      <c r="D1242" s="74">
        <f si="38" t="shared"/>
        <v>0</v>
      </c>
      <c r="E1242" s="74">
        <v>0</v>
      </c>
      <c r="F1242" s="26">
        <v>6559</v>
      </c>
      <c r="G1242" s="26" t="s">
        <v>333</v>
      </c>
      <c r="H1242" s="26" t="s">
        <v>220</v>
      </c>
      <c r="I1242" s="29">
        <v>60</v>
      </c>
      <c r="J1242" s="96">
        <f si="39" t="shared"/>
        <v>60</v>
      </c>
      <c r="K1242" s="77">
        <f>(I1242*0.4)+I1242</f>
        <v>84</v>
      </c>
      <c r="M1242" s="26"/>
    </row>
    <row customFormat="1" customHeight="1" ht="12" r="1243" s="121" spans="1:13">
      <c r="A1243" s="118">
        <v>6560</v>
      </c>
      <c r="B1243" s="119">
        <v>0</v>
      </c>
      <c r="C1243" s="120">
        <v>0</v>
      </c>
      <c r="D1243" s="110">
        <f si="38" t="shared"/>
        <v>0</v>
      </c>
      <c r="E1243" s="120">
        <v>0</v>
      </c>
      <c r="F1243" s="121">
        <v>6560</v>
      </c>
      <c r="G1243" s="121" t="s">
        <v>460</v>
      </c>
      <c r="H1243" s="121" t="s">
        <v>220</v>
      </c>
      <c r="I1243" s="57">
        <v>145</v>
      </c>
      <c r="J1243" s="122">
        <f si="39" t="shared"/>
        <v>0</v>
      </c>
      <c r="K1243" s="123">
        <f>(I1243*0.4)+I1243</f>
        <v>203</v>
      </c>
      <c r="L1243" s="57"/>
    </row>
    <row customFormat="1" customHeight="1" ht="12" r="1244" s="121" spans="1:13">
      <c r="A1244" s="144">
        <v>6561</v>
      </c>
      <c r="B1244" s="119">
        <v>0</v>
      </c>
      <c r="C1244" s="120">
        <v>0</v>
      </c>
      <c r="D1244" s="110">
        <f si="38" t="shared"/>
        <v>0</v>
      </c>
      <c r="E1244" s="120">
        <v>0</v>
      </c>
      <c r="H1244" s="121" t="s">
        <v>220</v>
      </c>
      <c r="I1244" s="57">
        <v>36.86</v>
      </c>
      <c r="J1244" s="122">
        <f si="39" t="shared"/>
        <v>0</v>
      </c>
      <c r="K1244" s="123">
        <f>(I1244*0.4)+I1244</f>
        <v>51.603999999999999</v>
      </c>
      <c r="L1244" s="57"/>
    </row>
    <row customHeight="1" ht="12" r="1245" spans="1:13">
      <c r="A1245" s="99">
        <v>6562</v>
      </c>
      <c r="B1245" s="93">
        <v>2</v>
      </c>
      <c r="C1245" s="110">
        <v>0</v>
      </c>
      <c r="D1245" s="110">
        <f si="38" t="shared"/>
        <v>0</v>
      </c>
      <c r="E1245" s="74">
        <v>0</v>
      </c>
      <c r="F1245" s="26">
        <v>6562</v>
      </c>
      <c r="G1245" s="26" t="s">
        <v>461</v>
      </c>
      <c r="H1245" s="26" t="s">
        <v>220</v>
      </c>
      <c r="I1245" s="29">
        <v>45</v>
      </c>
      <c r="J1245" s="96">
        <f si="39" t="shared"/>
        <v>90</v>
      </c>
      <c r="K1245" s="77">
        <f>(I1245*0.4)+I1245</f>
        <v>63</v>
      </c>
      <c r="M1245" s="26"/>
    </row>
    <row customHeight="1" ht="12" r="1246" spans="1:13">
      <c r="A1246" s="99">
        <v>6563</v>
      </c>
      <c r="B1246" s="93">
        <v>0</v>
      </c>
      <c r="C1246" s="110">
        <v>0</v>
      </c>
      <c r="D1246" s="110">
        <f si="38" t="shared"/>
        <v>0</v>
      </c>
      <c r="E1246" s="74">
        <v>0</v>
      </c>
      <c r="F1246" s="26">
        <v>6563</v>
      </c>
      <c r="G1246" s="26" t="s">
        <v>462</v>
      </c>
      <c r="H1246" s="26" t="s">
        <v>220</v>
      </c>
      <c r="I1246" s="29">
        <v>100</v>
      </c>
      <c r="J1246" s="96">
        <f si="39" t="shared"/>
        <v>0</v>
      </c>
      <c r="K1246" s="77">
        <v>190</v>
      </c>
      <c r="M1246" s="26"/>
    </row>
    <row customHeight="1" ht="12" r="1247" spans="1:13">
      <c r="A1247" s="99">
        <v>6564</v>
      </c>
      <c r="B1247" s="93">
        <v>0</v>
      </c>
      <c r="C1247" s="110">
        <v>0</v>
      </c>
      <c r="D1247" s="110">
        <f si="38" t="shared"/>
        <v>0</v>
      </c>
      <c r="E1247" s="74">
        <v>0</v>
      </c>
      <c r="F1247" s="26">
        <v>6564</v>
      </c>
      <c r="G1247" s="26" t="s">
        <v>463</v>
      </c>
      <c r="H1247" s="26" t="s">
        <v>220</v>
      </c>
      <c r="I1247" s="29">
        <v>65</v>
      </c>
      <c r="J1247" s="96">
        <f si="39" t="shared"/>
        <v>0</v>
      </c>
      <c r="K1247" s="77">
        <f>(I1247*0.4)+I1247</f>
        <v>91</v>
      </c>
      <c r="M1247" s="26"/>
    </row>
    <row customHeight="1" ht="12" r="1248" spans="1:13">
      <c r="A1248" s="99">
        <v>6565</v>
      </c>
      <c r="B1248" s="93">
        <v>0</v>
      </c>
      <c r="C1248" s="110">
        <v>0</v>
      </c>
      <c r="D1248" s="110">
        <f si="38" t="shared"/>
        <v>0</v>
      </c>
      <c r="E1248" s="74">
        <v>0</v>
      </c>
      <c r="F1248" s="26">
        <v>6565</v>
      </c>
      <c r="G1248" s="26" t="s">
        <v>464</v>
      </c>
      <c r="H1248" s="26" t="s">
        <v>220</v>
      </c>
      <c r="I1248" s="29">
        <v>60</v>
      </c>
      <c r="J1248" s="96">
        <f si="39" t="shared"/>
        <v>0</v>
      </c>
      <c r="K1248" s="77">
        <f>(I1248*0.4)+I1248</f>
        <v>84</v>
      </c>
      <c r="M1248" s="26"/>
    </row>
    <row customHeight="1" ht="12" r="1249" spans="1:13">
      <c r="A1249" s="141">
        <v>6566</v>
      </c>
      <c r="B1249" s="93">
        <v>0</v>
      </c>
      <c r="C1249" s="110">
        <v>4</v>
      </c>
      <c r="D1249" s="110">
        <f si="38" t="shared"/>
        <v>8</v>
      </c>
      <c r="E1249" s="74">
        <v>0</v>
      </c>
      <c r="F1249" s="26" t="s">
        <v>1398</v>
      </c>
      <c r="H1249" s="26" t="s">
        <v>220</v>
      </c>
      <c r="I1249" s="29">
        <v>30.36</v>
      </c>
      <c r="J1249" s="96">
        <f si="39" t="shared"/>
        <v>0</v>
      </c>
      <c r="K1249" s="77">
        <v>60</v>
      </c>
      <c r="M1249" s="26"/>
    </row>
    <row customHeight="1" ht="12" r="1250" spans="1:13">
      <c r="A1250" s="141">
        <v>6567</v>
      </c>
      <c r="B1250" s="93">
        <v>2</v>
      </c>
      <c r="C1250" s="110">
        <v>4</v>
      </c>
      <c r="D1250" s="110">
        <f si="38" t="shared"/>
        <v>8</v>
      </c>
      <c r="E1250" s="74">
        <v>0</v>
      </c>
      <c r="F1250" s="26" t="s">
        <v>1398</v>
      </c>
      <c r="H1250" s="26" t="s">
        <v>220</v>
      </c>
      <c r="I1250" s="29">
        <v>23.86</v>
      </c>
      <c r="J1250" s="96">
        <f si="39" t="shared"/>
        <v>47.72</v>
      </c>
      <c r="K1250" s="77">
        <v>60</v>
      </c>
      <c r="M1250" s="26"/>
    </row>
    <row customHeight="1" ht="12" r="1251" spans="1:13">
      <c r="A1251" s="99">
        <v>6568</v>
      </c>
      <c r="B1251" s="93">
        <v>117</v>
      </c>
      <c r="C1251" s="110">
        <v>5</v>
      </c>
      <c r="D1251" s="110">
        <f si="38" t="shared"/>
        <v>10</v>
      </c>
      <c r="E1251" s="74">
        <v>13</v>
      </c>
      <c r="F1251" s="26" t="s">
        <v>1371</v>
      </c>
      <c r="G1251" s="26" t="s">
        <v>670</v>
      </c>
      <c r="H1251" s="26" t="s">
        <v>601</v>
      </c>
      <c r="I1251" s="436">
        <v>18.149999999999999</v>
      </c>
      <c r="J1251" s="96">
        <f si="39" t="shared"/>
        <v>2123.5499999999997</v>
      </c>
      <c r="K1251" s="77">
        <v>30</v>
      </c>
      <c r="M1251" s="26"/>
    </row>
    <row customHeight="1" ht="12" r="1252" spans="1:13">
      <c r="A1252" s="99">
        <v>6569</v>
      </c>
      <c r="B1252" s="93">
        <v>0</v>
      </c>
      <c r="C1252" s="110">
        <v>0</v>
      </c>
      <c r="D1252" s="110">
        <f si="38" t="shared"/>
        <v>0</v>
      </c>
      <c r="E1252" s="74">
        <v>0</v>
      </c>
      <c r="H1252" s="26" t="s">
        <v>220</v>
      </c>
      <c r="I1252" s="29">
        <v>85</v>
      </c>
      <c r="J1252" s="96">
        <f si="39" t="shared"/>
        <v>0</v>
      </c>
      <c r="K1252" s="77">
        <f>(I1252*0.4)+I1252</f>
        <v>119</v>
      </c>
      <c r="M1252" s="26"/>
    </row>
    <row customHeight="1" ht="12" r="1253" spans="1:13">
      <c r="A1253" s="99">
        <v>6570</v>
      </c>
      <c r="B1253" s="93">
        <v>0</v>
      </c>
      <c r="C1253" s="110">
        <v>0</v>
      </c>
      <c r="D1253" s="110">
        <f ref="D1253:D1316" si="40" t="shared">C1253*2</f>
        <v>0</v>
      </c>
      <c r="E1253" s="74">
        <v>0</v>
      </c>
      <c r="F1253" s="26">
        <v>6570</v>
      </c>
      <c r="G1253" s="26" t="s">
        <v>465</v>
      </c>
      <c r="H1253" s="26" t="s">
        <v>220</v>
      </c>
      <c r="I1253" s="29">
        <v>134.29</v>
      </c>
      <c r="J1253" s="96">
        <f si="39" t="shared"/>
        <v>0</v>
      </c>
      <c r="K1253" s="77">
        <v>200</v>
      </c>
      <c r="M1253" s="26"/>
    </row>
    <row customHeight="1" ht="12" r="1254" spans="1:13">
      <c r="A1254" s="99">
        <v>6571</v>
      </c>
      <c r="B1254" s="93" t="n">
        <v>47.0</v>
      </c>
      <c r="C1254" s="110">
        <v>16</v>
      </c>
      <c r="D1254" s="110">
        <f si="40" t="shared"/>
        <v>32</v>
      </c>
      <c r="E1254" s="74">
        <v>0</v>
      </c>
      <c r="F1254" s="26" t="s">
        <v>1368</v>
      </c>
      <c r="G1254" s="26" t="s">
        <v>466</v>
      </c>
      <c r="H1254" s="26" t="s">
        <v>601</v>
      </c>
      <c r="I1254" s="29">
        <v>10.33</v>
      </c>
      <c r="J1254" s="96">
        <f si="39" t="shared"/>
        <v>495.84000000000003</v>
      </c>
      <c r="K1254" s="77">
        <v>29</v>
      </c>
      <c r="M1254" s="26"/>
    </row>
    <row customHeight="1" ht="12" r="1255" spans="1:13">
      <c r="A1255" s="141">
        <v>6572</v>
      </c>
      <c r="B1255" s="93">
        <v>0</v>
      </c>
      <c r="C1255" s="110">
        <v>0</v>
      </c>
      <c r="D1255" s="110">
        <f si="40" t="shared"/>
        <v>0</v>
      </c>
      <c r="E1255" s="74">
        <v>0</v>
      </c>
      <c r="H1255" s="26" t="s">
        <v>220</v>
      </c>
      <c r="I1255" s="29">
        <v>20</v>
      </c>
      <c r="J1255" s="96">
        <f si="39" t="shared"/>
        <v>0</v>
      </c>
      <c r="K1255" s="77">
        <f>(I1255*0.4)+I1255</f>
        <v>28</v>
      </c>
      <c r="M1255" s="26"/>
    </row>
    <row customHeight="1" ht="12" r="1256" spans="1:13">
      <c r="A1256" s="99">
        <v>6573</v>
      </c>
      <c r="B1256" s="93">
        <v>15</v>
      </c>
      <c r="C1256" s="110">
        <v>11</v>
      </c>
      <c r="D1256" s="110">
        <f si="40" t="shared"/>
        <v>22</v>
      </c>
      <c r="E1256" s="74">
        <v>8</v>
      </c>
      <c r="F1256" s="26" t="s">
        <v>1369</v>
      </c>
      <c r="G1256" s="26" t="s">
        <v>467</v>
      </c>
      <c r="H1256" s="26" t="s">
        <v>601</v>
      </c>
      <c r="I1256" s="29">
        <v>29.7</v>
      </c>
      <c r="J1256" s="96">
        <f si="39" t="shared"/>
        <v>445.5</v>
      </c>
      <c r="K1256" s="77">
        <v>32</v>
      </c>
      <c r="M1256" s="26"/>
    </row>
    <row customHeight="1" ht="12" r="1257" spans="1:13">
      <c r="A1257" s="141">
        <v>6574</v>
      </c>
      <c r="B1257" s="93">
        <v>0</v>
      </c>
      <c r="C1257" s="110">
        <v>0</v>
      </c>
      <c r="D1257" s="110">
        <f si="40" t="shared"/>
        <v>0</v>
      </c>
      <c r="E1257" s="74">
        <v>0</v>
      </c>
      <c r="G1257" s="26" t="s">
        <v>468</v>
      </c>
      <c r="H1257" s="26" t="s">
        <v>220</v>
      </c>
      <c r="I1257" s="29">
        <v>125</v>
      </c>
      <c r="J1257" s="96">
        <f si="39" t="shared"/>
        <v>0</v>
      </c>
      <c r="K1257" s="77">
        <v>50</v>
      </c>
      <c r="M1257" s="26"/>
    </row>
    <row customHeight="1" ht="12" r="1258" spans="1:13">
      <c r="A1258" s="99">
        <v>6575</v>
      </c>
      <c r="B1258" s="93">
        <v>16</v>
      </c>
      <c r="C1258" s="110">
        <v>0</v>
      </c>
      <c r="D1258" s="110">
        <f si="40" t="shared"/>
        <v>0</v>
      </c>
      <c r="E1258" s="74">
        <v>0</v>
      </c>
      <c r="G1258" s="26" t="s">
        <v>671</v>
      </c>
      <c r="H1258" s="26" t="s">
        <v>220</v>
      </c>
      <c r="I1258" s="29">
        <v>80</v>
      </c>
      <c r="J1258" s="96">
        <f si="39" t="shared"/>
        <v>1280</v>
      </c>
      <c r="K1258" s="77">
        <v>165</v>
      </c>
      <c r="M1258" s="26"/>
    </row>
    <row customHeight="1" ht="12" r="1259" spans="1:13">
      <c r="A1259" s="141">
        <v>6576</v>
      </c>
      <c r="B1259" s="93">
        <v>2</v>
      </c>
      <c r="C1259" s="110">
        <v>2</v>
      </c>
      <c r="D1259" s="110">
        <f si="40" t="shared"/>
        <v>4</v>
      </c>
      <c r="E1259" s="74">
        <v>0</v>
      </c>
      <c r="F1259" s="26" t="s">
        <v>1398</v>
      </c>
      <c r="I1259" s="29">
        <v>26.06</v>
      </c>
      <c r="J1259" s="96">
        <f si="39" t="shared"/>
        <v>52.12</v>
      </c>
      <c r="M1259" s="26"/>
    </row>
    <row customHeight="1" ht="12" r="1260" spans="1:13">
      <c r="A1260" s="141">
        <v>6577</v>
      </c>
      <c r="B1260" s="93">
        <v>0</v>
      </c>
      <c r="C1260" s="110">
        <v>2</v>
      </c>
      <c r="D1260" s="110">
        <f si="40" t="shared"/>
        <v>4</v>
      </c>
      <c r="E1260" s="74">
        <v>0</v>
      </c>
      <c r="F1260" s="26" t="s">
        <v>1398</v>
      </c>
      <c r="I1260" s="29">
        <v>41.36</v>
      </c>
      <c r="J1260" s="96">
        <f si="39" t="shared"/>
        <v>0</v>
      </c>
      <c r="M1260" s="26"/>
    </row>
    <row customHeight="1" ht="12" r="1261" spans="1:13">
      <c r="A1261" s="141">
        <v>6578</v>
      </c>
      <c r="B1261" s="93">
        <v>3</v>
      </c>
      <c r="C1261" s="110">
        <v>4</v>
      </c>
      <c r="D1261" s="110">
        <f si="40" t="shared"/>
        <v>8</v>
      </c>
      <c r="E1261" s="74">
        <v>0</v>
      </c>
      <c r="F1261" s="26" t="s">
        <v>1398</v>
      </c>
      <c r="I1261" s="29">
        <v>19.86</v>
      </c>
      <c r="J1261" s="96">
        <f si="39" t="shared"/>
        <v>59.58</v>
      </c>
      <c r="M1261" s="26"/>
    </row>
    <row customHeight="1" ht="12" r="1262" spans="1:13">
      <c r="A1262" s="141">
        <v>6579</v>
      </c>
      <c r="B1262" s="93">
        <v>2</v>
      </c>
      <c r="C1262" s="110">
        <v>2</v>
      </c>
      <c r="D1262" s="110">
        <f si="40" t="shared"/>
        <v>4</v>
      </c>
      <c r="E1262" s="74">
        <v>0</v>
      </c>
      <c r="F1262" s="26" t="s">
        <v>1398</v>
      </c>
      <c r="I1262" s="29">
        <v>58.86</v>
      </c>
      <c r="J1262" s="96">
        <f si="39" t="shared"/>
        <v>117.72</v>
      </c>
      <c r="M1262" s="26"/>
    </row>
    <row customHeight="1" ht="12" r="1263" spans="1:13">
      <c r="A1263" s="141">
        <v>6580</v>
      </c>
      <c r="B1263" s="93">
        <v>3</v>
      </c>
      <c r="C1263" s="110">
        <v>4</v>
      </c>
      <c r="D1263" s="110">
        <f si="40" t="shared"/>
        <v>8</v>
      </c>
      <c r="E1263" s="74">
        <v>0</v>
      </c>
      <c r="F1263" s="26" t="s">
        <v>1398</v>
      </c>
      <c r="I1263" s="29">
        <v>31.36</v>
      </c>
      <c r="J1263" s="96">
        <f si="39" t="shared"/>
        <v>94.08</v>
      </c>
      <c r="M1263" s="26"/>
    </row>
    <row customHeight="1" ht="12" r="1264" spans="1:13">
      <c r="A1264" s="141">
        <v>6581</v>
      </c>
      <c r="B1264" s="93">
        <v>5</v>
      </c>
      <c r="C1264" s="110">
        <v>2</v>
      </c>
      <c r="D1264" s="110">
        <f si="40" t="shared"/>
        <v>4</v>
      </c>
      <c r="E1264" s="74">
        <v>0</v>
      </c>
      <c r="F1264" s="26" t="s">
        <v>1398</v>
      </c>
      <c r="I1264" s="29">
        <v>14.61</v>
      </c>
      <c r="J1264" s="96">
        <f si="39" t="shared"/>
        <v>73.05</v>
      </c>
      <c r="K1264" s="77">
        <v>60</v>
      </c>
      <c r="M1264" s="26"/>
    </row>
    <row customHeight="1" ht="12" r="1265" spans="1:13">
      <c r="A1265" s="141">
        <v>6582</v>
      </c>
      <c r="B1265" s="93">
        <v>4</v>
      </c>
      <c r="C1265" s="110">
        <v>2</v>
      </c>
      <c r="D1265" s="110">
        <f si="40" t="shared"/>
        <v>4</v>
      </c>
      <c r="E1265" s="74">
        <v>0</v>
      </c>
      <c r="F1265" s="26" t="s">
        <v>1398</v>
      </c>
      <c r="H1265" s="26" t="s">
        <v>220</v>
      </c>
      <c r="I1265" s="29">
        <v>14.61</v>
      </c>
      <c r="J1265" s="96">
        <f si="39" t="shared"/>
        <v>58.44</v>
      </c>
      <c r="K1265" s="77">
        <v>50</v>
      </c>
      <c r="M1265" s="26"/>
    </row>
    <row customHeight="1" ht="12" r="1266" spans="1:13">
      <c r="A1266" s="141">
        <v>6583</v>
      </c>
      <c r="B1266" s="93">
        <v>0</v>
      </c>
      <c r="C1266" s="110">
        <v>2</v>
      </c>
      <c r="D1266" s="110">
        <f si="40" t="shared"/>
        <v>4</v>
      </c>
      <c r="E1266" s="74">
        <v>0</v>
      </c>
      <c r="F1266" s="26" t="s">
        <v>1398</v>
      </c>
      <c r="H1266" s="26" t="s">
        <v>220</v>
      </c>
      <c r="I1266" s="29">
        <v>17.61</v>
      </c>
      <c r="J1266" s="96">
        <f si="39" t="shared"/>
        <v>0</v>
      </c>
      <c r="K1266" s="77">
        <v>50</v>
      </c>
      <c r="M1266" s="26"/>
    </row>
    <row customHeight="1" ht="12" r="1267" spans="1:13">
      <c r="A1267" s="141">
        <v>6584</v>
      </c>
      <c r="B1267" s="93">
        <v>1</v>
      </c>
      <c r="C1267" s="110">
        <v>0</v>
      </c>
      <c r="D1267" s="110">
        <f si="40" t="shared"/>
        <v>0</v>
      </c>
      <c r="E1267" s="74">
        <v>0</v>
      </c>
      <c r="F1267" s="26">
        <v>6584</v>
      </c>
      <c r="G1267" s="26" t="s">
        <v>764</v>
      </c>
      <c r="I1267" s="29">
        <v>272.66000000000003</v>
      </c>
      <c r="J1267" s="96">
        <f si="39" t="shared"/>
        <v>272.66000000000003</v>
      </c>
      <c r="K1267" s="77">
        <f>(I1267*0.4)+I1267</f>
        <v>381.72400000000005</v>
      </c>
      <c r="M1267" s="26"/>
    </row>
    <row customHeight="1" ht="12" r="1268" spans="1:13">
      <c r="A1268" s="141">
        <v>6585</v>
      </c>
      <c r="B1268" s="93">
        <v>1</v>
      </c>
      <c r="C1268" s="110">
        <v>0</v>
      </c>
      <c r="D1268" s="110">
        <f si="40" t="shared"/>
        <v>0</v>
      </c>
      <c r="E1268" s="74">
        <v>0</v>
      </c>
      <c r="G1268" s="26" t="s">
        <v>765</v>
      </c>
      <c r="H1268" s="26" t="s">
        <v>220</v>
      </c>
      <c r="I1268" s="29">
        <v>54.19</v>
      </c>
      <c r="J1268" s="96">
        <f si="39" t="shared"/>
        <v>54.19</v>
      </c>
      <c r="K1268" s="77">
        <v>80</v>
      </c>
      <c r="M1268" s="26"/>
    </row>
    <row customHeight="1" ht="12" r="1269" spans="1:13">
      <c r="A1269" s="141">
        <v>6586</v>
      </c>
      <c r="B1269" s="93">
        <v>1</v>
      </c>
      <c r="C1269" s="110">
        <v>0</v>
      </c>
      <c r="D1269" s="110">
        <f si="40" t="shared"/>
        <v>0</v>
      </c>
      <c r="E1269" s="74">
        <v>1</v>
      </c>
      <c r="G1269" s="26" t="s">
        <v>766</v>
      </c>
      <c r="H1269" s="26" t="s">
        <v>220</v>
      </c>
      <c r="I1269" s="29">
        <v>54.19</v>
      </c>
      <c r="J1269" s="96">
        <f si="39" t="shared"/>
        <v>54.19</v>
      </c>
      <c r="K1269" s="77">
        <f>(I1269*0.4)+I1269</f>
        <v>75.866</v>
      </c>
      <c r="M1269" s="26"/>
    </row>
    <row customHeight="1" ht="12" r="1270" spans="1:13">
      <c r="A1270" s="141">
        <v>6587</v>
      </c>
      <c r="B1270" s="93">
        <v>1</v>
      </c>
      <c r="C1270" s="110">
        <v>0</v>
      </c>
      <c r="D1270" s="110">
        <f si="40" t="shared"/>
        <v>0</v>
      </c>
      <c r="E1270" s="74">
        <v>0</v>
      </c>
      <c r="F1270" s="26">
        <v>6587</v>
      </c>
      <c r="G1270" s="26" t="s">
        <v>767</v>
      </c>
      <c r="I1270" s="29">
        <v>240.41</v>
      </c>
      <c r="J1270" s="96">
        <f ref="J1270:J1335" si="41" t="shared">B1270*I1270</f>
        <v>240.41</v>
      </c>
      <c r="K1270" s="77">
        <f>(I1270*0.4)+I1270</f>
        <v>336.57400000000001</v>
      </c>
      <c r="M1270" s="26"/>
    </row>
    <row customHeight="1" ht="12" r="1271" spans="1:13">
      <c r="A1271" s="99">
        <v>6588</v>
      </c>
      <c r="B1271" s="93" t="n">
        <v>36.0</v>
      </c>
      <c r="C1271" s="110">
        <v>18</v>
      </c>
      <c r="D1271" s="110">
        <f si="40" t="shared"/>
        <v>36</v>
      </c>
      <c r="E1271" s="74">
        <v>0</v>
      </c>
      <c r="F1271" s="26" t="s">
        <v>1365</v>
      </c>
      <c r="G1271" s="26" t="s">
        <v>469</v>
      </c>
      <c r="H1271" s="26" t="s">
        <v>601</v>
      </c>
      <c r="I1271" s="29">
        <v>21.55</v>
      </c>
      <c r="J1271" s="96">
        <f si="41" t="shared"/>
        <v>991.30000000000007</v>
      </c>
      <c r="K1271" s="77">
        <v>30</v>
      </c>
      <c r="M1271" s="26"/>
    </row>
    <row customHeight="1" ht="12" r="1272" spans="1:13">
      <c r="A1272" s="99">
        <v>6589</v>
      </c>
      <c r="B1272" s="93">
        <v>8</v>
      </c>
      <c r="C1272" s="110">
        <v>22</v>
      </c>
      <c r="D1272" s="110">
        <f si="40" t="shared"/>
        <v>44</v>
      </c>
      <c r="E1272" s="74">
        <v>103</v>
      </c>
      <c r="F1272" s="26" t="s">
        <v>1369</v>
      </c>
      <c r="G1272" s="26" t="s">
        <v>470</v>
      </c>
      <c r="H1272" s="26" t="s">
        <v>220</v>
      </c>
      <c r="I1272" s="29">
        <v>31</v>
      </c>
      <c r="J1272" s="96">
        <f si="41" t="shared"/>
        <v>248</v>
      </c>
      <c r="K1272" s="77">
        <v>15</v>
      </c>
      <c r="M1272" s="26"/>
    </row>
    <row customHeight="1" ht="12" r="1273" spans="1:13">
      <c r="A1273" s="99">
        <v>6590</v>
      </c>
      <c r="B1273" s="93">
        <v>10</v>
      </c>
      <c r="C1273" s="110">
        <v>25</v>
      </c>
      <c r="D1273" s="110">
        <v>50</v>
      </c>
      <c r="E1273" s="74">
        <v>0</v>
      </c>
      <c r="F1273" s="26" t="s">
        <v>1369</v>
      </c>
      <c r="G1273" s="26" t="s">
        <v>471</v>
      </c>
      <c r="H1273" s="26" t="s">
        <v>601</v>
      </c>
      <c r="I1273" s="29">
        <v>23.89</v>
      </c>
      <c r="J1273" s="96">
        <f si="41" t="shared"/>
        <v>238.9</v>
      </c>
      <c r="K1273" s="77">
        <v>35</v>
      </c>
      <c r="M1273" s="26"/>
    </row>
    <row customHeight="1" ht="12" r="1274" spans="1:13">
      <c r="A1274" s="141">
        <v>6591</v>
      </c>
      <c r="B1274" s="93">
        <v>0</v>
      </c>
      <c r="C1274" s="110">
        <v>0</v>
      </c>
      <c r="D1274" s="110">
        <v>0</v>
      </c>
      <c r="F1274" s="26">
        <v>6591</v>
      </c>
      <c r="G1274" s="26" t="s">
        <v>416</v>
      </c>
      <c r="H1274" s="26" t="s">
        <v>220</v>
      </c>
      <c r="I1274" s="29">
        <v>34</v>
      </c>
      <c r="J1274" s="96">
        <f si="41" t="shared"/>
        <v>0</v>
      </c>
      <c r="K1274" s="77">
        <v>50</v>
      </c>
      <c r="M1274" s="26"/>
    </row>
    <row customHeight="1" ht="12" r="1275" spans="1:13">
      <c r="A1275" s="99">
        <v>6592</v>
      </c>
      <c r="B1275" s="93">
        <v>0</v>
      </c>
      <c r="C1275" s="110">
        <v>0</v>
      </c>
      <c r="D1275" s="110">
        <f si="40" t="shared"/>
        <v>0</v>
      </c>
      <c r="E1275" s="74">
        <v>0</v>
      </c>
      <c r="F1275" s="26">
        <v>6592</v>
      </c>
      <c r="G1275" s="26" t="s">
        <v>472</v>
      </c>
      <c r="H1275" s="26" t="s">
        <v>601</v>
      </c>
      <c r="I1275" s="29">
        <v>298</v>
      </c>
      <c r="J1275" s="96">
        <f si="41" t="shared"/>
        <v>0</v>
      </c>
      <c r="K1275" s="77">
        <v>180</v>
      </c>
      <c r="M1275" s="26"/>
    </row>
    <row customHeight="1" ht="12" r="1276" spans="1:13">
      <c r="A1276" s="99">
        <v>6593</v>
      </c>
      <c r="B1276" s="93">
        <v>0</v>
      </c>
      <c r="C1276" s="110">
        <v>0</v>
      </c>
      <c r="D1276" s="110">
        <f si="40" t="shared"/>
        <v>0</v>
      </c>
      <c r="E1276" s="74">
        <v>0</v>
      </c>
      <c r="F1276" s="26">
        <v>6593</v>
      </c>
      <c r="G1276" s="26" t="s">
        <v>473</v>
      </c>
      <c r="H1276" s="26" t="s">
        <v>601</v>
      </c>
      <c r="I1276" s="29">
        <v>54.5</v>
      </c>
      <c r="J1276" s="96">
        <f si="41" t="shared"/>
        <v>0</v>
      </c>
      <c r="K1276" s="77">
        <v>80</v>
      </c>
      <c r="M1276" s="26"/>
    </row>
    <row customHeight="1" ht="12" r="1277" spans="1:13">
      <c r="A1277" s="99">
        <v>6594</v>
      </c>
      <c r="B1277" s="93">
        <v>4</v>
      </c>
      <c r="C1277" s="110">
        <v>0</v>
      </c>
      <c r="D1277" s="110">
        <f si="40" t="shared"/>
        <v>0</v>
      </c>
      <c r="E1277" s="74">
        <v>0</v>
      </c>
      <c r="F1277" s="26">
        <v>6594</v>
      </c>
      <c r="G1277" s="26" t="s">
        <v>474</v>
      </c>
      <c r="H1277" s="26" t="s">
        <v>220</v>
      </c>
      <c r="I1277" s="29">
        <v>59</v>
      </c>
      <c r="J1277" s="96">
        <f si="41" t="shared"/>
        <v>236</v>
      </c>
      <c r="K1277" s="77">
        <v>70</v>
      </c>
      <c r="M1277" s="26"/>
    </row>
    <row customHeight="1" ht="12" r="1278" spans="1:13">
      <c r="A1278" s="141">
        <v>6595</v>
      </c>
      <c r="B1278" s="93">
        <v>0</v>
      </c>
      <c r="C1278" s="110">
        <v>0</v>
      </c>
      <c r="D1278" s="110">
        <f si="40" t="shared"/>
        <v>0</v>
      </c>
      <c r="E1278" s="74">
        <v>0</v>
      </c>
      <c r="F1278" s="26">
        <v>6595</v>
      </c>
      <c r="G1278" s="26" t="s">
        <v>475</v>
      </c>
      <c r="H1278" s="26" t="s">
        <v>601</v>
      </c>
      <c r="I1278" s="29">
        <v>120.44</v>
      </c>
      <c r="J1278" s="96">
        <f si="41" t="shared"/>
        <v>0</v>
      </c>
      <c r="K1278" s="77">
        <v>175</v>
      </c>
      <c r="M1278" s="26"/>
    </row>
    <row customHeight="1" ht="12" r="1279" spans="1:13">
      <c r="A1279" s="141">
        <v>6596</v>
      </c>
      <c r="B1279" s="93">
        <v>0</v>
      </c>
      <c r="C1279" s="110">
        <v>0</v>
      </c>
      <c r="D1279" s="110">
        <f si="40" t="shared"/>
        <v>0</v>
      </c>
      <c r="E1279" s="74">
        <v>0</v>
      </c>
      <c r="H1279" s="26" t="s">
        <v>220</v>
      </c>
      <c r="I1279" s="29">
        <v>20</v>
      </c>
      <c r="J1279" s="96">
        <f si="41" t="shared"/>
        <v>0</v>
      </c>
      <c r="K1279" s="77">
        <f>(I1279*0.4)+I1279</f>
        <v>28</v>
      </c>
      <c r="M1279" s="26"/>
    </row>
    <row customHeight="1" ht="12" r="1280" spans="1:13">
      <c r="A1280" s="141">
        <v>6597</v>
      </c>
      <c r="B1280" s="93">
        <v>0</v>
      </c>
      <c r="C1280" s="110">
        <v>0</v>
      </c>
      <c r="D1280" s="110">
        <f si="40" t="shared"/>
        <v>0</v>
      </c>
      <c r="E1280" s="74">
        <v>0</v>
      </c>
      <c r="H1280" s="26" t="s">
        <v>220</v>
      </c>
      <c r="I1280" s="29">
        <v>20</v>
      </c>
      <c r="J1280" s="96">
        <f si="41" t="shared"/>
        <v>0</v>
      </c>
      <c r="K1280" s="77">
        <f>(I1280*0.4)+I1280</f>
        <v>28</v>
      </c>
      <c r="M1280" s="26"/>
    </row>
    <row customHeight="1" ht="12" r="1281" spans="1:13">
      <c r="A1281" s="141">
        <v>6598</v>
      </c>
      <c r="B1281" s="93">
        <v>0</v>
      </c>
      <c r="C1281" s="110">
        <v>0</v>
      </c>
      <c r="D1281" s="110">
        <f si="40" t="shared"/>
        <v>0</v>
      </c>
      <c r="E1281" s="74">
        <v>0</v>
      </c>
      <c r="G1281" s="26" t="s">
        <v>727</v>
      </c>
      <c r="H1281" s="26" t="s">
        <v>220</v>
      </c>
      <c r="I1281" s="29">
        <v>20</v>
      </c>
      <c r="J1281" s="96">
        <f si="41" t="shared"/>
        <v>0</v>
      </c>
      <c r="K1281" s="77">
        <f>(I1281*0.4)+I1281</f>
        <v>28</v>
      </c>
      <c r="M1281" s="26"/>
    </row>
    <row customFormat="1" customHeight="1" ht="12" r="1282" s="121" spans="1:13">
      <c r="A1282" s="144">
        <v>6599</v>
      </c>
      <c r="B1282" s="119">
        <v>0</v>
      </c>
      <c r="C1282" s="120">
        <v>0</v>
      </c>
      <c r="D1282" s="110">
        <f si="40" t="shared"/>
        <v>0</v>
      </c>
      <c r="E1282" s="120">
        <v>0</v>
      </c>
      <c r="H1282" s="121" t="s">
        <v>220</v>
      </c>
      <c r="I1282" s="57">
        <v>52.46</v>
      </c>
      <c r="J1282" s="122">
        <f si="41" t="shared"/>
        <v>0</v>
      </c>
      <c r="K1282" s="123">
        <f>(I1282*0.4)+I1282</f>
        <v>73.444000000000003</v>
      </c>
      <c r="L1282" s="57"/>
    </row>
    <row customHeight="1" ht="12" r="1283" spans="1:13">
      <c r="A1283" s="141">
        <v>6600</v>
      </c>
      <c r="B1283" s="93">
        <v>0</v>
      </c>
      <c r="C1283" s="110">
        <v>0</v>
      </c>
      <c r="D1283" s="110">
        <f si="40" t="shared"/>
        <v>0</v>
      </c>
      <c r="E1283" s="74">
        <v>0</v>
      </c>
      <c r="F1283" s="26">
        <v>6600</v>
      </c>
      <c r="G1283" s="26" t="s">
        <v>476</v>
      </c>
      <c r="H1283" s="26" t="s">
        <v>220</v>
      </c>
      <c r="I1283" s="29">
        <v>50</v>
      </c>
      <c r="J1283" s="96">
        <f si="41" t="shared"/>
        <v>0</v>
      </c>
      <c r="K1283" s="77">
        <f>(I1283*0.4)+I1283</f>
        <v>70</v>
      </c>
      <c r="M1283" s="26"/>
    </row>
    <row customHeight="1" ht="12" r="1284" spans="1:13">
      <c r="A1284" s="141">
        <v>6601</v>
      </c>
      <c r="B1284" s="93">
        <v>0</v>
      </c>
      <c r="C1284" s="110">
        <v>0</v>
      </c>
      <c r="D1284" s="110">
        <f si="40" t="shared"/>
        <v>0</v>
      </c>
      <c r="E1284" s="74">
        <v>0</v>
      </c>
      <c r="F1284" s="26">
        <v>6601</v>
      </c>
      <c r="G1284" s="26" t="s">
        <v>477</v>
      </c>
      <c r="H1284" s="26" t="s">
        <v>220</v>
      </c>
      <c r="I1284" s="29">
        <v>102</v>
      </c>
      <c r="J1284" s="96">
        <f si="41" t="shared"/>
        <v>0</v>
      </c>
      <c r="K1284" s="77">
        <v>145</v>
      </c>
      <c r="M1284" s="26"/>
    </row>
    <row customHeight="1" ht="12" r="1285" spans="1:13">
      <c r="A1285" s="141">
        <v>6602</v>
      </c>
      <c r="B1285" s="93">
        <v>0</v>
      </c>
      <c r="C1285" s="110">
        <v>0</v>
      </c>
      <c r="D1285" s="110">
        <f si="40" t="shared"/>
        <v>0</v>
      </c>
      <c r="E1285" s="74">
        <v>0</v>
      </c>
      <c r="H1285" s="26" t="s">
        <v>220</v>
      </c>
      <c r="I1285" s="29">
        <v>100</v>
      </c>
      <c r="J1285" s="96">
        <f si="41" t="shared"/>
        <v>0</v>
      </c>
      <c r="K1285" s="77">
        <f>(I1285*0.4)+I1285</f>
        <v>140</v>
      </c>
      <c r="M1285" s="26"/>
    </row>
    <row customHeight="1" ht="12" r="1286" spans="1:13">
      <c r="A1286" s="141">
        <v>6606</v>
      </c>
      <c r="B1286" s="93">
        <v>0</v>
      </c>
      <c r="C1286" s="110">
        <v>0</v>
      </c>
      <c r="D1286" s="110">
        <f si="40" t="shared"/>
        <v>0</v>
      </c>
      <c r="E1286" s="74">
        <v>4</v>
      </c>
      <c r="I1286" s="29">
        <v>36.86</v>
      </c>
      <c r="J1286" s="96">
        <f si="41" t="shared"/>
        <v>0</v>
      </c>
      <c r="K1286" s="77">
        <f>(I1286*0.4)+I1286</f>
        <v>51.603999999999999</v>
      </c>
      <c r="M1286" s="26"/>
    </row>
    <row customHeight="1" ht="12" r="1287" spans="1:13">
      <c r="A1287" s="141">
        <v>6607</v>
      </c>
      <c r="B1287" s="93">
        <v>0</v>
      </c>
      <c r="C1287" s="110">
        <v>0</v>
      </c>
      <c r="D1287" s="110">
        <f si="40" t="shared"/>
        <v>0</v>
      </c>
      <c r="E1287" s="74">
        <v>10</v>
      </c>
      <c r="I1287" s="29">
        <v>75.86</v>
      </c>
      <c r="J1287" s="96">
        <f si="41" t="shared"/>
        <v>0</v>
      </c>
      <c r="K1287" s="77">
        <f>(I1287*0.4)+I1287</f>
        <v>106.20400000000001</v>
      </c>
      <c r="M1287" s="26"/>
    </row>
    <row customHeight="1" ht="12" r="1288" spans="1:13">
      <c r="A1288" s="99">
        <v>6608</v>
      </c>
      <c r="B1288" s="93">
        <v>0</v>
      </c>
      <c r="C1288" s="110">
        <v>0</v>
      </c>
      <c r="D1288" s="110">
        <f si="40" t="shared"/>
        <v>0</v>
      </c>
      <c r="E1288" s="74">
        <v>3</v>
      </c>
      <c r="I1288" s="29">
        <v>25.5</v>
      </c>
      <c r="J1288" s="96">
        <f si="41" t="shared"/>
        <v>0</v>
      </c>
      <c r="M1288" s="26"/>
    </row>
    <row customHeight="1" ht="12" r="1289" spans="1:13">
      <c r="A1289" s="141">
        <v>6609</v>
      </c>
      <c r="B1289" s="93">
        <v>0</v>
      </c>
      <c r="C1289" s="110">
        <v>0</v>
      </c>
      <c r="D1289" s="110">
        <f si="40" t="shared"/>
        <v>0</v>
      </c>
      <c r="E1289" s="74">
        <v>4</v>
      </c>
      <c r="I1289" s="29">
        <v>26.57</v>
      </c>
      <c r="J1289" s="96">
        <f si="41" t="shared"/>
        <v>0</v>
      </c>
      <c r="M1289" s="26"/>
    </row>
    <row customHeight="1" ht="12" r="1290" spans="1:13">
      <c r="A1290" s="141">
        <v>6610</v>
      </c>
      <c r="B1290" s="93">
        <v>0</v>
      </c>
      <c r="C1290" s="110">
        <v>0</v>
      </c>
      <c r="D1290" s="110">
        <f si="40" t="shared"/>
        <v>0</v>
      </c>
      <c r="E1290" s="74">
        <v>0</v>
      </c>
      <c r="I1290" s="29">
        <v>30.74</v>
      </c>
      <c r="J1290" s="96">
        <f si="41" t="shared"/>
        <v>0</v>
      </c>
      <c r="M1290" s="26"/>
    </row>
    <row customHeight="1" ht="12" r="1291" spans="1:13">
      <c r="A1291" s="99">
        <v>6611</v>
      </c>
      <c r="B1291" s="93">
        <v>0</v>
      </c>
      <c r="C1291" s="110">
        <v>0</v>
      </c>
      <c r="D1291" s="110">
        <f si="40" t="shared"/>
        <v>0</v>
      </c>
      <c r="E1291" s="74">
        <v>0</v>
      </c>
      <c r="I1291" s="29">
        <v>62.5</v>
      </c>
      <c r="J1291" s="96">
        <f si="41" t="shared"/>
        <v>0</v>
      </c>
      <c r="M1291" s="26"/>
    </row>
    <row customHeight="1" ht="12" r="1292" spans="1:13">
      <c r="A1292" s="99">
        <v>6612</v>
      </c>
      <c r="B1292" s="93">
        <v>0</v>
      </c>
      <c r="C1292" s="110">
        <v>0</v>
      </c>
      <c r="D1292" s="110">
        <f si="40" t="shared"/>
        <v>0</v>
      </c>
      <c r="E1292" s="74">
        <v>0</v>
      </c>
      <c r="I1292" s="29">
        <v>48</v>
      </c>
      <c r="J1292" s="96">
        <f si="41" t="shared"/>
        <v>0</v>
      </c>
      <c r="M1292" s="26"/>
    </row>
    <row customHeight="1" ht="12" r="1293" spans="1:13">
      <c r="A1293" s="99">
        <v>6613</v>
      </c>
      <c r="B1293" s="68">
        <v>0</v>
      </c>
      <c r="C1293" s="110">
        <v>0</v>
      </c>
      <c r="D1293" s="110">
        <f si="40" t="shared"/>
        <v>0</v>
      </c>
      <c r="I1293" s="29">
        <v>100</v>
      </c>
      <c r="J1293" s="96">
        <f si="41" t="shared"/>
        <v>0</v>
      </c>
      <c r="M1293" s="26"/>
    </row>
    <row customHeight="1" ht="12" r="1294" spans="1:13">
      <c r="A1294" s="99">
        <v>6614</v>
      </c>
      <c r="B1294" s="93">
        <v>0</v>
      </c>
      <c r="C1294" s="110">
        <v>0</v>
      </c>
      <c r="D1294" s="110">
        <f si="40" t="shared"/>
        <v>0</v>
      </c>
      <c r="E1294" s="74">
        <v>4</v>
      </c>
      <c r="I1294" s="29">
        <v>150</v>
      </c>
      <c r="J1294" s="96">
        <f si="41" t="shared"/>
        <v>0</v>
      </c>
      <c r="M1294" s="26"/>
    </row>
    <row customHeight="1" ht="12" r="1295" spans="1:13">
      <c r="A1295" s="99">
        <v>6617</v>
      </c>
      <c r="B1295" s="93">
        <v>3</v>
      </c>
      <c r="C1295" s="110">
        <v>0</v>
      </c>
      <c r="D1295" s="110">
        <f si="40" t="shared"/>
        <v>0</v>
      </c>
      <c r="E1295" s="74">
        <v>0</v>
      </c>
      <c r="F1295" s="26" t="s">
        <v>1392</v>
      </c>
      <c r="G1295" s="26" t="s">
        <v>478</v>
      </c>
      <c r="H1295" s="26" t="s">
        <v>220</v>
      </c>
      <c r="I1295" s="29">
        <v>198.01</v>
      </c>
      <c r="J1295" s="96">
        <f si="41" t="shared"/>
        <v>594.03</v>
      </c>
      <c r="K1295" s="77">
        <v>350</v>
      </c>
      <c r="M1295" s="26"/>
    </row>
    <row customHeight="1" ht="12" r="1296" spans="1:13">
      <c r="A1296" s="99">
        <v>6618</v>
      </c>
      <c r="B1296" s="93">
        <v>0</v>
      </c>
      <c r="C1296" s="110">
        <v>0</v>
      </c>
      <c r="D1296" s="110">
        <f si="40" t="shared"/>
        <v>0</v>
      </c>
      <c r="E1296" s="74">
        <v>2</v>
      </c>
      <c r="I1296" s="29">
        <v>62.5</v>
      </c>
      <c r="J1296" s="96">
        <f si="41" t="shared"/>
        <v>0</v>
      </c>
      <c r="M1296" s="26"/>
    </row>
    <row customHeight="1" ht="12" r="1297" spans="1:13">
      <c r="A1297" s="99">
        <v>6619</v>
      </c>
      <c r="B1297" s="93">
        <v>21</v>
      </c>
      <c r="C1297" s="110">
        <v>4</v>
      </c>
      <c r="D1297" s="110">
        <f si="40" t="shared"/>
        <v>8</v>
      </c>
      <c r="E1297" s="74">
        <v>0</v>
      </c>
      <c r="F1297" s="26" t="s">
        <v>1390</v>
      </c>
      <c r="G1297" s="26" t="s">
        <v>556</v>
      </c>
      <c r="H1297" s="26" t="s">
        <v>220</v>
      </c>
      <c r="I1297" s="29">
        <v>50</v>
      </c>
      <c r="J1297" s="96">
        <f si="41" t="shared"/>
        <v>1050</v>
      </c>
      <c r="K1297" s="77">
        <v>165</v>
      </c>
      <c r="M1297" s="26"/>
    </row>
    <row customHeight="1" ht="12" r="1298" spans="1:13">
      <c r="A1298" s="141">
        <v>6620</v>
      </c>
      <c r="B1298" s="93">
        <v>21</v>
      </c>
      <c r="C1298" s="110">
        <v>7</v>
      </c>
      <c r="D1298" s="110">
        <f si="40" t="shared"/>
        <v>14</v>
      </c>
      <c r="E1298" s="74">
        <v>6</v>
      </c>
      <c r="F1298" s="26" t="s">
        <v>1389</v>
      </c>
      <c r="G1298" s="26" t="s">
        <v>479</v>
      </c>
      <c r="H1298" s="26" t="s">
        <v>220</v>
      </c>
      <c r="I1298" s="29">
        <v>20</v>
      </c>
      <c r="J1298" s="96">
        <f si="41" t="shared"/>
        <v>420</v>
      </c>
      <c r="K1298" s="77">
        <v>172</v>
      </c>
      <c r="M1298" s="26"/>
    </row>
    <row customHeight="1" ht="12" r="1299" spans="1:13">
      <c r="A1299" s="99">
        <v>6621</v>
      </c>
      <c r="B1299" s="93">
        <v>7</v>
      </c>
      <c r="C1299" s="110">
        <v>7</v>
      </c>
      <c r="D1299" s="110">
        <f si="40" t="shared"/>
        <v>14</v>
      </c>
      <c r="E1299" s="74">
        <v>5</v>
      </c>
      <c r="F1299" s="26" t="s">
        <v>1389</v>
      </c>
      <c r="G1299" s="26" t="s">
        <v>480</v>
      </c>
      <c r="H1299" s="26" t="s">
        <v>220</v>
      </c>
      <c r="I1299" s="29">
        <v>35.5</v>
      </c>
      <c r="J1299" s="96">
        <f si="41" t="shared"/>
        <v>248.5</v>
      </c>
      <c r="K1299" s="77">
        <v>172</v>
      </c>
      <c r="M1299" s="26"/>
    </row>
    <row customHeight="1" ht="12" r="1300" spans="1:13">
      <c r="A1300" s="141">
        <v>6622</v>
      </c>
      <c r="B1300" s="93">
        <v>0</v>
      </c>
      <c r="C1300" s="110">
        <v>0</v>
      </c>
      <c r="D1300" s="110">
        <f si="40" t="shared"/>
        <v>0</v>
      </c>
      <c r="E1300" s="74">
        <v>0</v>
      </c>
      <c r="G1300" s="26" t="s">
        <v>824</v>
      </c>
      <c r="H1300" s="26" t="s">
        <v>220</v>
      </c>
      <c r="I1300" s="29">
        <v>122</v>
      </c>
      <c r="J1300" s="96">
        <f si="41" t="shared"/>
        <v>0</v>
      </c>
      <c r="K1300" s="77">
        <v>172</v>
      </c>
      <c r="M1300" s="26"/>
    </row>
    <row customHeight="1" ht="12" r="1301" spans="1:13">
      <c r="A1301" s="141">
        <v>6623</v>
      </c>
      <c r="B1301" s="93">
        <v>7</v>
      </c>
      <c r="C1301" s="110">
        <v>0</v>
      </c>
      <c r="D1301" s="110">
        <f si="40" t="shared"/>
        <v>0</v>
      </c>
      <c r="E1301" s="74">
        <v>0</v>
      </c>
      <c r="F1301" s="26">
        <v>6623</v>
      </c>
      <c r="G1301" s="26" t="s">
        <v>481</v>
      </c>
      <c r="H1301" s="26" t="s">
        <v>220</v>
      </c>
      <c r="I1301" s="29">
        <v>36.86</v>
      </c>
      <c r="J1301" s="96">
        <f si="41" t="shared"/>
        <v>258.02</v>
      </c>
      <c r="K1301" s="77">
        <f>(I1301*0.4)+I1301</f>
        <v>51.603999999999999</v>
      </c>
      <c r="M1301" s="26"/>
    </row>
    <row customHeight="1" ht="12" r="1302" spans="1:13">
      <c r="A1302" s="141">
        <v>6624</v>
      </c>
      <c r="B1302" s="93">
        <v>0</v>
      </c>
      <c r="C1302" s="110">
        <v>0</v>
      </c>
      <c r="D1302" s="110">
        <f si="40" t="shared"/>
        <v>0</v>
      </c>
      <c r="E1302" s="74">
        <v>0</v>
      </c>
      <c r="F1302" s="26">
        <v>6624</v>
      </c>
      <c r="G1302" s="26" t="s">
        <v>482</v>
      </c>
      <c r="H1302" s="26" t="s">
        <v>220</v>
      </c>
      <c r="I1302" s="29">
        <v>36.86</v>
      </c>
      <c r="J1302" s="96">
        <f si="41" t="shared"/>
        <v>0</v>
      </c>
      <c r="K1302" s="77">
        <f>(I1302*0.4)+I1302</f>
        <v>51.603999999999999</v>
      </c>
    </row>
    <row customHeight="1" ht="12" r="1303" spans="1:13">
      <c r="A1303" s="141">
        <v>6625</v>
      </c>
      <c r="B1303" s="93">
        <v>3</v>
      </c>
      <c r="C1303" s="110">
        <v>0</v>
      </c>
      <c r="D1303" s="110">
        <f si="40" t="shared"/>
        <v>0</v>
      </c>
      <c r="E1303" s="74">
        <v>0</v>
      </c>
      <c r="F1303" s="26">
        <v>6625</v>
      </c>
      <c r="G1303" s="26" t="s">
        <v>483</v>
      </c>
      <c r="H1303" s="26" t="s">
        <v>220</v>
      </c>
      <c r="I1303" s="29">
        <v>325</v>
      </c>
      <c r="J1303" s="96">
        <f si="41" t="shared"/>
        <v>975</v>
      </c>
      <c r="K1303" s="77">
        <f>(I1303*0.4)+I1303</f>
        <v>455</v>
      </c>
    </row>
    <row customHeight="1" ht="12" r="1304" spans="1:13">
      <c r="A1304" s="99">
        <v>6626</v>
      </c>
      <c r="B1304" s="93">
        <v>1</v>
      </c>
      <c r="C1304" s="110">
        <v>0</v>
      </c>
      <c r="D1304" s="110">
        <f si="40" t="shared"/>
        <v>0</v>
      </c>
      <c r="E1304" s="74">
        <v>0</v>
      </c>
      <c r="I1304" s="29">
        <v>187.5</v>
      </c>
      <c r="J1304" s="96">
        <f si="41" t="shared"/>
        <v>187.5</v>
      </c>
      <c r="M1304" s="26"/>
    </row>
    <row customHeight="1" ht="12" r="1305" spans="1:13">
      <c r="A1305" s="141">
        <v>6627</v>
      </c>
      <c r="B1305" s="93">
        <v>0</v>
      </c>
      <c r="C1305" s="110">
        <v>0</v>
      </c>
      <c r="D1305" s="110">
        <f si="40" t="shared"/>
        <v>0</v>
      </c>
      <c r="E1305" s="74">
        <v>2</v>
      </c>
      <c r="I1305" s="29">
        <v>39.03</v>
      </c>
      <c r="J1305" s="96">
        <f si="41" t="shared"/>
        <v>0</v>
      </c>
      <c r="M1305" s="26"/>
    </row>
    <row customHeight="1" ht="12" r="1306" spans="1:13">
      <c r="A1306" s="141">
        <v>6630</v>
      </c>
      <c r="B1306" s="93">
        <v>21</v>
      </c>
      <c r="C1306" s="110">
        <v>0</v>
      </c>
      <c r="D1306" s="110">
        <f si="40" t="shared"/>
        <v>0</v>
      </c>
      <c r="E1306" s="74">
        <v>2</v>
      </c>
      <c r="I1306" s="29">
        <v>75.86</v>
      </c>
      <c r="J1306" s="96">
        <f si="41" t="shared"/>
        <v>1593.06</v>
      </c>
      <c r="M1306" s="26"/>
    </row>
    <row customHeight="1" ht="12" r="1307" spans="1:13">
      <c r="A1307" s="99">
        <v>6631</v>
      </c>
      <c r="B1307" s="93">
        <v>45</v>
      </c>
      <c r="C1307" s="110">
        <v>5</v>
      </c>
      <c r="D1307" s="110">
        <f si="40" t="shared"/>
        <v>10</v>
      </c>
      <c r="E1307" s="74">
        <v>3</v>
      </c>
      <c r="F1307" s="26" t="s">
        <v>1376</v>
      </c>
      <c r="G1307" s="26" t="s">
        <v>574</v>
      </c>
      <c r="H1307" s="26" t="s">
        <v>220</v>
      </c>
      <c r="I1307" s="29">
        <v>50</v>
      </c>
      <c r="J1307" s="96">
        <f si="41" t="shared"/>
        <v>2250</v>
      </c>
      <c r="K1307" s="77">
        <f>(I1307*0.4)+I1307</f>
        <v>70</v>
      </c>
    </row>
    <row customHeight="1" ht="12" r="1308" spans="1:13">
      <c r="A1308" s="99">
        <v>6632</v>
      </c>
      <c r="B1308" s="93">
        <v>0</v>
      </c>
      <c r="C1308" s="110">
        <v>0</v>
      </c>
      <c r="D1308" s="110">
        <f si="40" t="shared"/>
        <v>0</v>
      </c>
      <c r="E1308" s="74">
        <v>0</v>
      </c>
      <c r="F1308" s="26">
        <v>6632</v>
      </c>
      <c r="G1308" s="26" t="s">
        <v>484</v>
      </c>
      <c r="H1308" s="26" t="s">
        <v>220</v>
      </c>
      <c r="I1308" s="29">
        <v>46</v>
      </c>
      <c r="J1308" s="96">
        <f si="41" t="shared"/>
        <v>0</v>
      </c>
      <c r="K1308" s="77">
        <f>(I1308*0.4)+I1308</f>
        <v>64.400000000000006</v>
      </c>
    </row>
    <row customFormat="1" customHeight="1" ht="12" r="1309" s="121" spans="1:13">
      <c r="A1309" s="144">
        <v>6633</v>
      </c>
      <c r="B1309" s="119">
        <v>0</v>
      </c>
      <c r="C1309" s="120">
        <v>0</v>
      </c>
      <c r="D1309" s="110">
        <f si="40" t="shared"/>
        <v>0</v>
      </c>
      <c r="E1309" s="120">
        <v>0</v>
      </c>
      <c r="I1309" s="57">
        <v>153.86000000000001</v>
      </c>
      <c r="J1309" s="122">
        <f si="41" t="shared"/>
        <v>0</v>
      </c>
      <c r="K1309" s="123"/>
      <c r="L1309" s="57"/>
    </row>
    <row customHeight="1" ht="12" r="1310" spans="1:13">
      <c r="A1310" s="99">
        <v>6635</v>
      </c>
      <c r="B1310" s="93">
        <v>22</v>
      </c>
      <c r="C1310" s="110">
        <v>0</v>
      </c>
      <c r="D1310" s="110">
        <f si="40" t="shared"/>
        <v>0</v>
      </c>
      <c r="E1310" s="74">
        <v>0</v>
      </c>
      <c r="F1310" s="26">
        <v>6635</v>
      </c>
      <c r="G1310" s="26" t="s">
        <v>485</v>
      </c>
      <c r="H1310" s="26" t="s">
        <v>220</v>
      </c>
      <c r="I1310" s="29">
        <v>50</v>
      </c>
      <c r="J1310" s="96">
        <f si="41" t="shared"/>
        <v>1100</v>
      </c>
      <c r="K1310" s="77">
        <f>(I1310*0.4)+I1310</f>
        <v>70</v>
      </c>
    </row>
    <row customHeight="1" ht="12" r="1311" spans="1:13">
      <c r="A1311" s="141">
        <v>6636</v>
      </c>
      <c r="B1311" s="93">
        <v>0</v>
      </c>
      <c r="C1311" s="110">
        <v>0</v>
      </c>
      <c r="D1311" s="110">
        <f si="40" t="shared"/>
        <v>0</v>
      </c>
      <c r="E1311" s="74">
        <v>0</v>
      </c>
      <c r="I1311" s="29">
        <v>153.86000000000001</v>
      </c>
      <c r="J1311" s="96">
        <f si="41" t="shared"/>
        <v>0</v>
      </c>
      <c r="M1311" s="26"/>
    </row>
    <row customFormat="1" customHeight="1" ht="12" r="1312" s="121" spans="1:13">
      <c r="A1312" s="144">
        <v>6637</v>
      </c>
      <c r="B1312" s="119">
        <v>0</v>
      </c>
      <c r="C1312" s="120">
        <v>0</v>
      </c>
      <c r="D1312" s="110">
        <f si="40" t="shared"/>
        <v>0</v>
      </c>
      <c r="E1312" s="120">
        <v>0</v>
      </c>
      <c r="I1312" s="57">
        <v>20</v>
      </c>
      <c r="J1312" s="122">
        <f si="41" t="shared"/>
        <v>0</v>
      </c>
      <c r="K1312" s="123"/>
      <c r="L1312" s="57"/>
    </row>
    <row customHeight="1" ht="12" r="1313" spans="1:13">
      <c r="A1313" s="99">
        <v>6638</v>
      </c>
      <c r="B1313" s="93">
        <v>0</v>
      </c>
      <c r="C1313" s="110">
        <v>0</v>
      </c>
      <c r="D1313" s="110">
        <f si="40" t="shared"/>
        <v>0</v>
      </c>
      <c r="E1313" s="74">
        <v>4</v>
      </c>
      <c r="I1313" s="29">
        <v>45</v>
      </c>
      <c r="J1313" s="96">
        <f si="41" t="shared"/>
        <v>0</v>
      </c>
      <c r="M1313" s="26"/>
    </row>
    <row customHeight="1" ht="12" r="1314" spans="1:13">
      <c r="A1314" s="99">
        <v>6640</v>
      </c>
      <c r="B1314" s="93">
        <v>0</v>
      </c>
      <c r="C1314" s="110">
        <v>0</v>
      </c>
      <c r="D1314" s="110">
        <f si="40" t="shared"/>
        <v>0</v>
      </c>
      <c r="E1314" s="74">
        <v>2</v>
      </c>
      <c r="I1314" s="29">
        <v>61</v>
      </c>
      <c r="J1314" s="96">
        <f si="41" t="shared"/>
        <v>0</v>
      </c>
      <c r="M1314" s="26"/>
    </row>
    <row customHeight="1" ht="12" r="1315" spans="1:13">
      <c r="A1315" s="99">
        <v>6641</v>
      </c>
      <c r="B1315" s="93">
        <v>0</v>
      </c>
      <c r="C1315" s="110">
        <v>0</v>
      </c>
      <c r="D1315" s="110">
        <f si="40" t="shared"/>
        <v>0</v>
      </c>
      <c r="E1315" s="74">
        <v>0</v>
      </c>
      <c r="I1315" s="29">
        <v>63</v>
      </c>
      <c r="J1315" s="96">
        <f si="41" t="shared"/>
        <v>0</v>
      </c>
      <c r="M1315" s="26"/>
    </row>
    <row customHeight="1" ht="12" r="1316" spans="1:13">
      <c r="A1316" s="141">
        <v>6644</v>
      </c>
      <c r="B1316" s="93">
        <v>0</v>
      </c>
      <c r="C1316" s="110">
        <v>0</v>
      </c>
      <c r="D1316" s="110">
        <f si="40" t="shared"/>
        <v>0</v>
      </c>
      <c r="E1316" s="74">
        <v>2</v>
      </c>
      <c r="I1316" s="29">
        <v>34.26</v>
      </c>
      <c r="J1316" s="96">
        <f si="41" t="shared"/>
        <v>0</v>
      </c>
      <c r="M1316" s="26"/>
    </row>
    <row customHeight="1" ht="12" r="1317" spans="1:13">
      <c r="A1317" s="141">
        <v>6645</v>
      </c>
      <c r="B1317" s="93">
        <v>6</v>
      </c>
      <c r="C1317" s="110">
        <v>0</v>
      </c>
      <c r="D1317" s="110">
        <f ref="D1317:D1386" si="42" t="shared">C1317*2</f>
        <v>0</v>
      </c>
      <c r="E1317" s="74">
        <v>0</v>
      </c>
      <c r="F1317" s="26">
        <v>6645</v>
      </c>
      <c r="G1317" s="26" t="s">
        <v>486</v>
      </c>
      <c r="H1317" s="26" t="s">
        <v>220</v>
      </c>
      <c r="I1317" s="29">
        <v>100</v>
      </c>
      <c r="J1317" s="96">
        <f si="41" t="shared"/>
        <v>600</v>
      </c>
      <c r="K1317" s="77">
        <f>(I1317*0.4)+I1317</f>
        <v>140</v>
      </c>
    </row>
    <row customHeight="1" ht="12" r="1318" spans="1:13">
      <c r="A1318" s="141">
        <v>6646</v>
      </c>
      <c r="B1318" s="93">
        <v>0</v>
      </c>
      <c r="C1318" s="110">
        <v>0</v>
      </c>
      <c r="D1318" s="110">
        <f si="42" t="shared"/>
        <v>0</v>
      </c>
      <c r="E1318" s="74">
        <v>2</v>
      </c>
      <c r="I1318" s="29">
        <v>31.66</v>
      </c>
      <c r="J1318" s="96">
        <f si="41" t="shared"/>
        <v>0</v>
      </c>
      <c r="M1318" s="26"/>
    </row>
    <row customHeight="1" ht="12" r="1319" spans="1:13">
      <c r="A1319" s="99">
        <v>6647</v>
      </c>
      <c r="B1319" s="93">
        <v>0</v>
      </c>
      <c r="C1319" s="110">
        <v>0</v>
      </c>
      <c r="D1319" s="110">
        <f si="42" t="shared"/>
        <v>0</v>
      </c>
      <c r="E1319" s="74">
        <v>0</v>
      </c>
      <c r="F1319" s="26">
        <v>6647</v>
      </c>
      <c r="G1319" s="26" t="s">
        <v>487</v>
      </c>
      <c r="H1319" s="26" t="s">
        <v>220</v>
      </c>
      <c r="I1319" s="29">
        <v>125</v>
      </c>
      <c r="J1319" s="96">
        <f si="41" t="shared"/>
        <v>0</v>
      </c>
      <c r="K1319" s="77">
        <f>(I1319*0.4)+I1319</f>
        <v>175</v>
      </c>
    </row>
    <row customFormat="1" customHeight="1" ht="12" r="1320" s="121" spans="1:13">
      <c r="A1320" s="136">
        <v>6648</v>
      </c>
      <c r="B1320" s="119">
        <v>0</v>
      </c>
      <c r="C1320" s="120">
        <v>0</v>
      </c>
      <c r="D1320" s="110">
        <f si="42" t="shared"/>
        <v>0</v>
      </c>
      <c r="E1320" s="120">
        <v>0</v>
      </c>
      <c r="F1320" s="121">
        <v>6648</v>
      </c>
      <c r="G1320" s="121" t="s">
        <v>488</v>
      </c>
      <c r="H1320" s="121" t="s">
        <v>220</v>
      </c>
      <c r="I1320" s="57">
        <v>80</v>
      </c>
      <c r="J1320" s="122">
        <f si="41" t="shared"/>
        <v>0</v>
      </c>
      <c r="K1320" s="123">
        <f>(I1320*0.4)+I1320</f>
        <v>112</v>
      </c>
      <c r="L1320" s="57"/>
      <c r="M1320" s="124"/>
    </row>
    <row customHeight="1" ht="12" r="1321" spans="1:13">
      <c r="A1321" s="10">
        <v>6650</v>
      </c>
      <c r="B1321" s="93">
        <v>2</v>
      </c>
      <c r="C1321" s="110">
        <v>0</v>
      </c>
      <c r="D1321" s="110">
        <f si="42" t="shared"/>
        <v>0</v>
      </c>
      <c r="E1321" s="74">
        <v>0</v>
      </c>
      <c r="F1321" s="26">
        <v>6650</v>
      </c>
      <c r="G1321" s="26" t="s">
        <v>489</v>
      </c>
      <c r="H1321" s="26" t="s">
        <v>220</v>
      </c>
      <c r="I1321" s="29">
        <v>85</v>
      </c>
      <c r="J1321" s="96">
        <f si="41" t="shared"/>
        <v>170</v>
      </c>
      <c r="K1321" s="77">
        <f>(I1321*0.4)+I1321</f>
        <v>119</v>
      </c>
    </row>
    <row customHeight="1" ht="12" r="1322" spans="1:13">
      <c r="A1322" s="10">
        <v>6651</v>
      </c>
      <c r="B1322" s="93">
        <v>0</v>
      </c>
      <c r="C1322" s="110">
        <v>0</v>
      </c>
      <c r="D1322" s="110">
        <f si="42" t="shared"/>
        <v>0</v>
      </c>
      <c r="E1322" s="74">
        <v>2</v>
      </c>
      <c r="F1322" s="26">
        <v>6651</v>
      </c>
      <c r="G1322" s="26" t="s">
        <v>490</v>
      </c>
      <c r="H1322" s="26" t="s">
        <v>220</v>
      </c>
      <c r="I1322" s="29">
        <v>29.5</v>
      </c>
      <c r="J1322" s="96">
        <f si="41" t="shared"/>
        <v>0</v>
      </c>
      <c r="K1322" s="77">
        <v>43</v>
      </c>
      <c r="M1322" s="46"/>
    </row>
    <row customHeight="1" ht="12" r="1323" spans="1:13">
      <c r="A1323" s="10">
        <v>6652</v>
      </c>
      <c r="B1323" s="93">
        <v>9</v>
      </c>
      <c r="C1323" s="110">
        <v>4</v>
      </c>
      <c r="D1323" s="110">
        <f si="42" t="shared"/>
        <v>8</v>
      </c>
      <c r="E1323" s="74">
        <v>1</v>
      </c>
      <c r="F1323" s="26" t="s">
        <v>1390</v>
      </c>
      <c r="G1323" s="26" t="s">
        <v>491</v>
      </c>
      <c r="H1323" s="26" t="s">
        <v>220</v>
      </c>
      <c r="I1323" s="29">
        <v>22.96</v>
      </c>
      <c r="J1323" s="96">
        <f si="41" t="shared"/>
        <v>206.64000000000001</v>
      </c>
      <c r="K1323" s="77">
        <v>100</v>
      </c>
    </row>
    <row customHeight="1" ht="12" r="1324" spans="1:13">
      <c r="A1324" s="10">
        <v>6653</v>
      </c>
      <c r="B1324" s="93">
        <v>21</v>
      </c>
      <c r="C1324" s="110">
        <v>0</v>
      </c>
      <c r="D1324" s="110">
        <f si="42" t="shared"/>
        <v>0</v>
      </c>
      <c r="E1324" s="74">
        <v>4</v>
      </c>
      <c r="F1324" s="26" t="s">
        <v>1363</v>
      </c>
      <c r="G1324" s="26" t="s">
        <v>1039</v>
      </c>
      <c r="H1324" s="26" t="s">
        <v>220</v>
      </c>
      <c r="I1324" s="29">
        <v>44.66</v>
      </c>
      <c r="J1324" s="96">
        <f si="41" t="shared"/>
        <v>937.8599999999999</v>
      </c>
      <c r="K1324" s="77">
        <f>(I1324*0.4)+I1324</f>
        <v>62.524000000000001</v>
      </c>
    </row>
    <row customHeight="1" ht="12" r="1325" spans="1:13">
      <c r="A1325" s="10">
        <v>6654</v>
      </c>
      <c r="B1325" s="93">
        <v>8</v>
      </c>
      <c r="C1325" s="110">
        <v>0</v>
      </c>
      <c r="D1325" s="110">
        <f si="42" t="shared"/>
        <v>0</v>
      </c>
      <c r="E1325" s="74">
        <v>4</v>
      </c>
      <c r="F1325" s="26" t="s">
        <v>1363</v>
      </c>
      <c r="G1325" s="26" t="s">
        <v>1040</v>
      </c>
      <c r="H1325" s="26" t="s">
        <v>220</v>
      </c>
      <c r="I1325" s="29">
        <v>44.66</v>
      </c>
      <c r="J1325" s="96">
        <f si="41" t="shared"/>
        <v>357.28</v>
      </c>
      <c r="K1325" s="77">
        <f>(I1325*0.4)+I1325</f>
        <v>62.524000000000001</v>
      </c>
    </row>
    <row customHeight="1" ht="12" r="1326" spans="1:13">
      <c r="A1326" s="10">
        <v>6655</v>
      </c>
      <c r="B1326" s="93">
        <v>16</v>
      </c>
      <c r="C1326" s="110">
        <v>0</v>
      </c>
      <c r="D1326" s="110">
        <f si="42" t="shared"/>
        <v>0</v>
      </c>
      <c r="E1326" s="74">
        <v>12</v>
      </c>
      <c r="F1326" s="26" t="s">
        <v>1363</v>
      </c>
      <c r="G1326" s="26" t="s">
        <v>1041</v>
      </c>
      <c r="H1326" s="26" t="s">
        <v>220</v>
      </c>
      <c r="I1326" s="29">
        <v>10.5</v>
      </c>
      <c r="J1326" s="96">
        <f si="41" t="shared"/>
        <v>168</v>
      </c>
      <c r="K1326" s="77">
        <f>(I1326*0.4)+I1326</f>
        <v>14.7</v>
      </c>
    </row>
    <row customHeight="1" ht="12" r="1327" spans="1:13">
      <c r="A1327" s="10">
        <v>6656</v>
      </c>
      <c r="B1327" s="93">
        <v>0</v>
      </c>
      <c r="C1327" s="110">
        <v>0</v>
      </c>
      <c r="D1327" s="110">
        <f si="42" t="shared"/>
        <v>0</v>
      </c>
      <c r="E1327" s="74">
        <v>4</v>
      </c>
      <c r="F1327" s="26" t="s">
        <v>1363</v>
      </c>
      <c r="G1327" s="26" t="s">
        <v>1042</v>
      </c>
      <c r="H1327" s="26" t="s">
        <v>220</v>
      </c>
      <c r="I1327" s="29">
        <v>29.06</v>
      </c>
      <c r="J1327" s="96">
        <f si="41" t="shared"/>
        <v>0</v>
      </c>
      <c r="K1327" s="77">
        <v>43</v>
      </c>
    </row>
    <row customHeight="1" ht="12" r="1328" spans="1:13">
      <c r="A1328" s="10">
        <v>6657</v>
      </c>
      <c r="B1328" s="93">
        <v>14</v>
      </c>
      <c r="C1328" s="110">
        <v>0</v>
      </c>
      <c r="D1328" s="110">
        <f si="42" t="shared"/>
        <v>0</v>
      </c>
      <c r="E1328" s="74">
        <v>3</v>
      </c>
      <c r="F1328" s="26" t="s">
        <v>1363</v>
      </c>
      <c r="G1328" s="26" t="s">
        <v>1043</v>
      </c>
      <c r="H1328" s="26" t="s">
        <v>220</v>
      </c>
      <c r="I1328" s="29">
        <v>31</v>
      </c>
      <c r="J1328" s="96">
        <f si="41" t="shared"/>
        <v>434</v>
      </c>
      <c r="K1328" s="77">
        <f>(I1328*0.4)+I1328</f>
        <v>43.4</v>
      </c>
    </row>
    <row customHeight="1" ht="12" r="1329" spans="1:13">
      <c r="A1329" s="10">
        <v>6658</v>
      </c>
      <c r="B1329" s="93">
        <v>0</v>
      </c>
      <c r="C1329" s="110">
        <v>0</v>
      </c>
      <c r="D1329" s="110">
        <f si="42" t="shared"/>
        <v>0</v>
      </c>
      <c r="E1329" s="74">
        <v>0</v>
      </c>
      <c r="I1329" s="29">
        <v>62.86</v>
      </c>
      <c r="J1329" s="96">
        <f si="41" t="shared"/>
        <v>0</v>
      </c>
      <c r="K1329" s="77">
        <f>(I1329*0.4)+I1329</f>
        <v>88.004000000000005</v>
      </c>
      <c r="M1329" s="26"/>
    </row>
    <row customHeight="1" ht="12" r="1330" spans="1:13">
      <c r="A1330" s="10">
        <v>6659</v>
      </c>
      <c r="B1330" s="93">
        <v>0</v>
      </c>
      <c r="C1330" s="110">
        <v>0</v>
      </c>
      <c r="D1330" s="110">
        <f si="42" t="shared"/>
        <v>0</v>
      </c>
      <c r="H1330" s="26" t="s">
        <v>220</v>
      </c>
      <c r="I1330" s="29">
        <v>20</v>
      </c>
      <c r="J1330" s="96">
        <f si="41" t="shared"/>
        <v>0</v>
      </c>
      <c r="K1330" s="77">
        <f>(I1330*0.4)+I1330</f>
        <v>28</v>
      </c>
      <c r="M1330" s="26"/>
    </row>
    <row customFormat="1" customHeight="1" ht="12" r="1331" s="121" spans="1:13">
      <c r="A1331" s="136">
        <v>6663</v>
      </c>
      <c r="B1331" s="119">
        <v>0</v>
      </c>
      <c r="C1331" s="120">
        <v>0</v>
      </c>
      <c r="D1331" s="110">
        <f si="42" t="shared"/>
        <v>0</v>
      </c>
      <c r="E1331" s="120">
        <v>0</v>
      </c>
      <c r="I1331" s="57">
        <v>29.28</v>
      </c>
      <c r="J1331" s="122">
        <f si="41" t="shared"/>
        <v>0</v>
      </c>
      <c r="K1331" s="123">
        <f>(I1331*0.4)+I1331</f>
        <v>40.992000000000004</v>
      </c>
      <c r="L1331" s="57"/>
    </row>
    <row customFormat="1" customHeight="1" ht="12" r="1332" s="121" spans="1:13">
      <c r="A1332" s="437">
        <v>6664</v>
      </c>
      <c r="B1332" s="438">
        <v>1</v>
      </c>
      <c r="C1332" s="120"/>
      <c r="D1332" s="110"/>
      <c r="E1332" s="120"/>
      <c r="I1332" s="57"/>
      <c r="J1332" s="122"/>
      <c r="K1332" s="123"/>
      <c r="L1332" s="57"/>
    </row>
    <row customFormat="1" customHeight="1" ht="12" r="1333" s="121" spans="1:13">
      <c r="A1333" s="437">
        <v>6665</v>
      </c>
      <c r="B1333" s="438">
        <v>1</v>
      </c>
      <c r="C1333" s="120"/>
      <c r="D1333" s="110"/>
      <c r="E1333" s="120"/>
      <c r="I1333" s="57"/>
      <c r="J1333" s="122"/>
      <c r="K1333" s="123"/>
      <c r="L1333" s="57"/>
    </row>
    <row customHeight="1" ht="12" r="1334" spans="1:13">
      <c r="A1334" s="10">
        <v>6666</v>
      </c>
      <c r="B1334" s="93">
        <v>0</v>
      </c>
      <c r="C1334" s="110">
        <v>0</v>
      </c>
      <c r="D1334" s="110">
        <f si="42" t="shared"/>
        <v>0</v>
      </c>
      <c r="E1334" s="74">
        <v>0</v>
      </c>
      <c r="F1334" s="26">
        <v>6666</v>
      </c>
      <c r="H1334" s="26" t="s">
        <v>220</v>
      </c>
      <c r="I1334" s="29">
        <v>269.82</v>
      </c>
      <c r="J1334" s="96">
        <f si="41" t="shared"/>
        <v>0</v>
      </c>
      <c r="K1334" s="77">
        <v>380</v>
      </c>
      <c r="M1334" s="26"/>
    </row>
    <row customHeight="1" ht="12" r="1335" spans="1:13">
      <c r="A1335" s="10">
        <v>6667</v>
      </c>
      <c r="B1335" s="93">
        <v>0</v>
      </c>
      <c r="C1335" s="110">
        <v>0</v>
      </c>
      <c r="D1335" s="110">
        <f si="42" t="shared"/>
        <v>0</v>
      </c>
      <c r="E1335" s="74">
        <v>0</v>
      </c>
      <c r="I1335" s="29">
        <v>20</v>
      </c>
      <c r="J1335" s="96">
        <f si="41" t="shared"/>
        <v>0</v>
      </c>
      <c r="M1335" s="26"/>
    </row>
    <row customHeight="1" ht="12" r="1336" spans="1:13">
      <c r="A1336" s="10">
        <v>6669</v>
      </c>
      <c r="B1336" s="93">
        <v>1</v>
      </c>
      <c r="C1336" s="110">
        <v>0</v>
      </c>
      <c r="D1336" s="110">
        <f si="42" t="shared"/>
        <v>0</v>
      </c>
      <c r="E1336" s="74">
        <v>0</v>
      </c>
      <c r="I1336" s="29">
        <v>20</v>
      </c>
      <c r="J1336" s="96">
        <f ref="J1336:J1403" si="43" t="shared">B1336*I1336</f>
        <v>20</v>
      </c>
      <c r="M1336" s="26"/>
    </row>
    <row customHeight="1" ht="12" r="1337" spans="1:13">
      <c r="A1337" s="10">
        <v>6670</v>
      </c>
      <c r="B1337" s="93">
        <v>22</v>
      </c>
      <c r="C1337" s="110">
        <v>0</v>
      </c>
      <c r="D1337" s="110">
        <f si="42" t="shared"/>
        <v>0</v>
      </c>
      <c r="E1337" s="74">
        <v>0</v>
      </c>
      <c r="F1337" s="26">
        <v>6670</v>
      </c>
      <c r="H1337" s="26" t="s">
        <v>220</v>
      </c>
      <c r="I1337" s="29">
        <v>15.05</v>
      </c>
      <c r="J1337" s="96">
        <f si="43" t="shared"/>
        <v>331.1</v>
      </c>
      <c r="K1337" s="77">
        <v>23</v>
      </c>
      <c r="M1337" s="26"/>
    </row>
    <row customHeight="1" ht="12" r="1338" spans="1:13">
      <c r="A1338" s="10">
        <v>6672</v>
      </c>
      <c r="B1338" s="93">
        <v>9</v>
      </c>
      <c r="C1338" s="110">
        <v>20</v>
      </c>
      <c r="D1338" s="110">
        <v>40</v>
      </c>
      <c r="E1338" s="74">
        <v>0</v>
      </c>
      <c r="F1338" s="26">
        <v>6672</v>
      </c>
      <c r="G1338" s="26" t="s">
        <v>492</v>
      </c>
      <c r="H1338" s="26" t="s">
        <v>220</v>
      </c>
      <c r="I1338" s="29">
        <v>40</v>
      </c>
      <c r="J1338" s="96">
        <f si="43" t="shared"/>
        <v>360</v>
      </c>
      <c r="K1338" s="77">
        <f>(I1338*0.4)+I1338</f>
        <v>56</v>
      </c>
      <c r="M1338" s="26"/>
    </row>
    <row customHeight="1" ht="12" r="1339" spans="1:13">
      <c r="A1339" s="10">
        <v>6673</v>
      </c>
      <c r="B1339" s="93">
        <v>7</v>
      </c>
      <c r="C1339" s="110">
        <v>20</v>
      </c>
      <c r="D1339" s="110">
        <f si="42" t="shared"/>
        <v>40</v>
      </c>
      <c r="E1339" s="74">
        <v>0</v>
      </c>
      <c r="F1339" s="26">
        <v>6673</v>
      </c>
      <c r="G1339" s="26" t="s">
        <v>493</v>
      </c>
      <c r="H1339" s="26" t="s">
        <v>220</v>
      </c>
      <c r="I1339" s="29">
        <v>44.19</v>
      </c>
      <c r="J1339" s="96">
        <f si="43" t="shared"/>
        <v>309.33</v>
      </c>
      <c r="K1339" s="77">
        <f>(I1339*0.4)+I1339</f>
        <v>61.866</v>
      </c>
      <c r="M1339" s="26"/>
    </row>
    <row customHeight="1" ht="12" r="1340" spans="1:13">
      <c r="A1340" s="10">
        <v>6674</v>
      </c>
      <c r="B1340" s="93">
        <v>0</v>
      </c>
      <c r="C1340" s="110">
        <v>0</v>
      </c>
      <c r="D1340" s="110">
        <f si="42" t="shared"/>
        <v>0</v>
      </c>
      <c r="E1340" s="74">
        <v>0</v>
      </c>
      <c r="F1340" s="26" t="s">
        <v>494</v>
      </c>
      <c r="G1340" s="26" t="s">
        <v>495</v>
      </c>
      <c r="H1340" s="26" t="s">
        <v>220</v>
      </c>
      <c r="I1340" s="29">
        <v>11.54</v>
      </c>
      <c r="J1340" s="96">
        <f si="43" t="shared"/>
        <v>0</v>
      </c>
      <c r="K1340" s="77">
        <v>20</v>
      </c>
      <c r="M1340" s="26"/>
    </row>
    <row customHeight="1" ht="12" r="1341" spans="1:13">
      <c r="A1341" s="10">
        <v>6675</v>
      </c>
      <c r="B1341" s="93">
        <v>3</v>
      </c>
      <c r="C1341" s="110">
        <v>0</v>
      </c>
      <c r="D1341" s="110">
        <f si="42" t="shared"/>
        <v>0</v>
      </c>
      <c r="E1341" s="74">
        <v>0</v>
      </c>
      <c r="F1341" s="26" t="s">
        <v>496</v>
      </c>
      <c r="G1341" s="26" t="s">
        <v>497</v>
      </c>
      <c r="H1341" s="26" t="s">
        <v>220</v>
      </c>
      <c r="I1341" s="29">
        <v>5.75</v>
      </c>
      <c r="J1341" s="96">
        <f si="43" t="shared"/>
        <v>17.25</v>
      </c>
      <c r="K1341" s="77">
        <v>10</v>
      </c>
      <c r="M1341" s="26"/>
    </row>
    <row customHeight="1" ht="12" r="1342" spans="1:13">
      <c r="A1342" s="10">
        <v>6678</v>
      </c>
      <c r="B1342" s="93">
        <v>0</v>
      </c>
      <c r="C1342" s="110">
        <v>0</v>
      </c>
      <c r="D1342" s="110">
        <f si="42" t="shared"/>
        <v>0</v>
      </c>
      <c r="E1342" s="74">
        <v>0</v>
      </c>
      <c r="I1342" s="29">
        <v>140.86000000000001</v>
      </c>
      <c r="J1342" s="96">
        <f si="43" t="shared"/>
        <v>0</v>
      </c>
      <c r="M1342" s="26"/>
    </row>
    <row customHeight="1" ht="12" r="1343" spans="1:13">
      <c r="A1343" s="10">
        <v>6679</v>
      </c>
      <c r="B1343" s="93">
        <v>2</v>
      </c>
      <c r="C1343" s="110">
        <v>0</v>
      </c>
      <c r="D1343" s="110">
        <f si="42" t="shared"/>
        <v>0</v>
      </c>
      <c r="E1343" s="74">
        <v>0</v>
      </c>
      <c r="I1343" s="29">
        <v>192.86</v>
      </c>
      <c r="J1343" s="96">
        <f si="43" t="shared"/>
        <v>385.72</v>
      </c>
      <c r="M1343" s="26"/>
    </row>
    <row customHeight="1" ht="12" r="1344" spans="1:13">
      <c r="A1344" s="10">
        <v>6680</v>
      </c>
      <c r="B1344" s="93">
        <v>35</v>
      </c>
      <c r="C1344" s="110">
        <v>10</v>
      </c>
      <c r="D1344" s="110">
        <f si="42" t="shared"/>
        <v>20</v>
      </c>
      <c r="E1344" s="74">
        <v>0</v>
      </c>
      <c r="F1344" s="26" t="s">
        <v>498</v>
      </c>
      <c r="G1344" s="26" t="s">
        <v>1081</v>
      </c>
      <c r="H1344" s="26" t="s">
        <v>220</v>
      </c>
      <c r="I1344" s="29">
        <v>9.1</v>
      </c>
      <c r="J1344" s="96">
        <f si="43" t="shared"/>
        <v>318.5</v>
      </c>
      <c r="K1344" s="77">
        <v>15</v>
      </c>
      <c r="M1344" s="26"/>
    </row>
    <row customHeight="1" ht="12" r="1345" spans="1:13">
      <c r="A1345" s="10">
        <v>6681</v>
      </c>
      <c r="B1345" s="93">
        <v>34</v>
      </c>
      <c r="C1345" s="110">
        <v>10</v>
      </c>
      <c r="D1345" s="110">
        <f si="42" t="shared"/>
        <v>20</v>
      </c>
      <c r="E1345" s="74">
        <v>0</v>
      </c>
      <c r="F1345" s="26" t="s">
        <v>499</v>
      </c>
      <c r="G1345" s="26" t="s">
        <v>1082</v>
      </c>
      <c r="H1345" s="26" t="s">
        <v>220</v>
      </c>
      <c r="I1345" s="29">
        <v>7.32</v>
      </c>
      <c r="J1345" s="96">
        <f si="43" t="shared"/>
        <v>248.88</v>
      </c>
      <c r="K1345" s="77">
        <v>15</v>
      </c>
      <c r="M1345" s="26"/>
    </row>
    <row customHeight="1" ht="12" r="1346" spans="1:13">
      <c r="A1346" s="10">
        <v>6682</v>
      </c>
      <c r="B1346" s="93">
        <v>1</v>
      </c>
      <c r="C1346" s="110">
        <v>0</v>
      </c>
      <c r="D1346" s="110">
        <f si="42" t="shared"/>
        <v>0</v>
      </c>
      <c r="E1346" s="74">
        <v>0</v>
      </c>
      <c r="I1346" s="29">
        <v>20</v>
      </c>
      <c r="J1346" s="96">
        <f si="43" t="shared"/>
        <v>20</v>
      </c>
      <c r="M1346" s="26"/>
    </row>
    <row customHeight="1" ht="12" r="1347" spans="1:13">
      <c r="A1347" s="10">
        <v>6683</v>
      </c>
      <c r="B1347" s="93">
        <v>1</v>
      </c>
      <c r="C1347" s="110">
        <v>0</v>
      </c>
      <c r="D1347" s="110">
        <f si="42" t="shared"/>
        <v>0</v>
      </c>
      <c r="E1347" s="74">
        <v>0</v>
      </c>
      <c r="I1347" s="29">
        <v>20</v>
      </c>
      <c r="J1347" s="96">
        <f si="43" t="shared"/>
        <v>20</v>
      </c>
      <c r="M1347" s="26"/>
    </row>
    <row customHeight="1" ht="12" r="1348" spans="1:13">
      <c r="A1348" s="10">
        <v>6684</v>
      </c>
      <c r="B1348" s="93">
        <v>1</v>
      </c>
      <c r="C1348" s="110">
        <v>0</v>
      </c>
      <c r="D1348" s="110">
        <f si="42" t="shared"/>
        <v>0</v>
      </c>
      <c r="E1348" s="74">
        <v>0</v>
      </c>
      <c r="I1348" s="29">
        <v>88.86</v>
      </c>
      <c r="J1348" s="96">
        <f si="43" t="shared"/>
        <v>88.86</v>
      </c>
      <c r="M1348" s="26"/>
    </row>
    <row customHeight="1" ht="12" r="1349" spans="1:13">
      <c r="A1349" s="10">
        <v>6685</v>
      </c>
      <c r="B1349" s="93">
        <v>27</v>
      </c>
      <c r="C1349" s="110">
        <v>3</v>
      </c>
      <c r="D1349" s="110">
        <f si="42" t="shared"/>
        <v>6</v>
      </c>
      <c r="E1349" s="74">
        <v>0</v>
      </c>
      <c r="F1349" s="26" t="s">
        <v>1374</v>
      </c>
      <c r="H1349" s="26" t="s">
        <v>601</v>
      </c>
      <c r="I1349" s="29">
        <v>76.36</v>
      </c>
      <c r="J1349" s="96">
        <f si="43" t="shared"/>
        <v>2061.7199999999998</v>
      </c>
      <c r="M1349" s="26"/>
    </row>
    <row customHeight="1" ht="12" r="1350" spans="1:13">
      <c r="A1350" s="10">
        <v>6686</v>
      </c>
      <c r="B1350" s="93">
        <v>14</v>
      </c>
      <c r="C1350" s="110">
        <v>0</v>
      </c>
      <c r="D1350" s="110">
        <f si="42" t="shared"/>
        <v>0</v>
      </c>
      <c r="I1350" s="29">
        <v>20</v>
      </c>
      <c r="J1350" s="96">
        <f si="43" t="shared"/>
        <v>280</v>
      </c>
      <c r="M1350" s="26"/>
    </row>
    <row customHeight="1" ht="12" r="1351" spans="1:13">
      <c r="A1351" s="10">
        <v>6687</v>
      </c>
      <c r="B1351" s="93">
        <v>14</v>
      </c>
      <c r="C1351" s="74">
        <v>0</v>
      </c>
      <c r="D1351" s="74">
        <f si="42" t="shared"/>
        <v>0</v>
      </c>
      <c r="I1351" s="29">
        <v>20</v>
      </c>
      <c r="J1351" s="96">
        <f si="43" t="shared"/>
        <v>280</v>
      </c>
      <c r="M1351" s="26"/>
    </row>
    <row customHeight="1" ht="12" r="1352" spans="1:13">
      <c r="A1352" s="10">
        <v>6688</v>
      </c>
      <c r="B1352" s="93">
        <v>4</v>
      </c>
      <c r="C1352" s="110">
        <v>0</v>
      </c>
      <c r="D1352" s="110">
        <f>C1352*2</f>
        <v>0</v>
      </c>
      <c r="E1352" s="74">
        <v>1</v>
      </c>
      <c r="F1352" s="26" t="s">
        <v>1384</v>
      </c>
      <c r="I1352" s="29">
        <v>192.86</v>
      </c>
      <c r="J1352" s="96">
        <f>B1352*I1352</f>
        <v>771.44</v>
      </c>
      <c r="M1352" s="26"/>
    </row>
    <row customHeight="1" ht="12" r="1353" spans="1:13">
      <c r="A1353" s="10">
        <v>6692</v>
      </c>
      <c r="B1353" s="93">
        <v>11</v>
      </c>
      <c r="C1353" s="110">
        <v>0</v>
      </c>
      <c r="D1353" s="110">
        <f si="42" t="shared"/>
        <v>0</v>
      </c>
      <c r="E1353" s="74">
        <v>0</v>
      </c>
      <c r="I1353" s="29">
        <v>33.61</v>
      </c>
      <c r="J1353" s="96">
        <f si="43" t="shared"/>
        <v>369.71</v>
      </c>
      <c r="M1353" s="26"/>
    </row>
    <row customFormat="1" customHeight="1" ht="12" r="1354" s="71" spans="1:13">
      <c r="A1354" s="70">
        <v>6693</v>
      </c>
      <c r="B1354" s="151">
        <v>16</v>
      </c>
      <c r="C1354" s="115">
        <v>0</v>
      </c>
      <c r="D1354" s="115">
        <f si="42" t="shared"/>
        <v>0</v>
      </c>
      <c r="E1354" s="72">
        <v>0</v>
      </c>
      <c r="I1354" s="101">
        <v>27.92</v>
      </c>
      <c r="J1354" s="96">
        <f si="43" t="shared"/>
        <v>446.72</v>
      </c>
      <c r="K1354" s="82"/>
      <c r="L1354" s="101"/>
    </row>
    <row customHeight="1" ht="12" r="1355" spans="1:13">
      <c r="A1355" s="10">
        <v>6696</v>
      </c>
      <c r="B1355" s="93">
        <v>1</v>
      </c>
      <c r="C1355" s="110">
        <v>5</v>
      </c>
      <c r="D1355" s="110">
        <v>10</v>
      </c>
      <c r="I1355" s="29">
        <v>20</v>
      </c>
      <c r="J1355" s="96">
        <f si="43" t="shared"/>
        <v>20</v>
      </c>
      <c r="M1355" s="26"/>
    </row>
    <row customHeight="1" ht="12" r="1356" spans="1:13">
      <c r="A1356" s="10">
        <v>6697</v>
      </c>
      <c r="B1356" s="93">
        <v>0</v>
      </c>
      <c r="C1356" s="110">
        <v>5</v>
      </c>
      <c r="D1356" s="110">
        <v>10</v>
      </c>
      <c r="I1356" s="29">
        <v>20</v>
      </c>
      <c r="J1356" s="96">
        <f si="43" t="shared"/>
        <v>0</v>
      </c>
      <c r="M1356" s="26"/>
    </row>
    <row customFormat="1" customHeight="1" ht="12" r="1357" s="38" spans="1:13">
      <c r="A1357" s="14">
        <v>6710</v>
      </c>
      <c r="B1357" s="133">
        <v>7</v>
      </c>
      <c r="C1357" s="112">
        <v>0</v>
      </c>
      <c r="D1357" s="112">
        <f si="42" t="shared"/>
        <v>0</v>
      </c>
      <c r="E1357" s="15">
        <v>0</v>
      </c>
      <c r="F1357" s="38" t="s">
        <v>1392</v>
      </c>
      <c r="I1357" s="39">
        <v>58.86</v>
      </c>
      <c r="J1357" s="96">
        <f si="43" t="shared"/>
        <v>412.02</v>
      </c>
      <c r="K1357" s="152">
        <f>(I1357*0.4)+I1357</f>
        <v>82.403999999999996</v>
      </c>
      <c r="L1357" s="153"/>
      <c r="M1357" s="154"/>
    </row>
    <row customHeight="1" ht="12" r="1358" spans="1:13">
      <c r="A1358" s="10">
        <v>6711</v>
      </c>
      <c r="B1358" s="93">
        <v>0</v>
      </c>
      <c r="C1358" s="110">
        <v>0</v>
      </c>
      <c r="D1358" s="110">
        <f si="42" t="shared"/>
        <v>0</v>
      </c>
      <c r="E1358" s="74">
        <v>0</v>
      </c>
      <c r="I1358" s="29">
        <v>20</v>
      </c>
      <c r="J1358" s="96">
        <f si="43" t="shared"/>
        <v>0</v>
      </c>
      <c r="K1358" s="77">
        <f>(I1358*0.4)+I1358</f>
        <v>28</v>
      </c>
      <c r="M1358" s="26"/>
    </row>
    <row customHeight="1" ht="12" r="1359" spans="1:13">
      <c r="A1359" s="10">
        <v>6714</v>
      </c>
      <c r="B1359" s="93">
        <v>3</v>
      </c>
      <c r="C1359" s="110">
        <v>0</v>
      </c>
      <c r="D1359" s="110">
        <f si="42" t="shared"/>
        <v>0</v>
      </c>
      <c r="E1359" s="74">
        <v>5</v>
      </c>
      <c r="F1359" s="26" t="s">
        <v>1381</v>
      </c>
      <c r="G1359" s="26" t="s">
        <v>1356</v>
      </c>
      <c r="I1359" s="29">
        <v>101.36</v>
      </c>
      <c r="J1359" s="96">
        <f si="43" t="shared"/>
        <v>304.08</v>
      </c>
      <c r="M1359" s="26"/>
    </row>
    <row customHeight="1" ht="12" r="1360" spans="1:13">
      <c r="A1360" s="10">
        <v>6716</v>
      </c>
      <c r="B1360" s="93">
        <v>11</v>
      </c>
      <c r="C1360" s="110">
        <v>0</v>
      </c>
      <c r="D1360" s="110">
        <f si="42" t="shared"/>
        <v>0</v>
      </c>
      <c r="E1360" s="74">
        <v>5</v>
      </c>
      <c r="F1360" s="26" t="s">
        <v>1381</v>
      </c>
      <c r="G1360" s="26" t="s">
        <v>1354</v>
      </c>
      <c r="I1360" s="29">
        <v>18.36</v>
      </c>
      <c r="J1360" s="96">
        <f si="43" t="shared"/>
        <v>201.95999999999998</v>
      </c>
      <c r="M1360" s="26"/>
    </row>
    <row customHeight="1" ht="12" r="1361" spans="1:13">
      <c r="A1361" s="10">
        <v>6717</v>
      </c>
      <c r="B1361" s="93">
        <v>1</v>
      </c>
      <c r="C1361" s="110">
        <v>0</v>
      </c>
      <c r="D1361" s="110">
        <f si="42" t="shared"/>
        <v>0</v>
      </c>
      <c r="E1361" s="74">
        <v>0</v>
      </c>
      <c r="I1361" s="29">
        <v>325</v>
      </c>
      <c r="J1361" s="96">
        <f si="43" t="shared"/>
        <v>325</v>
      </c>
      <c r="K1361" s="77">
        <f>(I1361*0.4)+I1361</f>
        <v>455</v>
      </c>
      <c r="M1361" s="26"/>
    </row>
    <row customHeight="1" ht="12" r="1362" spans="1:13">
      <c r="A1362" s="10">
        <v>6718</v>
      </c>
      <c r="B1362" s="93">
        <v>35</v>
      </c>
      <c r="C1362" s="110">
        <v>5</v>
      </c>
      <c r="D1362" s="110">
        <f si="42" t="shared"/>
        <v>10</v>
      </c>
      <c r="E1362" s="74">
        <v>0</v>
      </c>
      <c r="I1362" s="29">
        <v>33.44</v>
      </c>
      <c r="J1362" s="96">
        <f si="43" t="shared"/>
        <v>1170.3999999999999</v>
      </c>
      <c r="M1362" s="26"/>
    </row>
    <row customHeight="1" ht="12" r="1363" spans="1:13">
      <c r="A1363" s="10">
        <v>6719</v>
      </c>
      <c r="B1363" s="93">
        <v>35</v>
      </c>
      <c r="C1363" s="110">
        <v>5</v>
      </c>
      <c r="D1363" s="110">
        <f si="42" t="shared"/>
        <v>10</v>
      </c>
      <c r="E1363" s="74">
        <v>0</v>
      </c>
      <c r="I1363" s="29">
        <v>33.44</v>
      </c>
      <c r="J1363" s="96">
        <f si="43" t="shared"/>
        <v>1170.3999999999999</v>
      </c>
      <c r="M1363" s="26"/>
    </row>
    <row customHeight="1" ht="12" r="1364" spans="1:13">
      <c r="A1364" s="10">
        <v>6720</v>
      </c>
      <c r="B1364" s="93">
        <v>36</v>
      </c>
      <c r="C1364" s="110">
        <v>0</v>
      </c>
      <c r="D1364" s="110">
        <f si="42" t="shared"/>
        <v>0</v>
      </c>
      <c r="E1364" s="74">
        <v>5</v>
      </c>
      <c r="F1364" s="26" t="s">
        <v>1381</v>
      </c>
      <c r="G1364" s="26" t="s">
        <v>1353</v>
      </c>
      <c r="I1364" s="29">
        <v>32.53</v>
      </c>
      <c r="J1364" s="96">
        <f si="43" t="shared"/>
        <v>1171.08</v>
      </c>
      <c r="M1364" s="26"/>
    </row>
    <row customFormat="1" customHeight="1" ht="12" r="1365" s="121" spans="1:13">
      <c r="A1365" s="136">
        <v>6722</v>
      </c>
      <c r="B1365" s="119">
        <v>0</v>
      </c>
      <c r="C1365" s="120">
        <v>0</v>
      </c>
      <c r="D1365" s="110">
        <f si="42" t="shared"/>
        <v>0</v>
      </c>
      <c r="E1365" s="120">
        <v>0</v>
      </c>
      <c r="I1365" s="57">
        <v>143.25</v>
      </c>
      <c r="J1365" s="122">
        <f si="43" t="shared"/>
        <v>0</v>
      </c>
      <c r="K1365" s="123"/>
      <c r="L1365" s="57"/>
    </row>
    <row customFormat="1" customHeight="1" ht="12" r="1366" s="121" spans="1:13">
      <c r="A1366" s="136">
        <v>6723</v>
      </c>
      <c r="B1366" s="119">
        <v>0</v>
      </c>
      <c r="C1366" s="120">
        <v>0</v>
      </c>
      <c r="D1366" s="110">
        <f si="42" t="shared"/>
        <v>0</v>
      </c>
      <c r="E1366" s="120">
        <v>0</v>
      </c>
      <c r="I1366" s="57">
        <v>127.61</v>
      </c>
      <c r="J1366" s="122">
        <f si="43" t="shared"/>
        <v>0</v>
      </c>
      <c r="K1366" s="123"/>
      <c r="L1366" s="57"/>
    </row>
    <row customFormat="1" customHeight="1" ht="12" r="1367" s="121" spans="1:13">
      <c r="A1367" s="136">
        <v>6724</v>
      </c>
      <c r="B1367" s="119">
        <v>0</v>
      </c>
      <c r="C1367" s="120">
        <v>0</v>
      </c>
      <c r="D1367" s="110">
        <f si="42" t="shared"/>
        <v>0</v>
      </c>
      <c r="E1367" s="120">
        <v>0</v>
      </c>
      <c r="I1367" s="57">
        <v>39.46</v>
      </c>
      <c r="J1367" s="122">
        <f si="43" t="shared"/>
        <v>0</v>
      </c>
      <c r="K1367" s="123"/>
      <c r="L1367" s="57"/>
    </row>
    <row customFormat="1" customHeight="1" ht="12" r="1368" s="440" spans="1:13">
      <c r="A1368" s="437">
        <v>6725</v>
      </c>
      <c r="B1368" s="438">
        <v>0</v>
      </c>
      <c r="C1368" s="439"/>
      <c r="D1368" s="439"/>
      <c r="E1368" s="439"/>
      <c r="I1368" s="69"/>
      <c r="J1368" s="441"/>
      <c r="K1368" s="442"/>
      <c r="L1368" s="69"/>
    </row>
    <row customHeight="1" ht="12" r="1369" spans="1:13">
      <c r="A1369" s="10">
        <v>6726</v>
      </c>
      <c r="B1369" s="93">
        <v>3</v>
      </c>
      <c r="C1369" s="110">
        <v>0</v>
      </c>
      <c r="D1369" s="110">
        <f si="42" t="shared"/>
        <v>0</v>
      </c>
      <c r="E1369" s="74">
        <v>2</v>
      </c>
      <c r="F1369" s="26" t="s">
        <v>1381</v>
      </c>
      <c r="G1369" s="26" t="s">
        <v>1352</v>
      </c>
      <c r="I1369" s="29">
        <v>83.86</v>
      </c>
      <c r="J1369" s="96">
        <f si="43" t="shared"/>
        <v>251.57999999999998</v>
      </c>
      <c r="M1369" s="26"/>
    </row>
    <row customHeight="1" ht="12" r="1370" spans="1:13">
      <c r="A1370" s="10">
        <v>6727</v>
      </c>
      <c r="B1370" s="93">
        <v>0</v>
      </c>
      <c r="I1370" s="29"/>
      <c r="J1370" s="96"/>
      <c r="M1370" s="26"/>
    </row>
    <row customFormat="1" customHeight="1" ht="12" r="1371" s="121" spans="1:13">
      <c r="A1371" s="136">
        <v>6729</v>
      </c>
      <c r="B1371" s="119">
        <v>0</v>
      </c>
      <c r="C1371" s="120">
        <v>0</v>
      </c>
      <c r="D1371" s="110">
        <f si="42" t="shared"/>
        <v>0</v>
      </c>
      <c r="E1371" s="120">
        <v>0</v>
      </c>
      <c r="I1371" s="57">
        <v>36.86</v>
      </c>
      <c r="J1371" s="122">
        <f si="43" t="shared"/>
        <v>0</v>
      </c>
      <c r="K1371" s="123"/>
      <c r="L1371" s="57"/>
    </row>
    <row customHeight="1" ht="12" r="1372" spans="1:13">
      <c r="A1372" s="10">
        <v>6734</v>
      </c>
      <c r="B1372" s="93">
        <v>9</v>
      </c>
      <c r="C1372" s="110">
        <v>2</v>
      </c>
      <c r="D1372" s="110">
        <f si="42" t="shared"/>
        <v>4</v>
      </c>
      <c r="E1372" s="74">
        <v>5</v>
      </c>
      <c r="F1372" s="26" t="s">
        <v>1398</v>
      </c>
      <c r="I1372" s="29">
        <v>163.86</v>
      </c>
      <c r="J1372" s="96">
        <f si="43" t="shared"/>
        <v>1474.7400000000002</v>
      </c>
      <c r="M1372" s="26"/>
    </row>
    <row customFormat="1" customHeight="1" ht="12" r="1373" s="121" spans="1:13">
      <c r="A1373" s="136">
        <v>6737</v>
      </c>
      <c r="B1373" s="119">
        <v>0</v>
      </c>
      <c r="C1373" s="120">
        <v>0</v>
      </c>
      <c r="D1373" s="110">
        <f si="42" t="shared"/>
        <v>0</v>
      </c>
      <c r="E1373" s="120">
        <v>0</v>
      </c>
      <c r="I1373" s="57">
        <v>21.86</v>
      </c>
      <c r="J1373" s="122">
        <f si="43" t="shared"/>
        <v>0</v>
      </c>
      <c r="K1373" s="123"/>
      <c r="L1373" s="57"/>
    </row>
    <row customFormat="1" customHeight="1" ht="12" r="1374" s="121" spans="1:13">
      <c r="A1374" s="136">
        <v>6738</v>
      </c>
      <c r="B1374" s="119">
        <v>0</v>
      </c>
      <c r="C1374" s="120">
        <v>0</v>
      </c>
      <c r="D1374" s="110">
        <f si="42" t="shared"/>
        <v>0</v>
      </c>
      <c r="E1374" s="120">
        <v>0</v>
      </c>
      <c r="I1374" s="57">
        <v>74.69</v>
      </c>
      <c r="J1374" s="122">
        <f si="43" t="shared"/>
        <v>0</v>
      </c>
      <c r="K1374" s="123"/>
      <c r="L1374" s="57"/>
    </row>
    <row customFormat="1" customHeight="1" ht="12" r="1375" s="121" spans="1:13">
      <c r="A1375" s="136">
        <v>6739</v>
      </c>
      <c r="B1375" s="119">
        <v>0</v>
      </c>
      <c r="C1375" s="120">
        <v>0</v>
      </c>
      <c r="D1375" s="110">
        <f si="42" t="shared"/>
        <v>0</v>
      </c>
      <c r="E1375" s="120">
        <v>0</v>
      </c>
      <c r="I1375" s="57">
        <v>49.86</v>
      </c>
      <c r="J1375" s="122">
        <f si="43" t="shared"/>
        <v>0</v>
      </c>
      <c r="K1375" s="123"/>
      <c r="L1375" s="57"/>
    </row>
    <row customFormat="1" customHeight="1" ht="12" r="1376" s="121" spans="1:13">
      <c r="A1376" s="136">
        <v>6741</v>
      </c>
      <c r="B1376" s="119">
        <v>0</v>
      </c>
      <c r="C1376" s="120">
        <v>0</v>
      </c>
      <c r="D1376" s="110">
        <f si="42" t="shared"/>
        <v>0</v>
      </c>
      <c r="E1376" s="120">
        <v>0</v>
      </c>
      <c r="I1376" s="57">
        <v>49.86</v>
      </c>
      <c r="J1376" s="122">
        <f si="43" t="shared"/>
        <v>0</v>
      </c>
      <c r="K1376" s="123">
        <f>(I1376*0.4)+I1376</f>
        <v>69.804000000000002</v>
      </c>
      <c r="L1376" s="57"/>
    </row>
    <row customHeight="1" ht="12" r="1377" spans="1:13">
      <c r="A1377" s="10">
        <v>6742</v>
      </c>
      <c r="B1377" s="93">
        <v>2</v>
      </c>
      <c r="C1377" s="74">
        <v>0</v>
      </c>
      <c r="D1377" s="74">
        <f si="42" t="shared"/>
        <v>0</v>
      </c>
      <c r="E1377" s="74">
        <v>0</v>
      </c>
      <c r="I1377" s="29">
        <v>30.36</v>
      </c>
      <c r="J1377" s="96">
        <f si="43" t="shared"/>
        <v>60.72</v>
      </c>
      <c r="M1377" s="26"/>
    </row>
    <row customHeight="1" ht="12" r="1378" spans="1:13">
      <c r="A1378" s="10">
        <v>6747</v>
      </c>
      <c r="B1378" s="93">
        <v>0</v>
      </c>
      <c r="C1378" s="110">
        <v>0</v>
      </c>
      <c r="D1378" s="110">
        <f si="42" t="shared"/>
        <v>0</v>
      </c>
      <c r="E1378" s="74">
        <v>0</v>
      </c>
      <c r="F1378" s="26" t="s">
        <v>1098</v>
      </c>
      <c r="G1378" s="26" t="s">
        <v>578</v>
      </c>
      <c r="H1378" s="26" t="s">
        <v>577</v>
      </c>
      <c r="I1378" s="29">
        <v>20.75</v>
      </c>
      <c r="J1378" s="96">
        <f si="43" t="shared"/>
        <v>0</v>
      </c>
      <c r="K1378" s="77">
        <v>30</v>
      </c>
      <c r="M1378" s="26"/>
    </row>
    <row customFormat="1" customHeight="1" ht="12" r="1379" s="121" spans="1:13">
      <c r="A1379" s="136">
        <v>6748</v>
      </c>
      <c r="B1379" s="119">
        <v>0</v>
      </c>
      <c r="C1379" s="120">
        <v>0</v>
      </c>
      <c r="D1379" s="110">
        <f si="42" t="shared"/>
        <v>0</v>
      </c>
      <c r="E1379" s="120">
        <v>0</v>
      </c>
      <c r="I1379" s="57">
        <v>20</v>
      </c>
      <c r="J1379" s="122">
        <f si="43" t="shared"/>
        <v>0</v>
      </c>
      <c r="K1379" s="123">
        <f>(I1379*0.4)+I1379</f>
        <v>28</v>
      </c>
      <c r="L1379" s="57"/>
    </row>
    <row customFormat="1" customHeight="1" ht="12" r="1380" s="121" spans="1:13">
      <c r="A1380" s="136">
        <v>6749</v>
      </c>
      <c r="B1380" s="119">
        <v>0</v>
      </c>
      <c r="C1380" s="120">
        <v>0</v>
      </c>
      <c r="D1380" s="110">
        <f si="42" t="shared"/>
        <v>0</v>
      </c>
      <c r="E1380" s="120">
        <v>0</v>
      </c>
      <c r="I1380" s="57">
        <v>22.76</v>
      </c>
      <c r="J1380" s="122">
        <f si="43" t="shared"/>
        <v>0</v>
      </c>
      <c r="K1380" s="123">
        <f>(I1380*0.4)+I1380</f>
        <v>31.864000000000004</v>
      </c>
      <c r="L1380" s="57"/>
    </row>
    <row customHeight="1" ht="12" r="1381" spans="1:13">
      <c r="A1381" s="10">
        <v>6750</v>
      </c>
      <c r="B1381" s="93">
        <v>2</v>
      </c>
      <c r="C1381" s="110">
        <v>0</v>
      </c>
      <c r="D1381" s="110">
        <f si="42" t="shared"/>
        <v>0</v>
      </c>
      <c r="E1381" s="74">
        <v>0</v>
      </c>
      <c r="F1381" s="26" t="s">
        <v>1381</v>
      </c>
      <c r="I1381" s="29">
        <v>83.86</v>
      </c>
      <c r="J1381" s="96">
        <f si="43" t="shared"/>
        <v>167.72</v>
      </c>
      <c r="M1381" s="26"/>
    </row>
    <row customFormat="1" customHeight="1" ht="12" r="1382" s="121" spans="1:13">
      <c r="A1382" s="136">
        <v>6751</v>
      </c>
      <c r="B1382" s="119">
        <v>0</v>
      </c>
      <c r="C1382" s="120">
        <v>0</v>
      </c>
      <c r="D1382" s="110">
        <f si="42" t="shared"/>
        <v>0</v>
      </c>
      <c r="E1382" s="120">
        <v>0</v>
      </c>
      <c r="I1382" s="57">
        <v>20</v>
      </c>
      <c r="J1382" s="122">
        <f si="43" t="shared"/>
        <v>0</v>
      </c>
      <c r="K1382" s="123">
        <f ref="K1382:K1387" si="44" t="shared">(I1382*0.4)+I1382</f>
        <v>28</v>
      </c>
      <c r="L1382" s="57"/>
    </row>
    <row customFormat="1" customHeight="1" ht="12" r="1383" s="121" spans="1:13">
      <c r="A1383" s="136">
        <v>6752</v>
      </c>
      <c r="B1383" s="119">
        <v>0</v>
      </c>
      <c r="C1383" s="120">
        <v>0</v>
      </c>
      <c r="D1383" s="110">
        <f si="42" t="shared"/>
        <v>0</v>
      </c>
      <c r="E1383" s="120">
        <v>0</v>
      </c>
      <c r="I1383" s="57">
        <v>20</v>
      </c>
      <c r="J1383" s="122">
        <f si="43" t="shared"/>
        <v>0</v>
      </c>
      <c r="K1383" s="123">
        <f si="44" t="shared"/>
        <v>28</v>
      </c>
      <c r="L1383" s="57"/>
    </row>
    <row customFormat="1" customHeight="1" ht="12" r="1384" s="121" spans="1:13">
      <c r="A1384" s="136">
        <v>6753</v>
      </c>
      <c r="B1384" s="119">
        <v>0</v>
      </c>
      <c r="C1384" s="120">
        <v>0</v>
      </c>
      <c r="D1384" s="110">
        <f si="42" t="shared"/>
        <v>0</v>
      </c>
      <c r="E1384" s="120">
        <v>0</v>
      </c>
      <c r="I1384" s="57">
        <v>20</v>
      </c>
      <c r="J1384" s="122">
        <f si="43" t="shared"/>
        <v>0</v>
      </c>
      <c r="K1384" s="123">
        <f si="44" t="shared"/>
        <v>28</v>
      </c>
      <c r="L1384" s="57"/>
    </row>
    <row customFormat="1" customHeight="1" ht="12" r="1385" s="121" spans="1:13">
      <c r="A1385" s="136">
        <v>6754</v>
      </c>
      <c r="B1385" s="119">
        <v>0</v>
      </c>
      <c r="C1385" s="120">
        <v>0</v>
      </c>
      <c r="D1385" s="110">
        <f si="42" t="shared"/>
        <v>0</v>
      </c>
      <c r="E1385" s="120">
        <v>0</v>
      </c>
      <c r="I1385" s="57">
        <v>20</v>
      </c>
      <c r="J1385" s="122">
        <f si="43" t="shared"/>
        <v>0</v>
      </c>
      <c r="K1385" s="123">
        <f si="44" t="shared"/>
        <v>28</v>
      </c>
      <c r="L1385" s="57"/>
    </row>
    <row customFormat="1" customHeight="1" ht="12" r="1386" s="121" spans="1:13">
      <c r="A1386" s="136">
        <v>6755</v>
      </c>
      <c r="B1386" s="119">
        <v>0</v>
      </c>
      <c r="C1386" s="120">
        <v>0</v>
      </c>
      <c r="D1386" s="110">
        <f si="42" t="shared"/>
        <v>0</v>
      </c>
      <c r="E1386" s="120">
        <v>0</v>
      </c>
      <c r="I1386" s="57">
        <v>20</v>
      </c>
      <c r="J1386" s="122">
        <f si="43" t="shared"/>
        <v>0</v>
      </c>
      <c r="K1386" s="123">
        <f si="44" t="shared"/>
        <v>28</v>
      </c>
      <c r="L1386" s="57"/>
    </row>
    <row customFormat="1" customHeight="1" ht="12" r="1387" s="121" spans="1:13">
      <c r="A1387" s="136">
        <v>6756</v>
      </c>
      <c r="B1387" s="119">
        <v>0</v>
      </c>
      <c r="C1387" s="120">
        <v>0</v>
      </c>
      <c r="D1387" s="110">
        <f ref="D1387:D1450" si="45" t="shared">C1387*2</f>
        <v>0</v>
      </c>
      <c r="E1387" s="120">
        <v>0</v>
      </c>
      <c r="I1387" s="57">
        <v>20</v>
      </c>
      <c r="J1387" s="122">
        <f si="43" t="shared"/>
        <v>0</v>
      </c>
      <c r="K1387" s="123">
        <f si="44" t="shared"/>
        <v>28</v>
      </c>
      <c r="L1387" s="57"/>
    </row>
    <row customHeight="1" ht="12" r="1388" spans="1:13">
      <c r="A1388" s="10">
        <v>6757</v>
      </c>
      <c r="B1388" s="93">
        <v>3</v>
      </c>
      <c r="C1388" s="110">
        <v>0</v>
      </c>
      <c r="D1388" s="110">
        <f si="45" t="shared"/>
        <v>0</v>
      </c>
      <c r="E1388" s="74">
        <v>3</v>
      </c>
      <c r="H1388" s="26" t="s">
        <v>220</v>
      </c>
      <c r="I1388" s="29">
        <v>66.36</v>
      </c>
      <c r="J1388" s="96">
        <f si="43" t="shared"/>
        <v>199.07999999999998</v>
      </c>
      <c r="K1388" s="77">
        <v>80</v>
      </c>
      <c r="M1388" s="26"/>
    </row>
    <row customHeight="1" ht="12" r="1389" spans="1:13">
      <c r="A1389" s="10">
        <v>6758</v>
      </c>
      <c r="B1389" s="93">
        <v>3</v>
      </c>
      <c r="C1389" s="110">
        <v>0</v>
      </c>
      <c r="D1389" s="110">
        <f si="45" t="shared"/>
        <v>0</v>
      </c>
      <c r="E1389" s="74">
        <v>0</v>
      </c>
      <c r="F1389" s="26" t="s">
        <v>1381</v>
      </c>
      <c r="I1389" s="29">
        <v>35.11</v>
      </c>
      <c r="J1389" s="96">
        <f si="43" t="shared"/>
        <v>105.33</v>
      </c>
      <c r="K1389" s="77">
        <f>(I1389*0.4)+I1389</f>
        <v>49.153999999999996</v>
      </c>
      <c r="M1389" s="26"/>
    </row>
    <row customHeight="1" ht="12" r="1390" spans="1:13">
      <c r="A1390" s="10">
        <v>6759</v>
      </c>
      <c r="B1390" s="93">
        <v>1</v>
      </c>
      <c r="C1390" s="110">
        <v>2</v>
      </c>
      <c r="D1390" s="110">
        <f si="45" t="shared"/>
        <v>4</v>
      </c>
      <c r="E1390" s="74">
        <v>0</v>
      </c>
      <c r="F1390" s="26" t="s">
        <v>1387</v>
      </c>
      <c r="H1390" s="26" t="s">
        <v>220</v>
      </c>
      <c r="I1390" s="29">
        <v>33</v>
      </c>
      <c r="J1390" s="96">
        <f si="43" t="shared"/>
        <v>33</v>
      </c>
      <c r="K1390" s="77">
        <v>50</v>
      </c>
      <c r="M1390" s="26"/>
    </row>
    <row customFormat="1" customHeight="1" ht="12" r="1391" s="121" spans="1:13">
      <c r="A1391" s="136">
        <v>6761</v>
      </c>
      <c r="B1391" s="119">
        <v>0</v>
      </c>
      <c r="C1391" s="120">
        <v>0</v>
      </c>
      <c r="D1391" s="110">
        <f si="45" t="shared"/>
        <v>0</v>
      </c>
      <c r="E1391" s="120">
        <v>0</v>
      </c>
      <c r="I1391" s="57">
        <v>20</v>
      </c>
      <c r="J1391" s="122">
        <f si="43" t="shared"/>
        <v>0</v>
      </c>
      <c r="K1391" s="123">
        <f ref="K1391:K1410" si="46" t="shared">(I1391*0.4)+I1391</f>
        <v>28</v>
      </c>
      <c r="L1391" s="57"/>
    </row>
    <row customHeight="1" ht="12" r="1392" spans="1:13">
      <c r="A1392" s="10">
        <v>6762</v>
      </c>
      <c r="B1392" s="93">
        <v>2</v>
      </c>
      <c r="C1392" s="110">
        <v>0</v>
      </c>
      <c r="D1392" s="110">
        <f si="45" t="shared"/>
        <v>0</v>
      </c>
      <c r="E1392" s="74">
        <v>1</v>
      </c>
      <c r="I1392" s="29">
        <v>32.36</v>
      </c>
      <c r="J1392" s="96">
        <f si="43" t="shared"/>
        <v>64.72</v>
      </c>
      <c r="K1392" s="77">
        <f si="46" t="shared"/>
        <v>45.304000000000002</v>
      </c>
      <c r="M1392" s="26"/>
    </row>
    <row customHeight="1" ht="12" r="1393" spans="1:13">
      <c r="A1393" s="10">
        <v>6763</v>
      </c>
      <c r="B1393" s="93">
        <v>0</v>
      </c>
      <c r="C1393" s="110">
        <v>0</v>
      </c>
      <c r="D1393" s="110">
        <f si="45" t="shared"/>
        <v>0</v>
      </c>
      <c r="E1393" s="74">
        <v>0</v>
      </c>
      <c r="I1393" s="29">
        <v>20</v>
      </c>
      <c r="J1393" s="96">
        <f si="43" t="shared"/>
        <v>0</v>
      </c>
      <c r="K1393" s="77">
        <f si="46" t="shared"/>
        <v>28</v>
      </c>
      <c r="M1393" s="26"/>
    </row>
    <row customFormat="1" customHeight="1" ht="12" r="1394" s="121" spans="1:13">
      <c r="A1394" s="136">
        <v>6765</v>
      </c>
      <c r="B1394" s="119">
        <v>0</v>
      </c>
      <c r="C1394" s="120">
        <v>0</v>
      </c>
      <c r="D1394" s="110">
        <f si="45" t="shared"/>
        <v>0</v>
      </c>
      <c r="E1394" s="120">
        <v>0</v>
      </c>
      <c r="I1394" s="57">
        <v>20</v>
      </c>
      <c r="J1394" s="122">
        <f si="43" t="shared"/>
        <v>0</v>
      </c>
      <c r="K1394" s="123">
        <f si="46" t="shared"/>
        <v>28</v>
      </c>
      <c r="L1394" s="57"/>
    </row>
    <row customHeight="1" ht="12" r="1395" spans="1:13">
      <c r="A1395" s="10">
        <v>6766</v>
      </c>
      <c r="B1395" s="93">
        <v>50</v>
      </c>
      <c r="C1395" s="110">
        <v>2</v>
      </c>
      <c r="D1395" s="110">
        <f si="45" t="shared"/>
        <v>4</v>
      </c>
      <c r="E1395" s="74">
        <v>0</v>
      </c>
      <c r="F1395" s="26" t="s">
        <v>1387</v>
      </c>
      <c r="H1395" s="26" t="s">
        <v>220</v>
      </c>
      <c r="I1395" s="29">
        <v>128.86000000000001</v>
      </c>
      <c r="J1395" s="96">
        <f si="43" t="shared"/>
        <v>6443.0000000000009</v>
      </c>
      <c r="K1395" s="77">
        <f si="46" t="shared"/>
        <v>180.40400000000002</v>
      </c>
      <c r="M1395" s="26"/>
    </row>
    <row customHeight="1" ht="12" r="1396" spans="1:13">
      <c r="A1396" s="10">
        <v>6767</v>
      </c>
      <c r="B1396" s="93">
        <v>0</v>
      </c>
      <c r="C1396" s="110">
        <v>0</v>
      </c>
      <c r="D1396" s="110">
        <f si="45" t="shared"/>
        <v>0</v>
      </c>
      <c r="E1396" s="74">
        <v>0</v>
      </c>
      <c r="I1396" s="29">
        <v>20</v>
      </c>
      <c r="J1396" s="96">
        <f si="43" t="shared"/>
        <v>0</v>
      </c>
      <c r="K1396" s="77">
        <f si="46" t="shared"/>
        <v>28</v>
      </c>
      <c r="M1396" s="26"/>
    </row>
    <row customHeight="1" ht="12" r="1397" spans="1:13">
      <c r="A1397" s="10">
        <v>6768</v>
      </c>
      <c r="B1397" s="93">
        <v>0</v>
      </c>
      <c r="C1397" s="110">
        <v>0</v>
      </c>
      <c r="D1397" s="110">
        <f si="45" t="shared"/>
        <v>0</v>
      </c>
      <c r="E1397" s="74">
        <v>0</v>
      </c>
      <c r="I1397" s="29">
        <v>20</v>
      </c>
      <c r="J1397" s="96">
        <f si="43" t="shared"/>
        <v>0</v>
      </c>
      <c r="K1397" s="77">
        <f si="46" t="shared"/>
        <v>28</v>
      </c>
      <c r="M1397" s="26"/>
    </row>
    <row customHeight="1" ht="12" r="1398" spans="1:13">
      <c r="A1398" s="10">
        <v>6769</v>
      </c>
      <c r="B1398" s="93">
        <v>0</v>
      </c>
      <c r="C1398" s="110">
        <v>0</v>
      </c>
      <c r="D1398" s="110">
        <f si="45" t="shared"/>
        <v>0</v>
      </c>
      <c r="E1398" s="74">
        <v>0</v>
      </c>
      <c r="G1398" s="26" t="s">
        <v>652</v>
      </c>
      <c r="I1398" s="29">
        <v>20</v>
      </c>
      <c r="J1398" s="96">
        <f si="43" t="shared"/>
        <v>0</v>
      </c>
      <c r="K1398" s="77">
        <f si="46" t="shared"/>
        <v>28</v>
      </c>
      <c r="M1398" s="26"/>
    </row>
    <row customHeight="1" ht="12" r="1399" spans="1:13">
      <c r="A1399" s="10">
        <v>6770</v>
      </c>
      <c r="B1399" s="93">
        <v>2</v>
      </c>
      <c r="C1399" s="110">
        <v>0</v>
      </c>
      <c r="D1399" s="110">
        <f si="45" t="shared"/>
        <v>0</v>
      </c>
      <c r="E1399" s="74">
        <v>0</v>
      </c>
      <c r="G1399" s="26" t="s">
        <v>653</v>
      </c>
      <c r="I1399" s="29">
        <v>20</v>
      </c>
      <c r="J1399" s="96">
        <f si="43" t="shared"/>
        <v>40</v>
      </c>
      <c r="K1399" s="77">
        <f si="46" t="shared"/>
        <v>28</v>
      </c>
      <c r="M1399" s="26"/>
    </row>
    <row customHeight="1" ht="12" r="1400" spans="1:13">
      <c r="A1400" s="10">
        <v>6771</v>
      </c>
      <c r="B1400" s="93">
        <v>1</v>
      </c>
      <c r="C1400" s="110">
        <v>0</v>
      </c>
      <c r="D1400" s="110">
        <f si="45" t="shared"/>
        <v>0</v>
      </c>
      <c r="E1400" s="74">
        <v>0</v>
      </c>
      <c r="I1400" s="29">
        <v>20</v>
      </c>
      <c r="J1400" s="96">
        <f si="43" t="shared"/>
        <v>20</v>
      </c>
      <c r="K1400" s="77">
        <f si="46" t="shared"/>
        <v>28</v>
      </c>
      <c r="M1400" s="26"/>
    </row>
    <row customHeight="1" ht="12" r="1401" spans="1:13">
      <c r="A1401" s="10">
        <v>6772</v>
      </c>
      <c r="B1401" s="93">
        <v>4</v>
      </c>
      <c r="C1401" s="110">
        <v>0</v>
      </c>
      <c r="D1401" s="110">
        <f si="45" t="shared"/>
        <v>0</v>
      </c>
      <c r="E1401" s="74">
        <v>0</v>
      </c>
      <c r="I1401" s="29">
        <v>20</v>
      </c>
      <c r="J1401" s="96">
        <f si="43" t="shared"/>
        <v>80</v>
      </c>
      <c r="K1401" s="77">
        <f si="46" t="shared"/>
        <v>28</v>
      </c>
      <c r="M1401" s="26"/>
    </row>
    <row customHeight="1" ht="12" r="1402" spans="1:13">
      <c r="A1402" s="10">
        <v>6773</v>
      </c>
      <c r="B1402" s="93">
        <v>3</v>
      </c>
      <c r="C1402" s="110">
        <v>0</v>
      </c>
      <c r="D1402" s="110">
        <f si="45" t="shared"/>
        <v>0</v>
      </c>
      <c r="E1402" s="74">
        <v>0</v>
      </c>
      <c r="I1402" s="29">
        <v>20</v>
      </c>
      <c r="J1402" s="96">
        <f si="43" t="shared"/>
        <v>60</v>
      </c>
      <c r="K1402" s="77">
        <f si="46" t="shared"/>
        <v>28</v>
      </c>
      <c r="M1402" s="26"/>
    </row>
    <row customHeight="1" ht="12" r="1403" spans="1:13">
      <c r="A1403" s="10">
        <v>6774</v>
      </c>
      <c r="B1403" s="93">
        <v>4</v>
      </c>
      <c r="C1403" s="110">
        <v>0</v>
      </c>
      <c r="D1403" s="110">
        <f si="45" t="shared"/>
        <v>0</v>
      </c>
      <c r="E1403" s="74">
        <v>0</v>
      </c>
      <c r="G1403" s="26" t="s">
        <v>651</v>
      </c>
      <c r="I1403" s="29">
        <v>20</v>
      </c>
      <c r="J1403" s="96">
        <f si="43" t="shared"/>
        <v>80</v>
      </c>
      <c r="K1403" s="77">
        <f si="46" t="shared"/>
        <v>28</v>
      </c>
      <c r="M1403" s="26"/>
    </row>
    <row customHeight="1" ht="12" r="1404" spans="1:13">
      <c r="A1404" s="10">
        <v>6775</v>
      </c>
      <c r="B1404" s="93">
        <v>3</v>
      </c>
      <c r="C1404" s="110">
        <v>0</v>
      </c>
      <c r="D1404" s="110">
        <f si="45" t="shared"/>
        <v>0</v>
      </c>
      <c r="E1404" s="74">
        <v>0</v>
      </c>
      <c r="I1404" s="29">
        <v>20</v>
      </c>
      <c r="J1404" s="96">
        <f ref="J1404:J1471" si="47" t="shared">B1404*I1404</f>
        <v>60</v>
      </c>
      <c r="K1404" s="77">
        <f si="46" t="shared"/>
        <v>28</v>
      </c>
      <c r="M1404" s="26"/>
    </row>
    <row customHeight="1" ht="12" r="1405" spans="1:13">
      <c r="A1405" s="10">
        <v>6776</v>
      </c>
      <c r="B1405" s="93">
        <v>0</v>
      </c>
      <c r="C1405" s="110">
        <v>0</v>
      </c>
      <c r="D1405" s="110">
        <f si="45" t="shared"/>
        <v>0</v>
      </c>
      <c r="E1405" s="74">
        <v>0</v>
      </c>
      <c r="F1405" s="26">
        <v>6776</v>
      </c>
      <c r="G1405" s="26" t="s">
        <v>589</v>
      </c>
      <c r="I1405" s="29">
        <v>20</v>
      </c>
      <c r="J1405" s="96">
        <f si="47" t="shared"/>
        <v>0</v>
      </c>
      <c r="K1405" s="77">
        <f si="46" t="shared"/>
        <v>28</v>
      </c>
      <c r="M1405" s="26"/>
    </row>
    <row customHeight="1" ht="12" r="1406" spans="1:13">
      <c r="A1406" s="10">
        <v>6777</v>
      </c>
      <c r="B1406" s="93">
        <v>0</v>
      </c>
      <c r="C1406" s="110">
        <v>0</v>
      </c>
      <c r="D1406" s="110">
        <f si="45" t="shared"/>
        <v>0</v>
      </c>
      <c r="E1406" s="74">
        <v>1</v>
      </c>
      <c r="I1406" s="29">
        <v>163.86</v>
      </c>
      <c r="J1406" s="96">
        <f si="47" t="shared"/>
        <v>0</v>
      </c>
      <c r="K1406" s="77">
        <f si="46" t="shared"/>
        <v>229.40400000000002</v>
      </c>
      <c r="M1406" s="26"/>
    </row>
    <row customHeight="1" ht="12" r="1407" spans="1:13">
      <c r="A1407" s="10">
        <v>6778</v>
      </c>
      <c r="B1407" s="93">
        <v>1</v>
      </c>
      <c r="C1407" s="110">
        <v>0</v>
      </c>
      <c r="D1407" s="110">
        <f si="45" t="shared"/>
        <v>0</v>
      </c>
      <c r="E1407" s="74">
        <v>0</v>
      </c>
      <c r="I1407" s="29">
        <v>35.86</v>
      </c>
      <c r="J1407" s="96">
        <f si="47" t="shared"/>
        <v>35.86</v>
      </c>
      <c r="K1407" s="77">
        <f si="46" t="shared"/>
        <v>50.204000000000001</v>
      </c>
      <c r="M1407" s="26"/>
    </row>
    <row customHeight="1" ht="12" r="1408" spans="1:13">
      <c r="A1408" s="10">
        <v>6784</v>
      </c>
      <c r="B1408" s="93">
        <v>3</v>
      </c>
      <c r="C1408" s="110">
        <v>0</v>
      </c>
      <c r="D1408" s="110">
        <f si="45" t="shared"/>
        <v>0</v>
      </c>
      <c r="E1408" s="74">
        <v>0</v>
      </c>
      <c r="I1408" s="29">
        <v>20</v>
      </c>
      <c r="J1408" s="96">
        <f si="47" t="shared"/>
        <v>60</v>
      </c>
      <c r="K1408" s="77">
        <f si="46" t="shared"/>
        <v>28</v>
      </c>
      <c r="M1408" s="26"/>
    </row>
    <row customHeight="1" ht="12" r="1409" spans="1:13">
      <c r="A1409" s="10">
        <v>6787</v>
      </c>
      <c r="B1409" s="93">
        <v>4</v>
      </c>
      <c r="C1409" s="110">
        <v>0</v>
      </c>
      <c r="D1409" s="110">
        <f si="45" t="shared"/>
        <v>0</v>
      </c>
      <c r="E1409" s="74">
        <v>0</v>
      </c>
      <c r="G1409" s="26" t="s">
        <v>624</v>
      </c>
      <c r="I1409" s="29">
        <v>20</v>
      </c>
      <c r="J1409" s="96">
        <f si="47" t="shared"/>
        <v>80</v>
      </c>
      <c r="K1409" s="77">
        <f si="46" t="shared"/>
        <v>28</v>
      </c>
      <c r="M1409" s="26"/>
    </row>
    <row customHeight="1" ht="12" r="1410" spans="1:13">
      <c r="A1410" s="10">
        <v>6790</v>
      </c>
      <c r="B1410" s="93">
        <v>0</v>
      </c>
      <c r="C1410" s="110">
        <v>0</v>
      </c>
      <c r="D1410" s="110">
        <f si="45" t="shared"/>
        <v>0</v>
      </c>
      <c r="E1410" s="74">
        <v>0</v>
      </c>
      <c r="I1410" s="29">
        <v>75.86</v>
      </c>
      <c r="J1410" s="96">
        <f si="47" t="shared"/>
        <v>0</v>
      </c>
      <c r="K1410" s="77">
        <f si="46" t="shared"/>
        <v>106.20400000000001</v>
      </c>
      <c r="M1410" s="26"/>
    </row>
    <row customHeight="1" ht="12" r="1411" spans="1:13">
      <c r="A1411" s="10">
        <v>6791</v>
      </c>
      <c r="B1411" s="93">
        <v>0</v>
      </c>
      <c r="C1411" s="110">
        <v>0</v>
      </c>
      <c r="D1411" s="110">
        <f si="45" t="shared"/>
        <v>0</v>
      </c>
      <c r="E1411" s="74">
        <v>0</v>
      </c>
      <c r="I1411" s="29">
        <v>37.65</v>
      </c>
      <c r="J1411" s="96">
        <f si="47" t="shared"/>
        <v>0</v>
      </c>
      <c r="K1411" s="77">
        <v>53</v>
      </c>
      <c r="M1411" s="26"/>
    </row>
    <row customHeight="1" ht="12" r="1412" spans="1:13">
      <c r="A1412" s="10">
        <v>6792</v>
      </c>
      <c r="B1412" s="93">
        <v>0</v>
      </c>
      <c r="C1412" s="110">
        <v>0</v>
      </c>
      <c r="D1412" s="110">
        <f si="45" t="shared"/>
        <v>0</v>
      </c>
      <c r="E1412" s="74">
        <v>0</v>
      </c>
      <c r="G1412" s="26" t="s">
        <v>668</v>
      </c>
      <c r="I1412" s="29">
        <v>23.35</v>
      </c>
      <c r="J1412" s="96">
        <f si="47" t="shared"/>
        <v>0</v>
      </c>
      <c r="K1412" s="77">
        <f>(I1412*0.4)+I1412</f>
        <v>32.690000000000005</v>
      </c>
      <c r="M1412" s="26"/>
    </row>
    <row customHeight="1" ht="12" r="1413" spans="1:13">
      <c r="A1413" s="10">
        <v>6793</v>
      </c>
      <c r="B1413" s="93">
        <v>1</v>
      </c>
      <c r="C1413" s="110">
        <v>0</v>
      </c>
      <c r="D1413" s="110">
        <f si="45" t="shared"/>
        <v>0</v>
      </c>
      <c r="E1413" s="74">
        <v>0</v>
      </c>
      <c r="I1413" s="29">
        <v>20</v>
      </c>
      <c r="J1413" s="96">
        <f si="47" t="shared"/>
        <v>20</v>
      </c>
      <c r="K1413" s="77">
        <f>(I1413*0.4)+I1413</f>
        <v>28</v>
      </c>
      <c r="M1413" s="26"/>
    </row>
    <row customHeight="1" ht="12" r="1414" spans="1:13">
      <c r="A1414" s="10">
        <v>6794</v>
      </c>
      <c r="B1414" s="93">
        <v>1</v>
      </c>
      <c r="C1414" s="110">
        <v>0</v>
      </c>
      <c r="D1414" s="110">
        <f si="45" t="shared"/>
        <v>0</v>
      </c>
      <c r="E1414" s="74">
        <v>0</v>
      </c>
      <c r="I1414" s="29">
        <v>20</v>
      </c>
      <c r="J1414" s="96">
        <f si="47" t="shared"/>
        <v>20</v>
      </c>
      <c r="K1414" s="77">
        <f>(I1414*0.4)+I1414</f>
        <v>28</v>
      </c>
      <c r="M1414" s="26"/>
    </row>
    <row customHeight="1" ht="12" r="1415" spans="1:13">
      <c r="A1415" s="10">
        <v>6795</v>
      </c>
      <c r="B1415" s="93">
        <v>4</v>
      </c>
      <c r="C1415" s="110">
        <v>0</v>
      </c>
      <c r="D1415" s="110">
        <f si="45" t="shared"/>
        <v>0</v>
      </c>
      <c r="E1415" s="74">
        <v>0</v>
      </c>
      <c r="I1415" s="29">
        <v>20</v>
      </c>
      <c r="J1415" s="96">
        <f si="47" t="shared"/>
        <v>80</v>
      </c>
      <c r="K1415" s="77">
        <f>(I1415*0.4)+I1415</f>
        <v>28</v>
      </c>
      <c r="M1415" s="26"/>
    </row>
    <row customHeight="1" ht="12" r="1416" spans="1:13">
      <c r="A1416" s="10">
        <v>6796</v>
      </c>
      <c r="B1416" s="93">
        <v>1</v>
      </c>
      <c r="C1416" s="110">
        <v>1</v>
      </c>
      <c r="D1416" s="110">
        <f si="45" t="shared"/>
        <v>2</v>
      </c>
      <c r="E1416" s="74">
        <v>1</v>
      </c>
      <c r="F1416" s="26" t="s">
        <v>1391</v>
      </c>
      <c r="H1416" s="26" t="s">
        <v>220</v>
      </c>
      <c r="I1416" s="29">
        <v>57.61</v>
      </c>
      <c r="J1416" s="96">
        <f si="47" t="shared"/>
        <v>57.61</v>
      </c>
      <c r="K1416" s="77">
        <v>43</v>
      </c>
      <c r="M1416" s="26"/>
    </row>
    <row customHeight="1" ht="12" r="1417" spans="1:13">
      <c r="A1417" s="10">
        <v>6797</v>
      </c>
      <c r="B1417" s="93">
        <v>11</v>
      </c>
      <c r="C1417" s="110">
        <v>0</v>
      </c>
      <c r="D1417" s="110">
        <f si="45" t="shared"/>
        <v>0</v>
      </c>
      <c r="E1417" s="74">
        <v>1</v>
      </c>
      <c r="F1417" s="26" t="s">
        <v>1381</v>
      </c>
      <c r="H1417" s="26" t="s">
        <v>220</v>
      </c>
      <c r="I1417" s="29">
        <v>146.36000000000001</v>
      </c>
      <c r="J1417" s="96">
        <f si="47" t="shared"/>
        <v>1609.96</v>
      </c>
      <c r="K1417" s="77">
        <v>43</v>
      </c>
      <c r="M1417" s="26"/>
    </row>
    <row customHeight="1" ht="12" r="1418" spans="1:13">
      <c r="A1418" s="10">
        <v>6798</v>
      </c>
      <c r="B1418" s="93">
        <v>0</v>
      </c>
      <c r="C1418" s="110">
        <v>0</v>
      </c>
      <c r="D1418" s="110">
        <f si="45" t="shared"/>
        <v>0</v>
      </c>
      <c r="E1418" s="74">
        <v>0</v>
      </c>
      <c r="I1418" s="29">
        <v>128.86000000000001</v>
      </c>
      <c r="J1418" s="96">
        <f si="47" t="shared"/>
        <v>0</v>
      </c>
      <c r="M1418" s="26"/>
    </row>
    <row customHeight="1" ht="12" r="1419" spans="1:13">
      <c r="A1419" s="10">
        <v>6800</v>
      </c>
      <c r="B1419" s="93">
        <v>10</v>
      </c>
      <c r="C1419" s="110">
        <v>0</v>
      </c>
      <c r="D1419" s="110">
        <f si="45" t="shared"/>
        <v>0</v>
      </c>
      <c r="E1419" s="74">
        <v>0</v>
      </c>
      <c r="F1419" s="26" t="s">
        <v>1381</v>
      </c>
      <c r="I1419" s="29">
        <v>111.36</v>
      </c>
      <c r="J1419" s="96">
        <f si="47" t="shared"/>
        <v>1113.5999999999999</v>
      </c>
      <c r="K1419" s="77">
        <f ref="K1419:K1433" si="48" t="shared">(I1419*0.4)+I1419</f>
        <v>155.904</v>
      </c>
      <c r="M1419" s="26"/>
    </row>
    <row customHeight="1" ht="12" r="1420" spans="1:13">
      <c r="A1420" s="10">
        <v>6805</v>
      </c>
      <c r="B1420" s="93">
        <v>8</v>
      </c>
      <c r="C1420" s="110">
        <v>1</v>
      </c>
      <c r="D1420" s="110">
        <f si="45" t="shared"/>
        <v>2</v>
      </c>
      <c r="E1420" s="74">
        <v>1</v>
      </c>
      <c r="F1420" s="26" t="s">
        <v>1391</v>
      </c>
      <c r="I1420" s="29">
        <v>35.11</v>
      </c>
      <c r="J1420" s="96">
        <f si="47" t="shared"/>
        <v>280.88</v>
      </c>
      <c r="K1420" s="77">
        <f si="48" t="shared"/>
        <v>49.153999999999996</v>
      </c>
      <c r="M1420" s="26"/>
    </row>
    <row customHeight="1" ht="12" r="1421" spans="1:13">
      <c r="A1421" s="10">
        <v>6808</v>
      </c>
      <c r="B1421" s="93">
        <v>8</v>
      </c>
      <c r="C1421" s="110">
        <v>2</v>
      </c>
      <c r="D1421" s="110">
        <f si="45" t="shared"/>
        <v>4</v>
      </c>
      <c r="E1421" s="74">
        <v>1</v>
      </c>
      <c r="F1421" s="26" t="s">
        <v>1387</v>
      </c>
      <c r="I1421" s="29">
        <v>30.74</v>
      </c>
      <c r="J1421" s="96">
        <f si="47" t="shared"/>
        <v>245.92</v>
      </c>
      <c r="K1421" s="77">
        <f si="48" t="shared"/>
        <v>43.036000000000001</v>
      </c>
      <c r="M1421" s="26"/>
    </row>
    <row customHeight="1" ht="12" r="1422" spans="1:13">
      <c r="A1422" s="10">
        <v>6809</v>
      </c>
      <c r="B1422" s="93">
        <v>8</v>
      </c>
      <c r="C1422" s="110">
        <v>1</v>
      </c>
      <c r="D1422" s="110">
        <f si="45" t="shared"/>
        <v>2</v>
      </c>
      <c r="E1422" s="74">
        <v>1</v>
      </c>
      <c r="F1422" s="26" t="s">
        <v>1391</v>
      </c>
      <c r="I1422" s="29">
        <v>74</v>
      </c>
      <c r="J1422" s="96">
        <f si="47" t="shared"/>
        <v>592</v>
      </c>
      <c r="K1422" s="77">
        <f si="48" t="shared"/>
        <v>103.6</v>
      </c>
      <c r="M1422" s="26"/>
    </row>
    <row customHeight="1" ht="12" r="1423" spans="1:13">
      <c r="A1423" s="10">
        <v>6810</v>
      </c>
      <c r="B1423" s="93">
        <v>0</v>
      </c>
      <c r="C1423" s="110">
        <v>1</v>
      </c>
      <c r="D1423" s="110">
        <f si="45" t="shared"/>
        <v>2</v>
      </c>
      <c r="E1423" s="74">
        <v>1</v>
      </c>
      <c r="F1423" s="26" t="s">
        <v>1391</v>
      </c>
      <c r="I1423" s="29">
        <v>48.24</v>
      </c>
      <c r="J1423" s="96">
        <f si="47" t="shared"/>
        <v>0</v>
      </c>
      <c r="K1423" s="77">
        <f si="48" t="shared"/>
        <v>67.536000000000001</v>
      </c>
      <c r="M1423" s="26"/>
    </row>
    <row customHeight="1" ht="12" r="1424" spans="1:13">
      <c r="A1424" s="10">
        <v>6811</v>
      </c>
      <c r="B1424" s="93">
        <v>1</v>
      </c>
      <c r="C1424" s="110">
        <v>0</v>
      </c>
      <c r="D1424" s="110">
        <f si="45" t="shared"/>
        <v>0</v>
      </c>
      <c r="E1424" s="74">
        <v>0</v>
      </c>
      <c r="I1424" s="29">
        <v>20</v>
      </c>
      <c r="J1424" s="96">
        <f si="47" t="shared"/>
        <v>20</v>
      </c>
      <c r="K1424" s="77">
        <f si="48" t="shared"/>
        <v>28</v>
      </c>
      <c r="M1424" s="26"/>
    </row>
    <row customHeight="1" ht="12" r="1425" spans="1:13">
      <c r="A1425" s="10">
        <v>6813</v>
      </c>
      <c r="B1425" s="93">
        <v>11</v>
      </c>
      <c r="C1425" s="110">
        <v>1</v>
      </c>
      <c r="D1425" s="110">
        <f si="45" t="shared"/>
        <v>2</v>
      </c>
      <c r="E1425" s="74">
        <v>0</v>
      </c>
      <c r="F1425" s="26" t="s">
        <v>1391</v>
      </c>
      <c r="I1425" s="29">
        <v>33.86</v>
      </c>
      <c r="J1425" s="96">
        <f si="47" t="shared"/>
        <v>372.46</v>
      </c>
      <c r="K1425" s="77">
        <f si="48" t="shared"/>
        <v>47.403999999999996</v>
      </c>
      <c r="M1425" s="26"/>
    </row>
    <row customHeight="1" ht="12" r="1426" spans="1:13">
      <c r="A1426" s="10">
        <v>6814</v>
      </c>
      <c r="B1426" s="93">
        <v>2</v>
      </c>
      <c r="C1426" s="110">
        <v>1</v>
      </c>
      <c r="D1426" s="110">
        <f si="45" t="shared"/>
        <v>2</v>
      </c>
      <c r="E1426" s="74">
        <v>0</v>
      </c>
      <c r="F1426" s="26" t="s">
        <v>1391</v>
      </c>
      <c r="I1426" s="29">
        <v>32.53</v>
      </c>
      <c r="J1426" s="96">
        <f si="47" t="shared"/>
        <v>65.06</v>
      </c>
      <c r="K1426" s="77">
        <f si="48" t="shared"/>
        <v>45.542000000000002</v>
      </c>
      <c r="M1426" s="26"/>
    </row>
    <row customHeight="1" ht="12" r="1427" spans="1:13">
      <c r="A1427" s="10">
        <v>6818</v>
      </c>
      <c r="B1427" s="93">
        <v>0</v>
      </c>
      <c r="C1427" s="110">
        <v>0</v>
      </c>
      <c r="D1427" s="110">
        <f si="45" t="shared"/>
        <v>0</v>
      </c>
      <c r="I1427" s="29">
        <v>20</v>
      </c>
      <c r="J1427" s="96">
        <f si="47" t="shared"/>
        <v>0</v>
      </c>
      <c r="K1427" s="77">
        <f si="48" t="shared"/>
        <v>28</v>
      </c>
      <c r="M1427" s="26"/>
    </row>
    <row customHeight="1" ht="12" r="1428" spans="1:13">
      <c r="A1428" s="10">
        <v>6819</v>
      </c>
      <c r="B1428" s="93">
        <v>0</v>
      </c>
      <c r="C1428" s="110">
        <v>1</v>
      </c>
      <c r="D1428" s="110">
        <f si="45" t="shared"/>
        <v>2</v>
      </c>
      <c r="E1428" s="74">
        <v>0</v>
      </c>
      <c r="F1428" s="26" t="s">
        <v>1391</v>
      </c>
      <c r="I1428" s="29">
        <v>44.19</v>
      </c>
      <c r="J1428" s="96">
        <f si="47" t="shared"/>
        <v>0</v>
      </c>
      <c r="K1428" s="77">
        <f si="48" t="shared"/>
        <v>61.866</v>
      </c>
      <c r="M1428" s="26"/>
    </row>
    <row customHeight="1" ht="12" r="1429" spans="1:13">
      <c r="A1429" s="10">
        <v>6820</v>
      </c>
      <c r="B1429" s="93">
        <v>1</v>
      </c>
      <c r="C1429" s="110">
        <v>0</v>
      </c>
      <c r="D1429" s="110">
        <f si="45" t="shared"/>
        <v>0</v>
      </c>
      <c r="E1429" s="74">
        <v>0</v>
      </c>
      <c r="I1429" s="29">
        <v>30.77</v>
      </c>
      <c r="J1429" s="96">
        <f si="47" t="shared"/>
        <v>30.77</v>
      </c>
      <c r="K1429" s="77">
        <f si="48" t="shared"/>
        <v>43.078000000000003</v>
      </c>
      <c r="M1429" s="26"/>
    </row>
    <row customHeight="1" ht="12" r="1430" spans="1:13">
      <c r="A1430" s="10">
        <v>6821</v>
      </c>
      <c r="B1430" s="93">
        <v>1</v>
      </c>
      <c r="C1430" s="110">
        <v>0</v>
      </c>
      <c r="D1430" s="110">
        <f si="45" t="shared"/>
        <v>0</v>
      </c>
      <c r="E1430" s="74">
        <v>0</v>
      </c>
      <c r="I1430" s="29">
        <v>93.86</v>
      </c>
      <c r="J1430" s="96">
        <f si="47" t="shared"/>
        <v>93.86</v>
      </c>
      <c r="K1430" s="77">
        <f si="48" t="shared"/>
        <v>131.404</v>
      </c>
      <c r="M1430" s="26"/>
    </row>
    <row customHeight="1" ht="12" r="1431" spans="1:13">
      <c r="A1431" s="10">
        <v>6822</v>
      </c>
      <c r="B1431" s="93">
        <v>0</v>
      </c>
      <c r="C1431" s="110">
        <v>0</v>
      </c>
      <c r="D1431" s="110">
        <f si="45" t="shared"/>
        <v>0</v>
      </c>
      <c r="E1431" s="74">
        <v>0</v>
      </c>
      <c r="I1431" s="29">
        <v>20</v>
      </c>
      <c r="J1431" s="96">
        <f si="47" t="shared"/>
        <v>0</v>
      </c>
      <c r="K1431" s="77">
        <f si="48" t="shared"/>
        <v>28</v>
      </c>
      <c r="M1431" s="26"/>
    </row>
    <row customHeight="1" ht="12" r="1432" spans="1:13">
      <c r="A1432" s="10">
        <v>6823</v>
      </c>
      <c r="B1432" s="93">
        <v>13</v>
      </c>
      <c r="C1432" s="110">
        <v>0</v>
      </c>
      <c r="D1432" s="110">
        <f si="45" t="shared"/>
        <v>0</v>
      </c>
      <c r="E1432" s="74">
        <v>0</v>
      </c>
      <c r="F1432" s="26" t="s">
        <v>1392</v>
      </c>
      <c r="I1432" s="29">
        <v>34.21</v>
      </c>
      <c r="J1432" s="96">
        <f si="47" t="shared"/>
        <v>444.73</v>
      </c>
      <c r="K1432" s="77">
        <f si="48" t="shared"/>
        <v>47.894000000000005</v>
      </c>
      <c r="M1432" s="26"/>
    </row>
    <row customHeight="1" ht="12" r="1433" spans="1:13">
      <c r="A1433" s="10">
        <v>6824</v>
      </c>
      <c r="B1433" s="93">
        <v>4</v>
      </c>
      <c r="C1433" s="110">
        <v>4</v>
      </c>
      <c r="D1433" s="110">
        <f si="45" t="shared"/>
        <v>8</v>
      </c>
      <c r="E1433" s="74">
        <v>0</v>
      </c>
      <c r="F1433" s="26" t="s">
        <v>1373</v>
      </c>
      <c r="I1433" s="29">
        <v>56</v>
      </c>
      <c r="J1433" s="96">
        <f si="47" t="shared"/>
        <v>224</v>
      </c>
      <c r="K1433" s="77">
        <f si="48" t="shared"/>
        <v>78.400000000000006</v>
      </c>
      <c r="M1433" s="26"/>
    </row>
    <row customHeight="1" ht="12" r="1434" spans="1:13">
      <c r="A1434" s="10">
        <v>6825</v>
      </c>
      <c r="B1434" s="93">
        <v>7</v>
      </c>
      <c r="C1434" s="110">
        <v>0</v>
      </c>
      <c r="D1434" s="110">
        <f si="45" t="shared"/>
        <v>0</v>
      </c>
      <c r="E1434" s="74">
        <v>0</v>
      </c>
      <c r="H1434" s="26" t="s">
        <v>220</v>
      </c>
      <c r="I1434" s="29">
        <v>13.26</v>
      </c>
      <c r="J1434" s="96">
        <f si="47" t="shared"/>
        <v>92.82</v>
      </c>
      <c r="K1434" s="77">
        <v>72</v>
      </c>
      <c r="M1434" s="26"/>
    </row>
    <row customHeight="1" ht="12" r="1435" spans="1:13">
      <c r="A1435" s="10">
        <v>6826</v>
      </c>
      <c r="B1435" s="93">
        <v>8</v>
      </c>
      <c r="C1435" s="110">
        <v>0</v>
      </c>
      <c r="D1435" s="110">
        <f si="45" t="shared"/>
        <v>0</v>
      </c>
      <c r="E1435" s="74">
        <v>0</v>
      </c>
      <c r="F1435" s="26" t="s">
        <v>823</v>
      </c>
      <c r="H1435" s="26" t="s">
        <v>220</v>
      </c>
      <c r="I1435" s="29">
        <v>9.5500000000000007</v>
      </c>
      <c r="J1435" s="96">
        <f si="47" t="shared"/>
        <v>76.400000000000006</v>
      </c>
      <c r="K1435" s="77">
        <v>160</v>
      </c>
      <c r="M1435" s="26"/>
    </row>
    <row customHeight="1" ht="12" r="1436" spans="1:13">
      <c r="A1436" s="10">
        <v>6827</v>
      </c>
      <c r="B1436" s="93">
        <v>19</v>
      </c>
      <c r="C1436" s="110">
        <v>4</v>
      </c>
      <c r="D1436" s="110">
        <f si="45" t="shared"/>
        <v>8</v>
      </c>
      <c r="E1436" s="74">
        <v>0</v>
      </c>
      <c r="F1436" s="26" t="s">
        <v>1373</v>
      </c>
      <c r="I1436" s="29">
        <v>9</v>
      </c>
      <c r="J1436" s="96">
        <f si="47" t="shared"/>
        <v>171</v>
      </c>
      <c r="K1436" s="77">
        <f>(I1436*0.4)+I1436</f>
        <v>12.6</v>
      </c>
      <c r="M1436" s="26"/>
    </row>
    <row customHeight="1" ht="12" r="1437" spans="1:13">
      <c r="A1437" s="10">
        <v>6828</v>
      </c>
      <c r="B1437" s="93">
        <v>5</v>
      </c>
      <c r="C1437" s="110">
        <v>0</v>
      </c>
      <c r="D1437" s="110">
        <f si="45" t="shared"/>
        <v>0</v>
      </c>
      <c r="E1437" s="74">
        <v>1</v>
      </c>
      <c r="F1437" s="26" t="s">
        <v>1400</v>
      </c>
      <c r="I1437" s="29">
        <v>27.92</v>
      </c>
      <c r="J1437" s="96">
        <f si="47" t="shared"/>
        <v>139.60000000000002</v>
      </c>
      <c r="M1437" s="26"/>
    </row>
    <row customHeight="1" ht="12" r="1438" spans="1:13">
      <c r="A1438" s="10">
        <v>6829</v>
      </c>
      <c r="B1438" s="93">
        <v>0</v>
      </c>
      <c r="C1438" s="110">
        <v>0</v>
      </c>
      <c r="D1438" s="110">
        <f si="45" t="shared"/>
        <v>0</v>
      </c>
      <c r="E1438" s="74">
        <v>0</v>
      </c>
      <c r="I1438" s="29">
        <v>47.58</v>
      </c>
      <c r="J1438" s="96">
        <f si="47" t="shared"/>
        <v>0</v>
      </c>
      <c r="M1438" s="26"/>
    </row>
    <row customHeight="1" ht="12" r="1439" spans="1:13">
      <c r="A1439" s="10">
        <v>6830</v>
      </c>
      <c r="B1439" s="93">
        <v>7</v>
      </c>
      <c r="C1439" s="110">
        <v>0</v>
      </c>
      <c r="D1439" s="110">
        <f si="45" t="shared"/>
        <v>0</v>
      </c>
      <c r="E1439" s="74">
        <v>0</v>
      </c>
      <c r="I1439" s="29">
        <v>27.11</v>
      </c>
      <c r="J1439" s="96">
        <f si="47" t="shared"/>
        <v>189.76999999999998</v>
      </c>
      <c r="M1439" s="26"/>
    </row>
    <row customHeight="1" ht="12" r="1440" spans="1:13">
      <c r="A1440" s="10">
        <v>6832</v>
      </c>
      <c r="B1440" s="93">
        <v>3</v>
      </c>
      <c r="C1440" s="110">
        <v>0</v>
      </c>
      <c r="D1440" s="110">
        <f si="45" t="shared"/>
        <v>0</v>
      </c>
      <c r="E1440" s="74">
        <v>0</v>
      </c>
      <c r="I1440" s="29">
        <v>38.49</v>
      </c>
      <c r="J1440" s="96">
        <f si="47" t="shared"/>
        <v>115.47</v>
      </c>
      <c r="M1440" s="26"/>
    </row>
    <row customHeight="1" ht="12" r="1441" spans="1:13">
      <c r="A1441" s="10">
        <v>6833</v>
      </c>
      <c r="B1441" s="93">
        <v>12</v>
      </c>
      <c r="C1441" s="110">
        <v>4</v>
      </c>
      <c r="D1441" s="110">
        <f si="45" t="shared"/>
        <v>8</v>
      </c>
      <c r="E1441" s="74">
        <v>0</v>
      </c>
      <c r="F1441" s="26" t="s">
        <v>1387</v>
      </c>
      <c r="I1441" s="29">
        <v>75.11</v>
      </c>
      <c r="J1441" s="96">
        <f si="47" t="shared"/>
        <v>901.31999999999994</v>
      </c>
      <c r="K1441" s="77">
        <f>(I1441*0.4)+I1441</f>
        <v>105.154</v>
      </c>
      <c r="M1441" s="26"/>
    </row>
    <row customHeight="1" ht="12" r="1442" spans="1:13">
      <c r="A1442" s="10">
        <v>6834</v>
      </c>
      <c r="B1442" s="93">
        <v>10</v>
      </c>
      <c r="C1442" s="110">
        <v>2</v>
      </c>
      <c r="D1442" s="110">
        <f si="45" t="shared"/>
        <v>4</v>
      </c>
      <c r="E1442" s="74">
        <v>1</v>
      </c>
      <c r="F1442" s="26" t="s">
        <v>1391</v>
      </c>
      <c r="I1442" s="29">
        <v>83.86</v>
      </c>
      <c r="J1442" s="96">
        <f si="47" t="shared"/>
        <v>838.6</v>
      </c>
      <c r="K1442" s="77">
        <f>(I1442*0.4)+I1442</f>
        <v>117.404</v>
      </c>
      <c r="M1442" s="26"/>
    </row>
    <row customHeight="1" ht="12" r="1443" spans="1:13">
      <c r="A1443" s="10">
        <v>6835</v>
      </c>
      <c r="B1443" s="93">
        <v>0</v>
      </c>
      <c r="C1443" s="110">
        <v>0</v>
      </c>
      <c r="D1443" s="110">
        <f si="45" t="shared"/>
        <v>0</v>
      </c>
      <c r="E1443" s="74">
        <v>0</v>
      </c>
      <c r="H1443" s="26" t="s">
        <v>220</v>
      </c>
      <c r="I1443" s="29">
        <v>43.36</v>
      </c>
      <c r="J1443" s="96">
        <f si="47" t="shared"/>
        <v>0</v>
      </c>
      <c r="K1443" s="77">
        <v>62</v>
      </c>
      <c r="M1443" s="26"/>
    </row>
    <row customHeight="1" ht="12" r="1444" spans="1:13">
      <c r="A1444" s="10">
        <v>6836</v>
      </c>
      <c r="B1444" s="93">
        <v>1</v>
      </c>
      <c r="C1444" s="110">
        <v>0</v>
      </c>
      <c r="D1444" s="110">
        <f si="45" t="shared"/>
        <v>0</v>
      </c>
      <c r="E1444" s="74">
        <v>0</v>
      </c>
      <c r="H1444" s="26" t="s">
        <v>220</v>
      </c>
      <c r="I1444" s="29">
        <v>43.36</v>
      </c>
      <c r="J1444" s="96">
        <f si="47" t="shared"/>
        <v>43.36</v>
      </c>
      <c r="K1444" s="77">
        <v>62</v>
      </c>
      <c r="M1444" s="26"/>
    </row>
    <row customHeight="1" ht="12" r="1445" spans="1:13">
      <c r="A1445" s="10">
        <v>6838</v>
      </c>
      <c r="B1445" s="93">
        <v>1</v>
      </c>
      <c r="C1445" s="110">
        <v>0</v>
      </c>
      <c r="D1445" s="110">
        <f si="45" t="shared"/>
        <v>0</v>
      </c>
      <c r="E1445" s="74">
        <v>0</v>
      </c>
      <c r="I1445" s="29">
        <v>257.86</v>
      </c>
      <c r="J1445" s="96">
        <f si="47" t="shared"/>
        <v>257.86</v>
      </c>
      <c r="M1445" s="26"/>
    </row>
    <row customHeight="1" ht="12" r="1446" spans="1:13">
      <c r="A1446" s="10">
        <v>6839</v>
      </c>
      <c r="B1446" s="93">
        <v>2</v>
      </c>
      <c r="C1446" s="110">
        <v>0</v>
      </c>
      <c r="D1446" s="110">
        <f si="45" t="shared"/>
        <v>0</v>
      </c>
      <c r="E1446" s="74">
        <v>0</v>
      </c>
      <c r="I1446" s="29">
        <v>257.86</v>
      </c>
      <c r="J1446" s="96">
        <f si="47" t="shared"/>
        <v>515.72</v>
      </c>
      <c r="M1446" s="26"/>
    </row>
    <row customHeight="1" ht="12" r="1447" spans="1:13">
      <c r="A1447" s="10">
        <v>6840</v>
      </c>
      <c r="B1447" s="93">
        <v>2</v>
      </c>
      <c r="C1447" s="110">
        <v>0</v>
      </c>
      <c r="D1447" s="110">
        <f si="45" t="shared"/>
        <v>0</v>
      </c>
      <c r="E1447" s="74">
        <v>0</v>
      </c>
      <c r="I1447" s="29">
        <v>39.03</v>
      </c>
      <c r="J1447" s="96">
        <f si="47" t="shared"/>
        <v>78.06</v>
      </c>
      <c r="M1447" s="26"/>
    </row>
    <row customHeight="1" ht="12" r="1448" spans="1:13">
      <c r="A1448" s="10">
        <v>6843</v>
      </c>
      <c r="B1448" s="93">
        <v>0</v>
      </c>
      <c r="C1448" s="110">
        <v>0</v>
      </c>
      <c r="D1448" s="110">
        <f si="45" t="shared"/>
        <v>0</v>
      </c>
      <c r="E1448" s="74">
        <v>0</v>
      </c>
      <c r="I1448" s="29">
        <v>20</v>
      </c>
      <c r="J1448" s="96">
        <f si="47" t="shared"/>
        <v>0</v>
      </c>
      <c r="M1448" s="26"/>
    </row>
    <row customHeight="1" ht="12" r="1449" spans="1:13">
      <c r="A1449" s="10">
        <v>6845</v>
      </c>
      <c r="B1449" s="93">
        <v>0</v>
      </c>
      <c r="C1449" s="110">
        <v>0</v>
      </c>
      <c r="D1449" s="110">
        <f si="45" t="shared"/>
        <v>0</v>
      </c>
      <c r="E1449" s="74">
        <v>0</v>
      </c>
      <c r="I1449" s="29">
        <v>20</v>
      </c>
      <c r="J1449" s="96">
        <f si="47" t="shared"/>
        <v>0</v>
      </c>
      <c r="M1449" s="26"/>
    </row>
    <row customHeight="1" ht="12" r="1450" spans="1:13">
      <c r="A1450" s="10">
        <v>6846</v>
      </c>
      <c r="B1450" s="93">
        <v>0</v>
      </c>
      <c r="C1450" s="110">
        <v>0</v>
      </c>
      <c r="D1450" s="110">
        <f si="45" t="shared"/>
        <v>0</v>
      </c>
      <c r="E1450" s="74">
        <v>0</v>
      </c>
      <c r="I1450" s="29">
        <v>111.36</v>
      </c>
      <c r="J1450" s="96">
        <f si="47" t="shared"/>
        <v>0</v>
      </c>
      <c r="M1450" s="26"/>
    </row>
    <row customHeight="1" ht="12" r="1451" spans="1:13">
      <c r="A1451" s="10">
        <v>6847</v>
      </c>
      <c r="B1451" s="93">
        <v>0</v>
      </c>
      <c r="C1451" s="110">
        <v>0</v>
      </c>
      <c r="D1451" s="110">
        <f ref="D1451:D1518" si="49" t="shared">C1451*2</f>
        <v>0</v>
      </c>
      <c r="I1451" s="29">
        <v>20</v>
      </c>
      <c r="J1451" s="96">
        <f si="47" t="shared"/>
        <v>0</v>
      </c>
      <c r="M1451" s="26"/>
    </row>
    <row customHeight="1" ht="12" r="1452" spans="1:13">
      <c r="A1452" s="10">
        <v>6848</v>
      </c>
      <c r="B1452" s="93">
        <v>0</v>
      </c>
      <c r="C1452" s="110">
        <v>0</v>
      </c>
      <c r="D1452" s="110">
        <f si="49" t="shared"/>
        <v>0</v>
      </c>
      <c r="I1452" s="29">
        <v>20</v>
      </c>
      <c r="J1452" s="96">
        <f si="47" t="shared"/>
        <v>0</v>
      </c>
      <c r="M1452" s="26"/>
    </row>
    <row customHeight="1" ht="12" r="1453" spans="1:13">
      <c r="A1453" s="10">
        <v>6849</v>
      </c>
      <c r="B1453" s="93">
        <v>0</v>
      </c>
      <c r="C1453" s="110">
        <v>0</v>
      </c>
      <c r="D1453" s="110">
        <f si="49" t="shared"/>
        <v>0</v>
      </c>
      <c r="I1453" s="29">
        <v>20</v>
      </c>
      <c r="J1453" s="96">
        <f si="47" t="shared"/>
        <v>0</v>
      </c>
      <c r="M1453" s="26"/>
    </row>
    <row customHeight="1" ht="12" r="1454" spans="1:13">
      <c r="A1454" s="10">
        <v>6850</v>
      </c>
      <c r="B1454" s="93">
        <v>2</v>
      </c>
      <c r="C1454" s="110">
        <v>0</v>
      </c>
      <c r="D1454" s="110">
        <f si="49" t="shared"/>
        <v>0</v>
      </c>
      <c r="I1454" s="29">
        <v>20</v>
      </c>
      <c r="J1454" s="96">
        <f si="47" t="shared"/>
        <v>40</v>
      </c>
      <c r="M1454" s="26"/>
    </row>
    <row customHeight="1" ht="12" r="1455" spans="1:13">
      <c r="A1455" s="10">
        <v>6851</v>
      </c>
      <c r="B1455" s="93">
        <v>0</v>
      </c>
      <c r="C1455" s="110">
        <v>0</v>
      </c>
      <c r="D1455" s="110">
        <f si="49" t="shared"/>
        <v>0</v>
      </c>
      <c r="I1455" s="29">
        <v>20</v>
      </c>
      <c r="J1455" s="96">
        <f si="47" t="shared"/>
        <v>0</v>
      </c>
      <c r="M1455" s="26"/>
    </row>
    <row customHeight="1" ht="12" r="1456" spans="1:13">
      <c r="A1456" s="10">
        <v>6856</v>
      </c>
      <c r="B1456" s="93">
        <v>31</v>
      </c>
      <c r="C1456" s="110">
        <v>0</v>
      </c>
      <c r="D1456" s="110">
        <f si="49" t="shared"/>
        <v>0</v>
      </c>
      <c r="I1456" s="29">
        <v>20</v>
      </c>
      <c r="J1456" s="96">
        <f si="47" t="shared"/>
        <v>620</v>
      </c>
      <c r="M1456" s="26"/>
    </row>
    <row customHeight="1" ht="12" r="1457" spans="1:13">
      <c r="A1457" s="10">
        <v>6867</v>
      </c>
      <c r="B1457" s="93">
        <v>1</v>
      </c>
      <c r="C1457" s="110">
        <v>0</v>
      </c>
      <c r="D1457" s="110">
        <f si="49" t="shared"/>
        <v>0</v>
      </c>
      <c r="I1457" s="29">
        <v>93.86</v>
      </c>
      <c r="J1457" s="96">
        <f si="47" t="shared"/>
        <v>93.86</v>
      </c>
      <c r="M1457" s="26"/>
    </row>
    <row customHeight="1" ht="12" r="1458" spans="1:13">
      <c r="A1458" s="10">
        <v>6876</v>
      </c>
      <c r="B1458" s="93">
        <v>3</v>
      </c>
      <c r="C1458" s="110">
        <v>0</v>
      </c>
      <c r="D1458" s="110">
        <f si="49" t="shared"/>
        <v>0</v>
      </c>
      <c r="I1458" s="29">
        <v>20</v>
      </c>
      <c r="J1458" s="96">
        <f si="47" t="shared"/>
        <v>60</v>
      </c>
      <c r="M1458" s="26"/>
    </row>
    <row customHeight="1" ht="12" r="1459" spans="1:13">
      <c r="A1459" s="10">
        <v>6880</v>
      </c>
      <c r="B1459" s="93">
        <v>1</v>
      </c>
      <c r="C1459" s="110">
        <v>0</v>
      </c>
      <c r="D1459" s="110">
        <f si="49" t="shared"/>
        <v>0</v>
      </c>
      <c r="I1459" s="29">
        <v>20</v>
      </c>
      <c r="J1459" s="96">
        <f si="47" t="shared"/>
        <v>20</v>
      </c>
      <c r="M1459" s="26"/>
    </row>
    <row customHeight="1" ht="12" r="1460" spans="1:13">
      <c r="A1460" s="10">
        <v>6881</v>
      </c>
      <c r="B1460" s="93">
        <v>1</v>
      </c>
      <c r="C1460" s="110">
        <v>0</v>
      </c>
      <c r="D1460" s="110">
        <f si="49" t="shared"/>
        <v>0</v>
      </c>
      <c r="I1460" s="29">
        <v>20</v>
      </c>
      <c r="J1460" s="96">
        <f si="47" t="shared"/>
        <v>20</v>
      </c>
      <c r="M1460" s="26"/>
    </row>
    <row customHeight="1" ht="12" r="1461" spans="1:13">
      <c r="A1461" s="10">
        <v>6882</v>
      </c>
      <c r="B1461" s="93">
        <v>1</v>
      </c>
      <c r="C1461" s="110">
        <v>0</v>
      </c>
      <c r="D1461" s="110">
        <f si="49" t="shared"/>
        <v>0</v>
      </c>
      <c r="I1461" s="29">
        <v>20</v>
      </c>
      <c r="J1461" s="96">
        <f si="47" t="shared"/>
        <v>20</v>
      </c>
      <c r="M1461" s="26"/>
    </row>
    <row customHeight="1" ht="12" r="1462" spans="1:13">
      <c r="A1462" s="10">
        <v>6886</v>
      </c>
      <c r="B1462" s="93">
        <v>0</v>
      </c>
      <c r="C1462" s="110">
        <v>0</v>
      </c>
      <c r="D1462" s="110">
        <f si="49" t="shared"/>
        <v>0</v>
      </c>
      <c r="I1462" s="29">
        <v>66.36</v>
      </c>
      <c r="J1462" s="96">
        <f si="47" t="shared"/>
        <v>0</v>
      </c>
      <c r="M1462" s="26"/>
    </row>
    <row customHeight="1" ht="12" r="1463" spans="1:13">
      <c r="A1463" s="10">
        <v>6887</v>
      </c>
      <c r="B1463" s="93">
        <v>5</v>
      </c>
      <c r="C1463" s="110">
        <v>0</v>
      </c>
      <c r="D1463" s="110">
        <f si="49" t="shared"/>
        <v>0</v>
      </c>
      <c r="I1463" s="29">
        <v>20</v>
      </c>
      <c r="J1463" s="96">
        <f si="47" t="shared"/>
        <v>100</v>
      </c>
      <c r="M1463" s="26"/>
    </row>
    <row customHeight="1" ht="12" r="1464" spans="1:13">
      <c r="A1464" s="10">
        <v>6892</v>
      </c>
      <c r="B1464" s="93">
        <v>0</v>
      </c>
      <c r="C1464" s="110">
        <v>0</v>
      </c>
      <c r="D1464" s="110">
        <f si="49" t="shared"/>
        <v>0</v>
      </c>
      <c r="F1464" s="26">
        <v>6892</v>
      </c>
      <c r="G1464" s="26" t="s">
        <v>579</v>
      </c>
      <c r="H1464" s="26" t="s">
        <v>220</v>
      </c>
      <c r="I1464" s="29">
        <v>76.36</v>
      </c>
      <c r="J1464" s="96">
        <f si="47" t="shared"/>
        <v>0</v>
      </c>
      <c r="K1464" s="77">
        <f>(I1464*0.4)+I1464</f>
        <v>106.904</v>
      </c>
      <c r="M1464" s="26"/>
    </row>
    <row customHeight="1" ht="12" r="1465" spans="1:13">
      <c r="A1465" s="10">
        <v>6894</v>
      </c>
      <c r="B1465" s="93">
        <v>0</v>
      </c>
      <c r="C1465" s="110">
        <v>0</v>
      </c>
      <c r="D1465" s="110">
        <f si="49" t="shared"/>
        <v>0</v>
      </c>
      <c r="F1465" s="26">
        <v>6894</v>
      </c>
      <c r="G1465" s="26" t="s">
        <v>580</v>
      </c>
      <c r="H1465" s="26" t="s">
        <v>220</v>
      </c>
      <c r="I1465" s="29">
        <v>20</v>
      </c>
      <c r="J1465" s="96">
        <f si="47" t="shared"/>
        <v>0</v>
      </c>
      <c r="K1465" s="77">
        <f>(I1465*0.4)+I1465</f>
        <v>28</v>
      </c>
      <c r="M1465" s="26"/>
    </row>
    <row customHeight="1" ht="12" r="1466" spans="1:13">
      <c r="A1466" s="10">
        <v>6897</v>
      </c>
      <c r="B1466" s="93">
        <v>0</v>
      </c>
      <c r="C1466" s="110">
        <v>0</v>
      </c>
      <c r="D1466" s="110">
        <f si="49" t="shared"/>
        <v>0</v>
      </c>
      <c r="G1466" s="26" t="s">
        <v>1129</v>
      </c>
      <c r="H1466" s="26" t="s">
        <v>220</v>
      </c>
      <c r="I1466" s="29">
        <v>111.36</v>
      </c>
      <c r="J1466" s="96">
        <f si="47" t="shared"/>
        <v>0</v>
      </c>
      <c r="M1466" s="26"/>
    </row>
    <row customHeight="1" ht="12" r="1467" spans="1:13">
      <c r="A1467" s="10">
        <v>6898</v>
      </c>
      <c r="B1467" s="93">
        <v>1</v>
      </c>
      <c r="C1467" s="110">
        <v>0</v>
      </c>
      <c r="D1467" s="110">
        <f si="49" t="shared"/>
        <v>0</v>
      </c>
      <c r="I1467" s="29">
        <v>93.86</v>
      </c>
      <c r="J1467" s="96">
        <f si="47" t="shared"/>
        <v>93.86</v>
      </c>
      <c r="M1467" s="26"/>
    </row>
    <row customHeight="1" ht="12" r="1468" spans="1:13">
      <c r="A1468" s="10">
        <v>6900</v>
      </c>
      <c r="B1468" s="93">
        <v>0</v>
      </c>
      <c r="C1468" s="110">
        <v>0</v>
      </c>
      <c r="D1468" s="110">
        <f si="49" t="shared"/>
        <v>0</v>
      </c>
      <c r="G1468" s="26" t="s">
        <v>1078</v>
      </c>
      <c r="H1468" s="26" t="s">
        <v>220</v>
      </c>
      <c r="I1468" s="29">
        <v>33.86</v>
      </c>
      <c r="J1468" s="96">
        <f si="47" t="shared"/>
        <v>0</v>
      </c>
      <c r="M1468" s="26"/>
    </row>
    <row customHeight="1" ht="12" r="1469" spans="1:13">
      <c r="A1469" s="10">
        <v>6901</v>
      </c>
      <c r="B1469" s="93">
        <v>0</v>
      </c>
      <c r="C1469" s="110">
        <v>0</v>
      </c>
      <c r="D1469" s="110">
        <f si="49" t="shared"/>
        <v>0</v>
      </c>
      <c r="G1469" s="26" t="s">
        <v>1078</v>
      </c>
      <c r="H1469" s="26" t="s">
        <v>220</v>
      </c>
      <c r="I1469" s="29">
        <v>41.19</v>
      </c>
      <c r="J1469" s="96">
        <f si="47" t="shared"/>
        <v>0</v>
      </c>
      <c r="M1469" s="26"/>
    </row>
    <row customHeight="1" ht="12" r="1470" spans="1:13">
      <c r="A1470" s="10">
        <v>6904</v>
      </c>
      <c r="B1470" s="93">
        <v>3</v>
      </c>
      <c r="C1470" s="110">
        <v>0</v>
      </c>
      <c r="D1470" s="110">
        <f si="49" t="shared"/>
        <v>0</v>
      </c>
      <c r="I1470" s="29">
        <v>35.11</v>
      </c>
      <c r="J1470" s="96">
        <f si="47" t="shared"/>
        <v>105.33</v>
      </c>
      <c r="M1470" s="26"/>
    </row>
    <row customHeight="1" ht="12" r="1471" spans="1:13">
      <c r="A1471" s="10">
        <v>6906</v>
      </c>
      <c r="B1471" s="93">
        <v>1</v>
      </c>
      <c r="C1471" s="110">
        <v>0</v>
      </c>
      <c r="D1471" s="110">
        <f si="49" t="shared"/>
        <v>0</v>
      </c>
      <c r="I1471" s="29">
        <v>20</v>
      </c>
      <c r="J1471" s="96">
        <f si="47" t="shared"/>
        <v>20</v>
      </c>
      <c r="M1471" s="26"/>
    </row>
    <row customHeight="1" ht="12" r="1472" spans="1:13">
      <c r="A1472" s="10">
        <v>6909</v>
      </c>
      <c r="B1472" s="68">
        <v>1</v>
      </c>
      <c r="C1472" s="110">
        <v>0</v>
      </c>
      <c r="D1472" s="110">
        <f si="49" t="shared"/>
        <v>0</v>
      </c>
      <c r="I1472" s="29">
        <v>20</v>
      </c>
      <c r="J1472" s="96">
        <f ref="J1472:J1631" si="50" t="shared">B1472*I1472</f>
        <v>20</v>
      </c>
      <c r="M1472" s="26"/>
    </row>
    <row customHeight="1" ht="12" r="1473" spans="1:13">
      <c r="A1473" s="10">
        <v>6912</v>
      </c>
      <c r="B1473" s="93">
        <v>5</v>
      </c>
      <c r="C1473" s="110">
        <v>0</v>
      </c>
      <c r="D1473" s="110">
        <f si="49" t="shared"/>
        <v>0</v>
      </c>
      <c r="I1473" s="29">
        <v>20</v>
      </c>
      <c r="J1473" s="96">
        <f si="50" t="shared"/>
        <v>100</v>
      </c>
      <c r="M1473" s="26"/>
    </row>
    <row customHeight="1" ht="12" r="1474" spans="1:13">
      <c r="A1474" s="10">
        <v>6913</v>
      </c>
      <c r="B1474" s="93">
        <v>5</v>
      </c>
      <c r="C1474" s="110">
        <v>0</v>
      </c>
      <c r="D1474" s="110">
        <f si="49" t="shared"/>
        <v>0</v>
      </c>
      <c r="H1474" s="26" t="s">
        <v>220</v>
      </c>
      <c r="I1474" s="29">
        <v>20</v>
      </c>
      <c r="J1474" s="96">
        <f si="50" t="shared"/>
        <v>100</v>
      </c>
      <c r="M1474" s="26"/>
    </row>
    <row customHeight="1" ht="12" r="1475" spans="1:13">
      <c r="A1475" s="10">
        <v>6914</v>
      </c>
      <c r="B1475" s="93">
        <v>1</v>
      </c>
      <c r="C1475" s="110">
        <v>0</v>
      </c>
      <c r="D1475" s="110">
        <f si="49" t="shared"/>
        <v>0</v>
      </c>
      <c r="I1475" s="29">
        <v>20</v>
      </c>
      <c r="J1475" s="96">
        <f si="50" t="shared"/>
        <v>20</v>
      </c>
      <c r="M1475" s="26"/>
    </row>
    <row customHeight="1" ht="12" r="1476" spans="1:13">
      <c r="A1476" s="10">
        <v>6917</v>
      </c>
      <c r="B1476" s="93">
        <v>10</v>
      </c>
      <c r="C1476" s="110">
        <v>0</v>
      </c>
      <c r="D1476" s="110">
        <f si="49" t="shared"/>
        <v>0</v>
      </c>
      <c r="I1476" s="29">
        <v>20</v>
      </c>
      <c r="J1476" s="96">
        <f si="50" t="shared"/>
        <v>200</v>
      </c>
      <c r="M1476" s="26"/>
    </row>
    <row customHeight="1" ht="12" r="1477" spans="1:13">
      <c r="A1477" s="10">
        <v>6918</v>
      </c>
      <c r="B1477" s="93">
        <v>9</v>
      </c>
      <c r="C1477" s="110">
        <v>0</v>
      </c>
      <c r="D1477" s="110">
        <f si="49" t="shared"/>
        <v>0</v>
      </c>
      <c r="I1477" s="29">
        <v>20</v>
      </c>
      <c r="J1477" s="96">
        <f si="50" t="shared"/>
        <v>180</v>
      </c>
      <c r="M1477" s="26"/>
    </row>
    <row customHeight="1" ht="12" r="1478" spans="1:13">
      <c r="A1478" s="10">
        <v>6919</v>
      </c>
      <c r="B1478" s="93">
        <v>9</v>
      </c>
      <c r="C1478" s="110">
        <v>0</v>
      </c>
      <c r="D1478" s="110">
        <f si="49" t="shared"/>
        <v>0</v>
      </c>
      <c r="I1478" s="29">
        <v>20</v>
      </c>
      <c r="J1478" s="96">
        <f si="50" t="shared"/>
        <v>180</v>
      </c>
      <c r="M1478" s="26"/>
    </row>
    <row customHeight="1" ht="12" r="1479" spans="1:13">
      <c r="A1479" s="10">
        <v>6920</v>
      </c>
      <c r="B1479" s="93">
        <v>9</v>
      </c>
      <c r="C1479" s="110">
        <v>0</v>
      </c>
      <c r="D1479" s="110">
        <f si="49" t="shared"/>
        <v>0</v>
      </c>
      <c r="I1479" s="29">
        <v>20</v>
      </c>
      <c r="J1479" s="96">
        <f si="50" t="shared"/>
        <v>180</v>
      </c>
      <c r="M1479" s="26"/>
    </row>
    <row customHeight="1" ht="12" r="1480" spans="1:13">
      <c r="A1480" s="10">
        <v>6922</v>
      </c>
      <c r="B1480" s="93">
        <v>0</v>
      </c>
      <c r="C1480" s="110">
        <v>0</v>
      </c>
      <c r="D1480" s="110">
        <f si="49" t="shared"/>
        <v>0</v>
      </c>
      <c r="I1480" s="29">
        <v>20</v>
      </c>
      <c r="J1480" s="96">
        <f si="50" t="shared"/>
        <v>0</v>
      </c>
      <c r="M1480" s="26"/>
    </row>
    <row customHeight="1" ht="12" r="1481" spans="1:13">
      <c r="A1481" s="10">
        <v>6924</v>
      </c>
      <c r="B1481" s="93">
        <v>1</v>
      </c>
      <c r="C1481" s="110">
        <v>0</v>
      </c>
      <c r="D1481" s="110">
        <f si="49" t="shared"/>
        <v>0</v>
      </c>
      <c r="I1481" s="29">
        <v>20</v>
      </c>
      <c r="J1481" s="96">
        <f si="50" t="shared"/>
        <v>20</v>
      </c>
      <c r="M1481" s="26"/>
    </row>
    <row customHeight="1" ht="12" r="1482" spans="1:13">
      <c r="A1482" s="10">
        <v>6925</v>
      </c>
      <c r="B1482" s="93">
        <v>5</v>
      </c>
      <c r="C1482" s="110">
        <v>0</v>
      </c>
      <c r="D1482" s="110">
        <f si="49" t="shared"/>
        <v>0</v>
      </c>
      <c r="E1482" s="74">
        <v>0</v>
      </c>
      <c r="I1482" s="29">
        <v>93.86</v>
      </c>
      <c r="J1482" s="96">
        <f si="50" t="shared"/>
        <v>469.3</v>
      </c>
      <c r="M1482" s="26"/>
    </row>
    <row customHeight="1" ht="12" r="1483" spans="1:13">
      <c r="A1483" s="10">
        <v>6926</v>
      </c>
      <c r="B1483" s="93">
        <v>0</v>
      </c>
      <c r="C1483" s="110">
        <v>0</v>
      </c>
      <c r="D1483" s="110">
        <f si="49" t="shared"/>
        <v>0</v>
      </c>
      <c r="I1483" s="29">
        <v>20</v>
      </c>
      <c r="J1483" s="96">
        <f si="50" t="shared"/>
        <v>0</v>
      </c>
      <c r="M1483" s="26"/>
    </row>
    <row customHeight="1" ht="12" r="1484" spans="1:13">
      <c r="A1484" s="10">
        <v>6927</v>
      </c>
      <c r="B1484" s="93">
        <v>0</v>
      </c>
      <c r="C1484" s="110">
        <v>0</v>
      </c>
      <c r="D1484" s="110">
        <f si="49" t="shared"/>
        <v>0</v>
      </c>
      <c r="I1484" s="29">
        <v>20</v>
      </c>
      <c r="J1484" s="96">
        <f si="50" t="shared"/>
        <v>0</v>
      </c>
      <c r="M1484" s="26"/>
    </row>
    <row customHeight="1" ht="12" r="1485" spans="1:13">
      <c r="A1485" s="10">
        <v>6929</v>
      </c>
      <c r="B1485" s="93">
        <v>42</v>
      </c>
      <c r="C1485" s="110">
        <v>0</v>
      </c>
      <c r="D1485" s="110">
        <f si="49" t="shared"/>
        <v>0</v>
      </c>
      <c r="I1485" s="29">
        <v>10.99</v>
      </c>
      <c r="J1485" s="96">
        <f si="50" t="shared"/>
        <v>461.58</v>
      </c>
      <c r="M1485" s="26"/>
    </row>
    <row customHeight="1" ht="12" r="1486" spans="1:13">
      <c r="A1486" s="10">
        <v>6930</v>
      </c>
      <c r="B1486" s="93">
        <v>1</v>
      </c>
      <c r="C1486" s="110">
        <v>0</v>
      </c>
      <c r="D1486" s="110">
        <f si="49" t="shared"/>
        <v>0</v>
      </c>
      <c r="I1486" s="29">
        <v>111.36</v>
      </c>
      <c r="J1486" s="96">
        <f si="50" t="shared"/>
        <v>111.36</v>
      </c>
      <c r="M1486" s="26"/>
    </row>
    <row customHeight="1" ht="12" r="1487" spans="1:13">
      <c r="A1487" s="10">
        <v>6933</v>
      </c>
      <c r="B1487" s="93">
        <v>4</v>
      </c>
      <c r="C1487" s="110">
        <v>0</v>
      </c>
      <c r="D1487" s="110">
        <f si="49" t="shared"/>
        <v>0</v>
      </c>
      <c r="I1487" s="29">
        <v>20</v>
      </c>
      <c r="J1487" s="96">
        <f si="50" t="shared"/>
        <v>80</v>
      </c>
      <c r="M1487" s="26"/>
    </row>
    <row customHeight="1" ht="12" r="1488" spans="1:13">
      <c r="A1488" s="10">
        <v>6934</v>
      </c>
      <c r="B1488" s="93">
        <v>3</v>
      </c>
      <c r="C1488" s="110">
        <v>0</v>
      </c>
      <c r="D1488" s="110">
        <f si="49" t="shared"/>
        <v>0</v>
      </c>
      <c r="I1488" s="29">
        <v>111.36</v>
      </c>
      <c r="J1488" s="96">
        <f si="50" t="shared"/>
        <v>334.08</v>
      </c>
      <c r="M1488" s="26"/>
    </row>
    <row customHeight="1" ht="12" r="1489" spans="1:13">
      <c r="A1489" s="10">
        <v>6935</v>
      </c>
      <c r="B1489" s="68">
        <v>0</v>
      </c>
      <c r="C1489" s="110">
        <v>0</v>
      </c>
      <c r="D1489" s="110">
        <f si="49" t="shared"/>
        <v>0</v>
      </c>
      <c r="I1489" s="29">
        <v>20</v>
      </c>
      <c r="J1489" s="96">
        <f>B1489*I1489</f>
        <v>0</v>
      </c>
      <c r="M1489" s="26"/>
    </row>
    <row customHeight="1" ht="12" r="1490" spans="1:13">
      <c r="A1490" s="10">
        <v>6936</v>
      </c>
      <c r="B1490" s="68">
        <v>0</v>
      </c>
      <c r="C1490" s="110">
        <v>0</v>
      </c>
      <c r="D1490" s="110">
        <f si="49" t="shared"/>
        <v>0</v>
      </c>
      <c r="I1490" s="29">
        <v>20</v>
      </c>
      <c r="J1490" s="96">
        <f>B1490*I1490</f>
        <v>0</v>
      </c>
      <c r="M1490" s="26"/>
    </row>
    <row customHeight="1" ht="12" r="1491" spans="1:13">
      <c r="A1491" s="10">
        <v>6937</v>
      </c>
      <c r="B1491" s="68">
        <v>5</v>
      </c>
      <c r="C1491" s="110">
        <v>0</v>
      </c>
      <c r="D1491" s="110">
        <f si="49" t="shared"/>
        <v>0</v>
      </c>
      <c r="I1491" s="29">
        <v>20</v>
      </c>
      <c r="J1491" s="96">
        <f>B1491*I1491</f>
        <v>100</v>
      </c>
      <c r="M1491" s="26"/>
    </row>
    <row customHeight="1" ht="12" r="1492" spans="1:13">
      <c r="A1492" s="10">
        <v>6938</v>
      </c>
      <c r="B1492" s="68">
        <v>0</v>
      </c>
      <c r="C1492" s="110">
        <v>0</v>
      </c>
      <c r="D1492" s="110">
        <f si="49" t="shared"/>
        <v>0</v>
      </c>
      <c r="I1492" s="29">
        <v>20</v>
      </c>
      <c r="J1492" s="96">
        <f si="50" t="shared"/>
        <v>0</v>
      </c>
      <c r="M1492" s="26"/>
    </row>
    <row customHeight="1" ht="12" r="1493" spans="1:13">
      <c r="A1493" s="10">
        <v>6939</v>
      </c>
      <c r="B1493" s="68">
        <v>0</v>
      </c>
      <c r="C1493" s="110">
        <v>0</v>
      </c>
      <c r="D1493" s="110">
        <f si="49" t="shared"/>
        <v>0</v>
      </c>
      <c r="I1493" s="29">
        <v>20</v>
      </c>
      <c r="J1493" s="96">
        <f si="50" t="shared"/>
        <v>0</v>
      </c>
      <c r="M1493" s="26"/>
    </row>
    <row customHeight="1" ht="12" r="1494" spans="1:13">
      <c r="A1494" s="10">
        <v>6940</v>
      </c>
      <c r="B1494" s="68">
        <v>0</v>
      </c>
      <c r="C1494" s="110">
        <v>0</v>
      </c>
      <c r="D1494" s="110">
        <f si="49" t="shared"/>
        <v>0</v>
      </c>
      <c r="I1494" s="29">
        <v>20</v>
      </c>
      <c r="J1494" s="96">
        <f si="50" t="shared"/>
        <v>0</v>
      </c>
      <c r="M1494" s="26"/>
    </row>
    <row customHeight="1" ht="12" r="1495" spans="1:13">
      <c r="A1495" s="10">
        <v>6946</v>
      </c>
      <c r="B1495" s="68">
        <v>5</v>
      </c>
      <c r="C1495" s="110">
        <v>0</v>
      </c>
      <c r="D1495" s="110">
        <f si="49" t="shared"/>
        <v>0</v>
      </c>
      <c r="I1495" s="29">
        <v>20</v>
      </c>
      <c r="J1495" s="96">
        <f si="50" t="shared"/>
        <v>100</v>
      </c>
      <c r="M1495" s="26"/>
    </row>
    <row customHeight="1" ht="12" r="1496" spans="1:13">
      <c r="A1496" s="10">
        <v>6947</v>
      </c>
      <c r="B1496" s="93">
        <v>1</v>
      </c>
      <c r="C1496" s="110">
        <v>0</v>
      </c>
      <c r="D1496" s="110">
        <f si="49" t="shared"/>
        <v>0</v>
      </c>
      <c r="I1496" s="29">
        <v>76.36</v>
      </c>
      <c r="J1496" s="96">
        <f si="50" t="shared"/>
        <v>76.36</v>
      </c>
      <c r="M1496" s="26"/>
    </row>
    <row customHeight="1" ht="12" r="1497" spans="1:13">
      <c r="A1497" s="10">
        <v>6948</v>
      </c>
      <c r="B1497" s="93">
        <v>1</v>
      </c>
      <c r="C1497" s="110">
        <v>0</v>
      </c>
      <c r="D1497" s="110">
        <f si="49" t="shared"/>
        <v>0</v>
      </c>
      <c r="I1497" s="29">
        <v>76.36</v>
      </c>
      <c r="J1497" s="96">
        <f si="50" t="shared"/>
        <v>76.36</v>
      </c>
      <c r="M1497" s="26"/>
    </row>
    <row customHeight="1" ht="12" r="1498" spans="1:13">
      <c r="A1498" s="10">
        <v>6949</v>
      </c>
      <c r="B1498" s="93">
        <v>0</v>
      </c>
      <c r="C1498" s="110">
        <v>0</v>
      </c>
      <c r="D1498" s="110">
        <f si="49" t="shared"/>
        <v>0</v>
      </c>
      <c r="I1498" s="29">
        <v>20</v>
      </c>
      <c r="J1498" s="96">
        <f si="50" t="shared"/>
        <v>0</v>
      </c>
      <c r="M1498" s="26"/>
    </row>
    <row customHeight="1" ht="12" r="1499" spans="1:13">
      <c r="A1499" s="10">
        <v>6951</v>
      </c>
      <c r="B1499" s="93">
        <v>0</v>
      </c>
      <c r="C1499" s="110">
        <v>0</v>
      </c>
      <c r="D1499" s="110">
        <f si="49" t="shared"/>
        <v>0</v>
      </c>
      <c r="I1499" s="29">
        <v>20</v>
      </c>
      <c r="J1499" s="96">
        <f si="50" t="shared"/>
        <v>0</v>
      </c>
      <c r="M1499" s="26"/>
    </row>
    <row customHeight="1" ht="12" r="1500" spans="1:13">
      <c r="A1500" s="10">
        <v>6953</v>
      </c>
      <c r="B1500" s="93">
        <v>2</v>
      </c>
      <c r="C1500" s="110">
        <v>0</v>
      </c>
      <c r="D1500" s="110">
        <f si="49" t="shared"/>
        <v>0</v>
      </c>
      <c r="I1500" s="29">
        <v>20</v>
      </c>
      <c r="J1500" s="96">
        <f si="50" t="shared"/>
        <v>40</v>
      </c>
      <c r="M1500" s="26"/>
    </row>
    <row customHeight="1" ht="12" r="1501" spans="1:13">
      <c r="A1501" s="10">
        <v>6954</v>
      </c>
      <c r="B1501" s="93">
        <v>0</v>
      </c>
      <c r="C1501" s="110">
        <v>0</v>
      </c>
      <c r="D1501" s="110">
        <f si="49" t="shared"/>
        <v>0</v>
      </c>
      <c r="E1501" s="74">
        <v>0</v>
      </c>
      <c r="I1501" s="29">
        <v>66.36</v>
      </c>
      <c r="J1501" s="96">
        <f si="50" t="shared"/>
        <v>0</v>
      </c>
      <c r="M1501" s="26"/>
    </row>
    <row customHeight="1" ht="12" r="1502" spans="1:13">
      <c r="A1502" s="10">
        <v>6955</v>
      </c>
      <c r="B1502" s="93">
        <v>0</v>
      </c>
      <c r="C1502" s="110">
        <v>0</v>
      </c>
      <c r="D1502" s="110">
        <f si="49" t="shared"/>
        <v>0</v>
      </c>
      <c r="E1502" s="74">
        <v>0</v>
      </c>
      <c r="I1502" s="29">
        <v>66.36</v>
      </c>
      <c r="J1502" s="96">
        <f si="50" t="shared"/>
        <v>0</v>
      </c>
      <c r="M1502" s="26"/>
    </row>
    <row customHeight="1" ht="12" r="1503" spans="1:13">
      <c r="A1503" s="10">
        <v>6963</v>
      </c>
      <c r="B1503" s="93">
        <v>20</v>
      </c>
      <c r="C1503" s="110">
        <v>0</v>
      </c>
      <c r="D1503" s="110">
        <f si="49" t="shared"/>
        <v>0</v>
      </c>
      <c r="I1503" s="29">
        <v>93.86</v>
      </c>
      <c r="J1503" s="96">
        <f si="50" t="shared"/>
        <v>1877.2</v>
      </c>
      <c r="M1503" s="26"/>
    </row>
    <row customHeight="1" ht="12" r="1504" spans="1:13">
      <c r="A1504" s="10">
        <v>6964</v>
      </c>
      <c r="B1504" s="93">
        <v>0</v>
      </c>
      <c r="C1504" s="110">
        <v>0</v>
      </c>
      <c r="D1504" s="110">
        <f si="49" t="shared"/>
        <v>0</v>
      </c>
      <c r="I1504" s="29">
        <v>35.11</v>
      </c>
      <c r="J1504" s="96">
        <f si="50" t="shared"/>
        <v>0</v>
      </c>
      <c r="M1504" s="26"/>
    </row>
    <row customHeight="1" ht="12" r="1505" spans="1:13">
      <c r="A1505" s="10">
        <v>6967</v>
      </c>
      <c r="B1505" s="68">
        <v>0</v>
      </c>
      <c r="C1505" s="110">
        <v>0</v>
      </c>
      <c r="D1505" s="110">
        <f si="49" t="shared"/>
        <v>0</v>
      </c>
      <c r="I1505" s="29">
        <v>20</v>
      </c>
      <c r="J1505" s="96">
        <f si="50" t="shared"/>
        <v>0</v>
      </c>
      <c r="M1505" s="26"/>
    </row>
    <row customHeight="1" ht="12" r="1506" spans="1:13">
      <c r="A1506" s="10">
        <v>6969</v>
      </c>
      <c r="B1506" s="93">
        <v>2</v>
      </c>
      <c r="C1506" s="110">
        <v>0</v>
      </c>
      <c r="D1506" s="110">
        <f si="49" t="shared"/>
        <v>0</v>
      </c>
      <c r="E1506" s="74">
        <v>0</v>
      </c>
      <c r="I1506" s="29">
        <v>20</v>
      </c>
      <c r="J1506" s="96">
        <f si="50" t="shared"/>
        <v>40</v>
      </c>
      <c r="M1506" s="26"/>
    </row>
    <row customHeight="1" ht="12" r="1507" spans="1:13">
      <c r="A1507" s="10">
        <v>6970</v>
      </c>
      <c r="B1507" s="93">
        <v>1</v>
      </c>
      <c r="C1507" s="110">
        <v>0</v>
      </c>
      <c r="D1507" s="110">
        <f si="49" t="shared"/>
        <v>0</v>
      </c>
      <c r="I1507" s="29">
        <v>34.11</v>
      </c>
      <c r="J1507" s="96">
        <f si="50" t="shared"/>
        <v>34.11</v>
      </c>
      <c r="M1507" s="26"/>
    </row>
    <row customHeight="1" ht="12" r="1508" spans="1:13">
      <c r="A1508" s="10">
        <v>6971</v>
      </c>
      <c r="B1508" s="93">
        <v>1</v>
      </c>
      <c r="C1508" s="110">
        <v>0</v>
      </c>
      <c r="D1508" s="110">
        <f si="49" t="shared"/>
        <v>0</v>
      </c>
      <c r="I1508" s="29">
        <v>34.11</v>
      </c>
      <c r="J1508" s="96">
        <f si="50" t="shared"/>
        <v>34.11</v>
      </c>
      <c r="M1508" s="26"/>
    </row>
    <row customHeight="1" ht="12" r="1509" spans="1:13">
      <c r="A1509" s="10">
        <v>6972</v>
      </c>
      <c r="B1509" s="93">
        <v>0</v>
      </c>
      <c r="C1509" s="110">
        <v>0</v>
      </c>
      <c r="D1509" s="110">
        <f si="49" t="shared"/>
        <v>0</v>
      </c>
      <c r="I1509" s="29">
        <v>20</v>
      </c>
      <c r="J1509" s="96">
        <f si="50" t="shared"/>
        <v>0</v>
      </c>
      <c r="M1509" s="26"/>
    </row>
    <row customHeight="1" ht="12" r="1510" spans="1:13">
      <c r="A1510" s="10">
        <v>6975</v>
      </c>
      <c r="B1510" s="93">
        <v>0</v>
      </c>
      <c r="C1510" s="110">
        <v>0</v>
      </c>
      <c r="D1510" s="110">
        <f si="49" t="shared"/>
        <v>0</v>
      </c>
      <c r="E1510" s="74">
        <v>0</v>
      </c>
      <c r="I1510" s="29">
        <v>31.36</v>
      </c>
      <c r="J1510" s="96">
        <f si="50" t="shared"/>
        <v>0</v>
      </c>
      <c r="M1510" s="26"/>
    </row>
    <row customHeight="1" ht="12" r="1511" spans="1:13">
      <c r="A1511" s="10">
        <v>6976</v>
      </c>
      <c r="B1511" s="93">
        <v>3</v>
      </c>
      <c r="C1511" s="110">
        <v>0</v>
      </c>
      <c r="D1511" s="110">
        <f si="49" t="shared"/>
        <v>0</v>
      </c>
      <c r="I1511" s="29">
        <v>93.86</v>
      </c>
      <c r="J1511" s="96">
        <f si="50" t="shared"/>
        <v>281.58</v>
      </c>
      <c r="M1511" s="26"/>
    </row>
    <row customHeight="1" ht="12" r="1512" spans="1:13">
      <c r="A1512" s="10">
        <v>6979</v>
      </c>
      <c r="B1512" s="93">
        <v>5</v>
      </c>
      <c r="C1512" s="110">
        <v>0</v>
      </c>
      <c r="D1512" s="110">
        <f si="49" t="shared"/>
        <v>0</v>
      </c>
      <c r="I1512" s="29">
        <v>128.86000000000001</v>
      </c>
      <c r="J1512" s="96">
        <f si="50" t="shared"/>
        <v>644.30000000000007</v>
      </c>
      <c r="M1512" s="26"/>
    </row>
    <row customHeight="1" ht="12" r="1513" spans="1:13">
      <c r="A1513" s="10">
        <v>6980</v>
      </c>
      <c r="B1513" s="68">
        <v>2</v>
      </c>
      <c r="C1513" s="110">
        <v>0</v>
      </c>
      <c r="D1513" s="110">
        <f si="49" t="shared"/>
        <v>0</v>
      </c>
      <c r="I1513" s="29">
        <v>20</v>
      </c>
      <c r="J1513" s="96">
        <f si="50" t="shared"/>
        <v>40</v>
      </c>
      <c r="M1513" s="26"/>
    </row>
    <row customHeight="1" ht="12" r="1514" spans="1:13">
      <c r="A1514" s="10">
        <v>6981</v>
      </c>
      <c r="B1514" s="68">
        <v>1</v>
      </c>
      <c r="C1514" s="110">
        <v>0</v>
      </c>
      <c r="D1514" s="110">
        <f si="49" t="shared"/>
        <v>0</v>
      </c>
      <c r="I1514" s="29">
        <v>20</v>
      </c>
      <c r="J1514" s="96">
        <f si="50" t="shared"/>
        <v>20</v>
      </c>
      <c r="M1514" s="26"/>
    </row>
    <row customHeight="1" ht="12" r="1515" spans="1:13">
      <c r="A1515" s="10">
        <v>6982</v>
      </c>
      <c r="B1515" s="68">
        <v>1</v>
      </c>
      <c r="C1515" s="110">
        <v>0</v>
      </c>
      <c r="D1515" s="110">
        <f si="49" t="shared"/>
        <v>0</v>
      </c>
      <c r="I1515" s="29">
        <v>20</v>
      </c>
      <c r="J1515" s="96">
        <f si="50" t="shared"/>
        <v>20</v>
      </c>
      <c r="M1515" s="26"/>
    </row>
    <row customHeight="1" ht="12" r="1516" spans="1:13">
      <c r="A1516" s="10">
        <v>6984</v>
      </c>
      <c r="B1516" s="68">
        <v>1</v>
      </c>
      <c r="C1516" s="110">
        <v>0</v>
      </c>
      <c r="D1516" s="110">
        <f si="49" t="shared"/>
        <v>0</v>
      </c>
      <c r="I1516" s="29">
        <v>20</v>
      </c>
      <c r="J1516" s="96">
        <f si="50" t="shared"/>
        <v>20</v>
      </c>
      <c r="M1516" s="26"/>
    </row>
    <row customHeight="1" ht="12" r="1517" spans="1:13">
      <c r="A1517" s="10">
        <v>6985</v>
      </c>
      <c r="B1517" s="68">
        <v>1</v>
      </c>
      <c r="C1517" s="110">
        <v>0</v>
      </c>
      <c r="D1517" s="110">
        <f si="49" t="shared"/>
        <v>0</v>
      </c>
      <c r="I1517" s="29">
        <v>20</v>
      </c>
      <c r="J1517" s="96">
        <f si="50" t="shared"/>
        <v>20</v>
      </c>
      <c r="M1517" s="26"/>
    </row>
    <row customHeight="1" ht="12" r="1518" spans="1:13">
      <c r="A1518" s="10">
        <v>6989</v>
      </c>
      <c r="B1518" s="68">
        <v>1</v>
      </c>
      <c r="C1518" s="110">
        <v>0</v>
      </c>
      <c r="D1518" s="110">
        <f si="49" t="shared"/>
        <v>0</v>
      </c>
      <c r="I1518" s="29">
        <v>20</v>
      </c>
      <c r="J1518" s="96">
        <f si="50" t="shared"/>
        <v>20</v>
      </c>
      <c r="M1518" s="26"/>
    </row>
    <row customHeight="1" ht="12" r="1519" spans="1:13">
      <c r="A1519" s="10">
        <v>6993</v>
      </c>
      <c r="B1519" s="68">
        <v>0</v>
      </c>
      <c r="C1519" s="110">
        <v>0</v>
      </c>
      <c r="D1519" s="110">
        <f ref="D1519:D1634" si="51" t="shared">C1519*2</f>
        <v>0</v>
      </c>
      <c r="I1519" s="29">
        <v>20</v>
      </c>
      <c r="J1519" s="96">
        <f si="50" t="shared"/>
        <v>0</v>
      </c>
      <c r="M1519" s="26"/>
    </row>
    <row customHeight="1" ht="12" r="1520" spans="1:13">
      <c r="A1520" s="10">
        <v>6994</v>
      </c>
      <c r="B1520" s="68">
        <v>20</v>
      </c>
      <c r="C1520" s="110">
        <v>0</v>
      </c>
      <c r="D1520" s="110">
        <f si="51" t="shared"/>
        <v>0</v>
      </c>
      <c r="I1520" s="29">
        <v>20</v>
      </c>
      <c r="J1520" s="96">
        <f si="50" t="shared"/>
        <v>400</v>
      </c>
      <c r="M1520" s="26"/>
    </row>
    <row customHeight="1" ht="12" r="1521" spans="1:13">
      <c r="A1521" s="10">
        <v>6996</v>
      </c>
      <c r="B1521" s="93">
        <v>2</v>
      </c>
      <c r="C1521" s="110">
        <v>0</v>
      </c>
      <c r="D1521" s="110">
        <f si="51" t="shared"/>
        <v>0</v>
      </c>
      <c r="I1521" s="29">
        <v>92.61</v>
      </c>
      <c r="J1521" s="96">
        <f si="50" t="shared"/>
        <v>185.22</v>
      </c>
      <c r="M1521" s="26"/>
    </row>
    <row customHeight="1" ht="12" r="1522" spans="1:13">
      <c r="A1522" s="10">
        <v>6999</v>
      </c>
      <c r="B1522" s="93">
        <v>5</v>
      </c>
      <c r="C1522" s="110">
        <v>0</v>
      </c>
      <c r="D1522" s="110">
        <f si="51" t="shared"/>
        <v>0</v>
      </c>
      <c r="I1522" s="29">
        <v>20</v>
      </c>
      <c r="J1522" s="96">
        <f si="50" t="shared"/>
        <v>100</v>
      </c>
      <c r="M1522" s="26"/>
    </row>
    <row customHeight="1" ht="12" r="1523" spans="1:13">
      <c r="A1523" s="10">
        <v>9236</v>
      </c>
      <c r="B1523" s="93">
        <v>2</v>
      </c>
      <c r="C1523" s="110">
        <v>0</v>
      </c>
      <c r="D1523" s="110">
        <f>C1523*2</f>
        <v>0</v>
      </c>
      <c r="I1523" s="29">
        <v>20</v>
      </c>
      <c r="J1523" s="96">
        <f>B1523*I1523</f>
        <v>40</v>
      </c>
      <c r="M1523" s="26"/>
    </row>
    <row customHeight="1" ht="12" r="1524" spans="1:13">
      <c r="A1524" s="10">
        <v>9246</v>
      </c>
      <c r="B1524" s="93">
        <v>0</v>
      </c>
      <c r="C1524" s="110">
        <v>0</v>
      </c>
      <c r="D1524" s="110">
        <f si="51" t="shared"/>
        <v>0</v>
      </c>
      <c r="I1524" s="29">
        <v>20</v>
      </c>
      <c r="J1524" s="96">
        <f si="50" t="shared"/>
        <v>0</v>
      </c>
      <c r="M1524" s="26"/>
    </row>
    <row customHeight="1" ht="12" r="1525" spans="1:13">
      <c r="A1525" s="10">
        <v>9247</v>
      </c>
      <c r="B1525" s="93">
        <v>1</v>
      </c>
      <c r="C1525" s="110">
        <v>0</v>
      </c>
      <c r="D1525" s="110">
        <f si="51" t="shared"/>
        <v>0</v>
      </c>
      <c r="I1525" s="29">
        <v>20</v>
      </c>
      <c r="J1525" s="96">
        <f si="50" t="shared"/>
        <v>20</v>
      </c>
      <c r="M1525" s="26"/>
    </row>
    <row customHeight="1" ht="12" r="1526" spans="1:13">
      <c r="A1526" s="10">
        <v>9251</v>
      </c>
      <c r="B1526" s="93">
        <v>1</v>
      </c>
      <c r="C1526" s="110">
        <v>0</v>
      </c>
      <c r="D1526" s="110">
        <f si="51" t="shared"/>
        <v>0</v>
      </c>
      <c r="I1526" s="29">
        <v>20</v>
      </c>
      <c r="J1526" s="96">
        <f si="50" t="shared"/>
        <v>20</v>
      </c>
      <c r="M1526" s="26"/>
    </row>
    <row customHeight="1" ht="12" r="1527" spans="1:13">
      <c r="A1527" s="10">
        <v>9253</v>
      </c>
      <c r="B1527" s="93">
        <v>0</v>
      </c>
      <c r="C1527" s="110">
        <v>0</v>
      </c>
      <c r="D1527" s="110">
        <f si="51" t="shared"/>
        <v>0</v>
      </c>
      <c r="I1527" s="29">
        <v>20</v>
      </c>
      <c r="J1527" s="96">
        <f si="50" t="shared"/>
        <v>0</v>
      </c>
      <c r="M1527" s="26"/>
    </row>
    <row customHeight="1" ht="12" r="1528" spans="1:13">
      <c r="A1528" s="10">
        <v>9254</v>
      </c>
      <c r="B1528" s="93">
        <v>1</v>
      </c>
      <c r="C1528" s="110">
        <v>0</v>
      </c>
      <c r="D1528" s="110">
        <f si="51" t="shared"/>
        <v>0</v>
      </c>
      <c r="I1528" s="29">
        <v>20</v>
      </c>
      <c r="J1528" s="96">
        <f si="50" t="shared"/>
        <v>20</v>
      </c>
      <c r="M1528" s="26"/>
    </row>
    <row customHeight="1" ht="12" r="1529" spans="1:13">
      <c r="A1529" s="10">
        <v>9256</v>
      </c>
      <c r="B1529" s="93">
        <v>1</v>
      </c>
      <c r="C1529" s="110">
        <v>0</v>
      </c>
      <c r="D1529" s="110">
        <f si="51" t="shared"/>
        <v>0</v>
      </c>
      <c r="I1529" s="29">
        <v>20</v>
      </c>
      <c r="J1529" s="96">
        <f si="50" t="shared"/>
        <v>20</v>
      </c>
      <c r="M1529" s="26"/>
    </row>
    <row customHeight="1" ht="12" r="1530" spans="1:13">
      <c r="A1530" s="10">
        <v>9258</v>
      </c>
      <c r="B1530" s="93">
        <v>0</v>
      </c>
      <c r="C1530" s="110">
        <v>0</v>
      </c>
      <c r="D1530" s="110">
        <f si="51" t="shared"/>
        <v>0</v>
      </c>
      <c r="I1530" s="29">
        <v>20</v>
      </c>
      <c r="J1530" s="96">
        <f si="50" t="shared"/>
        <v>0</v>
      </c>
      <c r="M1530" s="26"/>
    </row>
    <row customHeight="1" ht="12" r="1531" spans="1:13">
      <c r="A1531" s="10">
        <v>9259</v>
      </c>
      <c r="B1531" s="93">
        <v>2</v>
      </c>
      <c r="C1531" s="110">
        <v>0</v>
      </c>
      <c r="I1531" s="29">
        <v>20</v>
      </c>
      <c r="J1531" s="96">
        <f si="50" t="shared"/>
        <v>40</v>
      </c>
      <c r="M1531" s="26"/>
    </row>
    <row customHeight="1" ht="12" r="1532" spans="1:13">
      <c r="A1532" s="10">
        <v>9264</v>
      </c>
      <c r="B1532" s="93">
        <v>4</v>
      </c>
      <c r="C1532" s="110">
        <v>0</v>
      </c>
      <c r="D1532" s="110">
        <f si="51" t="shared"/>
        <v>0</v>
      </c>
      <c r="I1532" s="29">
        <v>20</v>
      </c>
      <c r="J1532" s="96">
        <f si="50" t="shared"/>
        <v>80</v>
      </c>
      <c r="M1532" s="26"/>
    </row>
    <row customHeight="1" ht="12" r="1533" spans="1:13">
      <c r="A1533" s="10">
        <v>9299</v>
      </c>
      <c r="B1533" s="93">
        <v>0</v>
      </c>
      <c r="C1533" s="110">
        <v>0</v>
      </c>
      <c r="D1533" s="110">
        <f>C1533*2</f>
        <v>0</v>
      </c>
      <c r="I1533" s="29">
        <v>20</v>
      </c>
      <c r="J1533" s="96">
        <f>B1533*I1533</f>
        <v>0</v>
      </c>
      <c r="M1533" s="26"/>
    </row>
    <row customHeight="1" ht="12" r="1534" spans="1:13">
      <c r="A1534" s="10">
        <v>9348</v>
      </c>
      <c r="B1534" s="93">
        <v>0</v>
      </c>
      <c r="C1534" s="110">
        <v>0</v>
      </c>
      <c r="D1534" s="110">
        <f si="51" t="shared"/>
        <v>0</v>
      </c>
      <c r="I1534" s="29">
        <v>20</v>
      </c>
      <c r="J1534" s="96">
        <f si="50" t="shared"/>
        <v>0</v>
      </c>
      <c r="M1534" s="26"/>
    </row>
    <row customHeight="1" ht="12" r="1535" spans="1:13">
      <c r="A1535" s="10">
        <v>9505</v>
      </c>
      <c r="B1535" s="93">
        <v>0</v>
      </c>
      <c r="C1535" s="110">
        <v>0</v>
      </c>
      <c r="D1535" s="110">
        <f si="51" t="shared"/>
        <v>0</v>
      </c>
      <c r="I1535" s="29">
        <v>20</v>
      </c>
      <c r="J1535" s="96">
        <f si="50" t="shared"/>
        <v>0</v>
      </c>
      <c r="M1535" s="26"/>
    </row>
    <row customHeight="1" ht="12" r="1536" spans="1:13">
      <c r="A1536" s="99">
        <v>9510</v>
      </c>
      <c r="B1536" s="93">
        <v>0</v>
      </c>
      <c r="C1536" s="110">
        <v>0</v>
      </c>
      <c r="D1536" s="110">
        <f si="51" t="shared"/>
        <v>0</v>
      </c>
      <c r="I1536" s="29">
        <v>185</v>
      </c>
      <c r="J1536" s="96">
        <f si="50" t="shared"/>
        <v>0</v>
      </c>
      <c r="M1536" s="26"/>
    </row>
    <row customHeight="1" ht="12" r="1537" spans="1:13">
      <c r="A1537" s="10">
        <v>9586</v>
      </c>
      <c r="B1537" s="94">
        <v>0</v>
      </c>
      <c r="C1537" s="110">
        <v>0</v>
      </c>
      <c r="D1537" s="110">
        <f ref="D1537:D1542" si="52" t="shared">C1537*2</f>
        <v>0</v>
      </c>
      <c r="I1537" s="29">
        <v>20</v>
      </c>
      <c r="J1537" s="96">
        <f ref="J1537:J1542" si="53" t="shared">B1537*I1537</f>
        <v>0</v>
      </c>
    </row>
    <row customHeight="1" ht="12" r="1538" spans="1:13">
      <c r="A1538" s="10">
        <v>9595</v>
      </c>
      <c r="B1538" s="94">
        <v>1</v>
      </c>
      <c r="C1538" s="110">
        <v>0</v>
      </c>
      <c r="D1538" s="110">
        <f si="52" t="shared"/>
        <v>0</v>
      </c>
      <c r="I1538" s="29">
        <v>20</v>
      </c>
      <c r="J1538" s="96">
        <f si="53" t="shared"/>
        <v>20</v>
      </c>
    </row>
    <row customHeight="1" ht="12" r="1539" spans="1:13">
      <c r="A1539" s="99">
        <v>9704</v>
      </c>
      <c r="B1539" s="94">
        <v>13</v>
      </c>
      <c r="C1539" s="110">
        <v>0</v>
      </c>
      <c r="D1539" s="110">
        <f si="52" t="shared"/>
        <v>0</v>
      </c>
      <c r="F1539" s="26" t="s">
        <v>1377</v>
      </c>
      <c r="I1539" s="29">
        <v>51.51</v>
      </c>
      <c r="J1539" s="96">
        <f si="53" t="shared"/>
        <v>669.63</v>
      </c>
    </row>
    <row customHeight="1" ht="12" r="1540" spans="1:13">
      <c r="A1540" s="10">
        <v>9714</v>
      </c>
      <c r="B1540" s="94">
        <v>3</v>
      </c>
      <c r="C1540" s="110">
        <v>0</v>
      </c>
      <c r="D1540" s="110">
        <f si="52" t="shared"/>
        <v>0</v>
      </c>
      <c r="I1540" s="29">
        <v>20</v>
      </c>
      <c r="J1540" s="96">
        <f si="53" t="shared"/>
        <v>60</v>
      </c>
    </row>
    <row customHeight="1" ht="12" r="1541" spans="1:13">
      <c r="A1541" s="26">
        <v>9716</v>
      </c>
      <c r="B1541" s="94">
        <v>2</v>
      </c>
      <c r="C1541" s="110">
        <v>0</v>
      </c>
      <c r="D1541" s="110">
        <f si="52" t="shared"/>
        <v>0</v>
      </c>
      <c r="E1541" s="26"/>
      <c r="I1541" s="29">
        <v>20</v>
      </c>
      <c r="J1541" s="96">
        <f si="53" t="shared"/>
        <v>40</v>
      </c>
      <c r="M1541" s="26"/>
    </row>
    <row customHeight="1" ht="12" r="1542" spans="1:13">
      <c r="A1542" s="26">
        <v>9717</v>
      </c>
      <c r="B1542" s="94">
        <v>5</v>
      </c>
      <c r="C1542" s="110">
        <v>0</v>
      </c>
      <c r="D1542" s="110">
        <f si="52" t="shared"/>
        <v>0</v>
      </c>
      <c r="E1542" s="26"/>
      <c r="I1542" s="29">
        <v>20</v>
      </c>
      <c r="J1542" s="96">
        <f si="53" t="shared"/>
        <v>100</v>
      </c>
      <c r="M1542" s="26"/>
    </row>
    <row customHeight="1" ht="12" r="1543" spans="1:13">
      <c r="A1543" s="10">
        <v>9906</v>
      </c>
      <c r="B1543" s="93">
        <v>0</v>
      </c>
      <c r="C1543" s="110">
        <v>0</v>
      </c>
      <c r="D1543" s="110">
        <f si="51" t="shared"/>
        <v>0</v>
      </c>
      <c r="I1543" s="29">
        <v>85</v>
      </c>
      <c r="J1543" s="96">
        <f si="50" t="shared"/>
        <v>0</v>
      </c>
      <c r="M1543" s="26"/>
    </row>
    <row customHeight="1" ht="12" r="1544" spans="1:13">
      <c r="A1544" s="10">
        <v>9943</v>
      </c>
      <c r="B1544" s="93">
        <v>1</v>
      </c>
      <c r="C1544" s="110">
        <v>0</v>
      </c>
      <c r="D1544" s="110">
        <f si="51" t="shared"/>
        <v>0</v>
      </c>
      <c r="I1544" s="29">
        <v>20</v>
      </c>
      <c r="J1544" s="96">
        <f si="50" t="shared"/>
        <v>20</v>
      </c>
      <c r="M1544" s="26"/>
    </row>
    <row customHeight="1" ht="12" r="1545" spans="1:13">
      <c r="A1545" s="10">
        <v>9946</v>
      </c>
      <c r="B1545" s="93">
        <v>1</v>
      </c>
      <c r="C1545" s="110">
        <v>0</v>
      </c>
      <c r="D1545" s="110">
        <f si="51" t="shared"/>
        <v>0</v>
      </c>
      <c r="I1545" s="29">
        <v>20</v>
      </c>
      <c r="J1545" s="96">
        <f si="50" t="shared"/>
        <v>20</v>
      </c>
      <c r="M1545" s="26"/>
    </row>
    <row customHeight="1" ht="12" r="1546" spans="1:13">
      <c r="A1546" s="10">
        <v>9947</v>
      </c>
      <c r="B1546" s="93">
        <v>0</v>
      </c>
      <c r="C1546" s="110">
        <v>0</v>
      </c>
      <c r="D1546" s="110">
        <f si="51" t="shared"/>
        <v>0</v>
      </c>
      <c r="I1546" s="29">
        <v>20</v>
      </c>
      <c r="J1546" s="96">
        <f si="50" t="shared"/>
        <v>0</v>
      </c>
      <c r="M1546" s="26"/>
    </row>
    <row customHeight="1" ht="12" r="1547" spans="1:13">
      <c r="A1547" s="10">
        <v>9950</v>
      </c>
      <c r="B1547" s="93">
        <v>1</v>
      </c>
      <c r="C1547" s="110">
        <v>0</v>
      </c>
      <c r="D1547" s="110">
        <f si="51" t="shared"/>
        <v>0</v>
      </c>
      <c r="I1547" s="29">
        <v>20</v>
      </c>
      <c r="J1547" s="96">
        <f si="50" t="shared"/>
        <v>20</v>
      </c>
      <c r="M1547" s="26"/>
    </row>
    <row customHeight="1" ht="12" r="1548" spans="1:13">
      <c r="A1548" s="26">
        <v>9951</v>
      </c>
      <c r="B1548" s="94">
        <v>0</v>
      </c>
      <c r="C1548" s="110">
        <v>0</v>
      </c>
      <c r="D1548" s="110">
        <f>C1548*2</f>
        <v>0</v>
      </c>
      <c r="E1548" s="26"/>
      <c r="I1548" s="29">
        <v>20</v>
      </c>
      <c r="J1548" s="96">
        <f>B1548*I1548</f>
        <v>0</v>
      </c>
      <c r="M1548" s="26"/>
    </row>
    <row customHeight="1" ht="12" r="1549" spans="1:13">
      <c r="A1549" s="26">
        <v>9957</v>
      </c>
      <c r="B1549" s="94">
        <v>3</v>
      </c>
      <c r="C1549" s="110">
        <v>0</v>
      </c>
      <c r="D1549" s="110">
        <f>C1549*2</f>
        <v>0</v>
      </c>
      <c r="E1549" s="26"/>
      <c r="I1549" s="29">
        <v>71</v>
      </c>
      <c r="J1549" s="96">
        <f ref="J1549:J1556" si="54" t="shared">B1549*I1549</f>
        <v>213</v>
      </c>
      <c r="M1549" s="26"/>
    </row>
    <row customHeight="1" ht="12" r="1550" spans="1:13">
      <c r="A1550" s="10">
        <v>9962</v>
      </c>
      <c r="B1550" s="93">
        <v>0</v>
      </c>
      <c r="C1550" s="110">
        <v>1</v>
      </c>
      <c r="D1550" s="110">
        <f si="51" t="shared"/>
        <v>2</v>
      </c>
      <c r="I1550" s="29">
        <v>20</v>
      </c>
      <c r="J1550" s="96">
        <f si="54" t="shared"/>
        <v>0</v>
      </c>
      <c r="M1550" s="26"/>
    </row>
    <row customHeight="1" ht="12" r="1551" spans="1:13">
      <c r="A1551" s="10">
        <v>9963</v>
      </c>
      <c r="B1551" s="93">
        <v>1</v>
      </c>
      <c r="I1551" s="29"/>
      <c r="J1551" s="96"/>
      <c r="M1551" s="26"/>
    </row>
    <row customHeight="1" ht="12" r="1552" spans="1:13">
      <c r="A1552" s="10">
        <v>9967</v>
      </c>
      <c r="B1552" s="93">
        <v>2</v>
      </c>
      <c r="C1552" s="110">
        <v>0</v>
      </c>
      <c r="D1552" s="110">
        <f si="51" t="shared"/>
        <v>0</v>
      </c>
      <c r="I1552" s="29">
        <v>136</v>
      </c>
      <c r="J1552" s="96">
        <f si="54" t="shared"/>
        <v>272</v>
      </c>
      <c r="M1552" s="26"/>
    </row>
    <row customHeight="1" ht="12" r="1553" spans="1:13">
      <c r="A1553" s="99">
        <v>9968</v>
      </c>
      <c r="B1553" s="93">
        <v>0</v>
      </c>
      <c r="C1553" s="110">
        <v>0</v>
      </c>
      <c r="D1553" s="110">
        <f si="51" t="shared"/>
        <v>0</v>
      </c>
      <c r="I1553" s="29">
        <v>86</v>
      </c>
      <c r="J1553" s="96">
        <f si="54" t="shared"/>
        <v>0</v>
      </c>
      <c r="M1553" s="26"/>
    </row>
    <row customHeight="1" ht="12" r="1554" spans="1:13">
      <c r="A1554" s="99">
        <v>9973</v>
      </c>
      <c r="B1554" s="93">
        <v>0</v>
      </c>
      <c r="C1554" s="110">
        <v>0</v>
      </c>
      <c r="D1554" s="110">
        <f si="51" t="shared"/>
        <v>0</v>
      </c>
      <c r="I1554" s="29">
        <v>190</v>
      </c>
      <c r="J1554" s="96">
        <f si="54" t="shared"/>
        <v>0</v>
      </c>
      <c r="M1554" s="26"/>
    </row>
    <row customHeight="1" ht="12" r="1555" spans="1:13">
      <c r="A1555" s="99">
        <v>9974</v>
      </c>
      <c r="B1555" s="93">
        <v>3</v>
      </c>
      <c r="C1555" s="110">
        <v>0</v>
      </c>
      <c r="D1555" s="110">
        <f si="51" t="shared"/>
        <v>0</v>
      </c>
      <c r="I1555" s="29">
        <v>108</v>
      </c>
      <c r="J1555" s="96">
        <f si="54" t="shared"/>
        <v>324</v>
      </c>
      <c r="M1555" s="26"/>
    </row>
    <row customHeight="1" ht="12" r="1556" spans="1:13">
      <c r="A1556" s="10">
        <v>14635</v>
      </c>
      <c r="B1556" s="93">
        <v>1</v>
      </c>
      <c r="C1556" s="110">
        <v>0</v>
      </c>
      <c r="D1556" s="110">
        <f si="51" t="shared"/>
        <v>0</v>
      </c>
      <c r="I1556" s="29">
        <v>20</v>
      </c>
      <c r="J1556" s="96">
        <f si="54" t="shared"/>
        <v>20</v>
      </c>
      <c r="M1556" s="26"/>
    </row>
    <row customHeight="1" ht="12" r="1557" spans="1:13">
      <c r="A1557" s="10">
        <v>14636</v>
      </c>
      <c r="B1557" s="93">
        <v>0</v>
      </c>
      <c r="C1557" s="110">
        <v>0</v>
      </c>
      <c r="D1557" s="110">
        <f si="51" t="shared"/>
        <v>0</v>
      </c>
      <c r="I1557" s="29">
        <v>20</v>
      </c>
      <c r="J1557" s="96">
        <f si="50" t="shared"/>
        <v>0</v>
      </c>
      <c r="M1557" s="26"/>
    </row>
    <row customHeight="1" ht="12" r="1558" spans="1:13">
      <c r="A1558" s="10">
        <v>14668</v>
      </c>
      <c r="B1558" s="93">
        <v>1</v>
      </c>
      <c r="C1558" s="110">
        <v>0</v>
      </c>
      <c r="D1558" s="110">
        <f si="51" t="shared"/>
        <v>0</v>
      </c>
      <c r="I1558" s="29">
        <v>20</v>
      </c>
      <c r="J1558" s="96">
        <f si="50" t="shared"/>
        <v>20</v>
      </c>
      <c r="M1558" s="26"/>
    </row>
    <row customHeight="1" ht="12" r="1559" spans="1:13">
      <c r="A1559" s="10">
        <v>14669</v>
      </c>
      <c r="B1559" s="93">
        <v>1</v>
      </c>
      <c r="C1559" s="110">
        <v>0</v>
      </c>
      <c r="D1559" s="110">
        <f si="51" t="shared"/>
        <v>0</v>
      </c>
      <c r="I1559" s="29">
        <v>20</v>
      </c>
      <c r="J1559" s="96">
        <f si="50" t="shared"/>
        <v>20</v>
      </c>
      <c r="M1559" s="26"/>
    </row>
    <row customHeight="1" ht="12" r="1560" spans="1:13">
      <c r="A1560" s="10">
        <v>14674</v>
      </c>
      <c r="B1560" s="93">
        <v>11</v>
      </c>
      <c r="C1560" s="110">
        <v>0</v>
      </c>
      <c r="D1560" s="110">
        <f si="51" t="shared"/>
        <v>0</v>
      </c>
      <c r="I1560" s="29">
        <v>20</v>
      </c>
      <c r="J1560" s="96">
        <f si="50" t="shared"/>
        <v>220</v>
      </c>
      <c r="M1560" s="26"/>
    </row>
    <row customHeight="1" ht="12" r="1561" spans="1:13">
      <c r="A1561" s="10">
        <v>14701</v>
      </c>
      <c r="B1561" s="93">
        <v>0</v>
      </c>
      <c r="C1561" s="110">
        <v>0</v>
      </c>
      <c r="D1561" s="110">
        <f si="51" t="shared"/>
        <v>0</v>
      </c>
      <c r="I1561" s="29">
        <v>20</v>
      </c>
      <c r="J1561" s="96">
        <f si="50" t="shared"/>
        <v>0</v>
      </c>
      <c r="M1561" s="26"/>
    </row>
    <row customHeight="1" ht="12" r="1562" spans="1:13">
      <c r="A1562" s="10">
        <v>14704</v>
      </c>
      <c r="B1562" s="93">
        <v>1</v>
      </c>
      <c r="C1562" s="110">
        <v>0</v>
      </c>
      <c r="D1562" s="110">
        <f si="51" t="shared"/>
        <v>0</v>
      </c>
      <c r="I1562" s="29">
        <v>20</v>
      </c>
      <c r="J1562" s="96">
        <f si="50" t="shared"/>
        <v>20</v>
      </c>
      <c r="M1562" s="26"/>
    </row>
    <row customHeight="1" ht="12" r="1563" spans="1:13">
      <c r="A1563" s="10">
        <v>14710</v>
      </c>
      <c r="B1563" s="93">
        <v>1</v>
      </c>
      <c r="C1563" s="110">
        <v>0</v>
      </c>
      <c r="D1563" s="110">
        <f si="51" t="shared"/>
        <v>0</v>
      </c>
      <c r="I1563" s="29">
        <v>20</v>
      </c>
      <c r="J1563" s="96">
        <f si="50" t="shared"/>
        <v>20</v>
      </c>
      <c r="M1563" s="26"/>
    </row>
    <row customHeight="1" ht="12" r="1564" spans="1:13">
      <c r="A1564" s="10">
        <v>14722</v>
      </c>
      <c r="B1564" s="93">
        <v>8</v>
      </c>
      <c r="C1564" s="110">
        <v>0</v>
      </c>
      <c r="D1564" s="110">
        <f si="51" t="shared"/>
        <v>0</v>
      </c>
      <c r="I1564" s="29">
        <v>20</v>
      </c>
      <c r="J1564" s="96">
        <f si="50" t="shared"/>
        <v>160</v>
      </c>
      <c r="M1564" s="26"/>
    </row>
    <row customHeight="1" ht="12" r="1565" spans="1:13">
      <c r="A1565" s="10">
        <v>14736</v>
      </c>
      <c r="B1565" s="93">
        <v>0</v>
      </c>
      <c r="C1565" s="110">
        <v>0</v>
      </c>
      <c r="D1565" s="110">
        <f si="51" t="shared"/>
        <v>0</v>
      </c>
      <c r="I1565" s="29">
        <v>20</v>
      </c>
      <c r="J1565" s="96">
        <f si="50" t="shared"/>
        <v>0</v>
      </c>
      <c r="M1565" s="26"/>
    </row>
    <row customHeight="1" ht="12" r="1566" spans="1:13">
      <c r="A1566" s="10">
        <v>14737</v>
      </c>
      <c r="B1566" s="93">
        <v>0</v>
      </c>
      <c r="C1566" s="110">
        <v>0</v>
      </c>
      <c r="D1566" s="110">
        <f si="51" t="shared"/>
        <v>0</v>
      </c>
      <c r="I1566" s="29">
        <v>20</v>
      </c>
      <c r="J1566" s="96">
        <f si="50" t="shared"/>
        <v>0</v>
      </c>
      <c r="M1566" s="26"/>
    </row>
    <row customHeight="1" ht="12" r="1567" spans="1:13">
      <c r="A1567" s="10">
        <v>14805</v>
      </c>
      <c r="B1567" s="93">
        <v>3</v>
      </c>
      <c r="C1567" s="110">
        <v>0</v>
      </c>
      <c r="D1567" s="110">
        <f si="51" t="shared"/>
        <v>0</v>
      </c>
      <c r="I1567" s="29">
        <v>20</v>
      </c>
      <c r="J1567" s="96">
        <f si="50" t="shared"/>
        <v>60</v>
      </c>
      <c r="M1567" s="26"/>
    </row>
    <row customHeight="1" ht="12" r="1568" spans="1:13">
      <c r="A1568" s="10">
        <v>14837</v>
      </c>
      <c r="B1568" s="93">
        <v>0</v>
      </c>
      <c r="C1568" s="110">
        <v>0</v>
      </c>
      <c r="D1568" s="110">
        <f si="51" t="shared"/>
        <v>0</v>
      </c>
      <c r="I1568" s="29">
        <v>20</v>
      </c>
      <c r="J1568" s="96">
        <f si="50" t="shared"/>
        <v>0</v>
      </c>
      <c r="M1568" s="26"/>
    </row>
    <row customHeight="1" ht="12" r="1569" spans="1:13">
      <c r="A1569" s="26">
        <v>14838</v>
      </c>
      <c r="B1569" s="93">
        <v>0</v>
      </c>
      <c r="C1569" s="110">
        <v>0</v>
      </c>
      <c r="D1569" s="110">
        <f si="51" t="shared"/>
        <v>0</v>
      </c>
      <c r="I1569" s="29">
        <v>20</v>
      </c>
      <c r="J1569" s="96">
        <f si="50" t="shared"/>
        <v>0</v>
      </c>
      <c r="M1569" s="26"/>
    </row>
    <row customHeight="1" ht="12" r="1570" spans="1:13">
      <c r="A1570" s="26">
        <v>14877</v>
      </c>
      <c r="B1570" s="93">
        <v>0</v>
      </c>
      <c r="C1570" s="110">
        <v>0</v>
      </c>
      <c r="D1570" s="110">
        <f si="51" t="shared"/>
        <v>0</v>
      </c>
      <c r="I1570" s="29">
        <v>20</v>
      </c>
      <c r="J1570" s="96">
        <f si="50" t="shared"/>
        <v>0</v>
      </c>
      <c r="M1570" s="26"/>
    </row>
    <row customHeight="1" ht="12" r="1571" spans="1:13">
      <c r="A1571" s="26">
        <v>14878</v>
      </c>
      <c r="B1571" s="93">
        <v>0</v>
      </c>
      <c r="C1571" s="110">
        <v>0</v>
      </c>
      <c r="D1571" s="110">
        <f si="51" t="shared"/>
        <v>0</v>
      </c>
      <c r="I1571" s="29">
        <v>20</v>
      </c>
      <c r="J1571" s="96">
        <f si="50" t="shared"/>
        <v>0</v>
      </c>
      <c r="M1571" s="26"/>
    </row>
    <row customHeight="1" ht="12" r="1572" spans="1:13">
      <c r="A1572" s="26">
        <v>14879</v>
      </c>
      <c r="B1572" s="93">
        <v>0</v>
      </c>
      <c r="C1572" s="110">
        <v>0</v>
      </c>
      <c r="D1572" s="110">
        <f si="51" t="shared"/>
        <v>0</v>
      </c>
      <c r="I1572" s="29">
        <v>20</v>
      </c>
      <c r="J1572" s="96">
        <f si="50" t="shared"/>
        <v>0</v>
      </c>
      <c r="M1572" s="26"/>
    </row>
    <row customHeight="1" ht="12" r="1573" spans="1:13">
      <c r="A1573" s="26">
        <v>14880</v>
      </c>
      <c r="B1573" s="93">
        <v>0</v>
      </c>
      <c r="C1573" s="110">
        <v>0</v>
      </c>
      <c r="D1573" s="110">
        <f si="51" t="shared"/>
        <v>0</v>
      </c>
      <c r="I1573" s="29">
        <v>20</v>
      </c>
      <c r="J1573" s="96">
        <f si="50" t="shared"/>
        <v>0</v>
      </c>
      <c r="M1573" s="26"/>
    </row>
    <row customHeight="1" ht="12" r="1574" spans="1:13">
      <c r="A1574" s="10">
        <v>14881</v>
      </c>
      <c r="B1574" s="93">
        <v>0</v>
      </c>
      <c r="C1574" s="110">
        <v>0</v>
      </c>
      <c r="D1574" s="110">
        <f si="51" t="shared"/>
        <v>0</v>
      </c>
      <c r="I1574" s="29">
        <v>20</v>
      </c>
      <c r="J1574" s="96">
        <f si="50" t="shared"/>
        <v>0</v>
      </c>
      <c r="M1574" s="26"/>
    </row>
    <row customHeight="1" ht="12" r="1575" spans="1:13">
      <c r="A1575" s="10">
        <v>14882</v>
      </c>
      <c r="B1575" s="93">
        <v>0</v>
      </c>
      <c r="C1575" s="110">
        <v>0</v>
      </c>
      <c r="D1575" s="110">
        <f si="51" t="shared"/>
        <v>0</v>
      </c>
      <c r="I1575" s="29">
        <v>20</v>
      </c>
      <c r="J1575" s="96">
        <f si="50" t="shared"/>
        <v>0</v>
      </c>
      <c r="M1575" s="26"/>
    </row>
    <row customHeight="1" ht="12" r="1576" spans="1:13">
      <c r="A1576" s="10">
        <v>14883</v>
      </c>
      <c r="B1576" s="93">
        <v>0</v>
      </c>
      <c r="C1576" s="110">
        <v>0</v>
      </c>
      <c r="D1576" s="110">
        <f si="51" t="shared"/>
        <v>0</v>
      </c>
      <c r="I1576" s="29">
        <v>20</v>
      </c>
      <c r="J1576" s="96">
        <f si="50" t="shared"/>
        <v>0</v>
      </c>
      <c r="M1576" s="26"/>
    </row>
    <row customHeight="1" ht="12" r="1577" spans="1:13">
      <c r="A1577" s="26">
        <v>14884</v>
      </c>
      <c r="B1577" s="93">
        <v>0</v>
      </c>
      <c r="C1577" s="110">
        <v>0</v>
      </c>
      <c r="D1577" s="110">
        <f si="51" t="shared"/>
        <v>0</v>
      </c>
      <c r="I1577" s="29">
        <v>20</v>
      </c>
      <c r="J1577" s="96">
        <f si="50" t="shared"/>
        <v>0</v>
      </c>
      <c r="M1577" s="26"/>
    </row>
    <row customHeight="1" ht="12" r="1578" spans="1:13">
      <c r="A1578" s="26">
        <v>14885</v>
      </c>
      <c r="B1578" s="93">
        <v>1</v>
      </c>
      <c r="C1578" s="110">
        <v>0</v>
      </c>
      <c r="D1578" s="110">
        <f si="51" t="shared"/>
        <v>0</v>
      </c>
      <c r="I1578" s="29">
        <v>20</v>
      </c>
      <c r="J1578" s="96">
        <f si="50" t="shared"/>
        <v>20</v>
      </c>
      <c r="M1578" s="26"/>
    </row>
    <row customHeight="1" ht="12" r="1579" spans="1:13">
      <c r="A1579" s="26">
        <v>14886</v>
      </c>
      <c r="B1579" s="93">
        <v>0</v>
      </c>
      <c r="C1579" s="110">
        <v>0</v>
      </c>
      <c r="D1579" s="110">
        <f si="51" t="shared"/>
        <v>0</v>
      </c>
      <c r="I1579" s="29">
        <v>20</v>
      </c>
      <c r="J1579" s="96">
        <f si="50" t="shared"/>
        <v>0</v>
      </c>
      <c r="M1579" s="26"/>
    </row>
    <row customHeight="1" ht="12" r="1580" spans="1:13">
      <c r="A1580" s="26">
        <v>14915</v>
      </c>
      <c r="B1580" s="93">
        <v>2</v>
      </c>
      <c r="I1580" s="29"/>
      <c r="J1580" s="96"/>
      <c r="M1580" s="26"/>
    </row>
    <row customHeight="1" ht="12" r="1581" spans="1:13">
      <c r="A1581" s="26">
        <v>14978</v>
      </c>
      <c r="B1581" s="93">
        <v>0</v>
      </c>
      <c r="C1581" s="110">
        <v>0</v>
      </c>
      <c r="D1581" s="110">
        <f si="51" t="shared"/>
        <v>0</v>
      </c>
      <c r="I1581" s="29">
        <v>20</v>
      </c>
      <c r="J1581" s="96">
        <f si="50" t="shared"/>
        <v>0</v>
      </c>
      <c r="M1581" s="26"/>
    </row>
    <row customHeight="1" ht="12" r="1582" spans="1:13">
      <c r="A1582" s="26">
        <v>14979</v>
      </c>
      <c r="B1582" s="93">
        <v>2</v>
      </c>
      <c r="C1582" s="110">
        <v>0</v>
      </c>
      <c r="D1582" s="110">
        <f si="51" t="shared"/>
        <v>0</v>
      </c>
      <c r="I1582" s="29">
        <v>20</v>
      </c>
      <c r="J1582" s="96">
        <f si="50" t="shared"/>
        <v>40</v>
      </c>
      <c r="M1582" s="26"/>
    </row>
    <row customHeight="1" ht="12" r="1583" spans="1:13">
      <c r="A1583" s="26">
        <v>24025</v>
      </c>
      <c r="B1583" s="93">
        <v>12</v>
      </c>
      <c r="C1583" s="110">
        <v>5</v>
      </c>
      <c r="D1583" s="110">
        <f si="51" t="shared"/>
        <v>10</v>
      </c>
      <c r="I1583" s="29">
        <v>20</v>
      </c>
      <c r="J1583" s="96">
        <f si="50" t="shared"/>
        <v>240</v>
      </c>
      <c r="M1583" s="26"/>
    </row>
    <row customHeight="1" ht="12" r="1584" spans="1:13">
      <c r="A1584" s="10">
        <v>24059</v>
      </c>
      <c r="B1584" s="93">
        <v>1</v>
      </c>
      <c r="C1584" s="110">
        <v>0</v>
      </c>
      <c r="D1584" s="110">
        <f si="51" t="shared"/>
        <v>0</v>
      </c>
      <c r="I1584" s="29">
        <v>20</v>
      </c>
      <c r="J1584" s="96">
        <f si="50" t="shared"/>
        <v>20</v>
      </c>
      <c r="M1584" s="26"/>
    </row>
    <row customHeight="1" ht="12" r="1585" spans="1:13">
      <c r="A1585" s="10">
        <v>24060</v>
      </c>
      <c r="B1585" s="93">
        <v>1</v>
      </c>
      <c r="C1585" s="110">
        <v>0</v>
      </c>
      <c r="D1585" s="110">
        <f si="51" t="shared"/>
        <v>0</v>
      </c>
      <c r="I1585" s="29">
        <v>20</v>
      </c>
      <c r="J1585" s="96">
        <f si="50" t="shared"/>
        <v>20</v>
      </c>
      <c r="M1585" s="26"/>
    </row>
    <row customHeight="1" ht="12" r="1586" spans="1:13">
      <c r="A1586" s="10">
        <v>24068</v>
      </c>
      <c r="B1586" s="93">
        <v>1</v>
      </c>
      <c r="C1586" s="110">
        <v>0</v>
      </c>
      <c r="D1586" s="110">
        <f si="51" t="shared"/>
        <v>0</v>
      </c>
      <c r="I1586" s="29">
        <v>20</v>
      </c>
      <c r="J1586" s="96">
        <f si="50" t="shared"/>
        <v>20</v>
      </c>
      <c r="M1586" s="26"/>
    </row>
    <row customHeight="1" ht="12" r="1587" spans="1:13">
      <c r="A1587" s="10">
        <v>24080</v>
      </c>
      <c r="B1587" s="93">
        <v>5</v>
      </c>
      <c r="C1587" s="110">
        <v>0</v>
      </c>
      <c r="D1587" s="110">
        <f si="51" t="shared"/>
        <v>0</v>
      </c>
      <c r="I1587" s="29">
        <v>20</v>
      </c>
      <c r="J1587" s="96">
        <f si="50" t="shared"/>
        <v>100</v>
      </c>
      <c r="M1587" s="26"/>
    </row>
    <row customHeight="1" ht="12" r="1588" spans="1:13">
      <c r="A1588" s="10">
        <v>24081</v>
      </c>
      <c r="B1588" s="93">
        <v>1</v>
      </c>
      <c r="I1588" s="29"/>
      <c r="J1588" s="96"/>
      <c r="M1588" s="26"/>
    </row>
    <row customHeight="1" ht="12" r="1589" spans="1:13">
      <c r="A1589" s="10">
        <v>24082</v>
      </c>
      <c r="B1589" s="93">
        <v>0</v>
      </c>
      <c r="C1589" s="110">
        <v>0</v>
      </c>
      <c r="D1589" s="110">
        <f si="51" t="shared"/>
        <v>0</v>
      </c>
      <c r="I1589" s="29">
        <v>20</v>
      </c>
      <c r="J1589" s="96">
        <f si="50" t="shared"/>
        <v>0</v>
      </c>
      <c r="M1589" s="26"/>
    </row>
    <row customHeight="1" ht="12" r="1590" spans="1:13">
      <c r="A1590" s="10">
        <v>24090</v>
      </c>
      <c r="B1590" s="93">
        <v>1</v>
      </c>
      <c r="I1590" s="29"/>
      <c r="J1590" s="96"/>
      <c r="M1590" s="26"/>
    </row>
    <row customHeight="1" ht="12" r="1591" spans="1:13">
      <c r="A1591" s="10">
        <v>24091</v>
      </c>
      <c r="B1591" s="93">
        <v>1</v>
      </c>
      <c r="I1591" s="29"/>
      <c r="J1591" s="96"/>
      <c r="M1591" s="26"/>
    </row>
    <row customHeight="1" ht="12" r="1592" spans="1:13">
      <c r="A1592" s="10">
        <v>24092</v>
      </c>
      <c r="B1592" s="93">
        <v>0</v>
      </c>
      <c r="C1592" s="110">
        <v>0</v>
      </c>
      <c r="D1592" s="110">
        <f si="51" t="shared"/>
        <v>0</v>
      </c>
      <c r="I1592" s="29">
        <v>20</v>
      </c>
      <c r="J1592" s="96">
        <f si="50" t="shared"/>
        <v>0</v>
      </c>
      <c r="M1592" s="26"/>
    </row>
    <row customHeight="1" ht="12" r="1593" spans="1:13">
      <c r="A1593" s="10">
        <v>24093</v>
      </c>
      <c r="B1593" s="93">
        <v>0</v>
      </c>
      <c r="C1593" s="110">
        <v>0</v>
      </c>
      <c r="D1593" s="110">
        <f si="51" t="shared"/>
        <v>0</v>
      </c>
      <c r="I1593" s="29">
        <v>20</v>
      </c>
      <c r="J1593" s="96">
        <f si="50" t="shared"/>
        <v>0</v>
      </c>
      <c r="M1593" s="26"/>
    </row>
    <row customHeight="1" ht="12" r="1594" spans="1:13">
      <c r="A1594" s="10">
        <v>24127</v>
      </c>
      <c r="B1594" s="93">
        <v>1</v>
      </c>
      <c r="I1594" s="29"/>
      <c r="J1594" s="96"/>
      <c r="M1594" s="26"/>
    </row>
    <row customHeight="1" ht="12" r="1595" spans="1:13">
      <c r="A1595" s="10">
        <v>24201</v>
      </c>
      <c r="B1595" s="93">
        <v>1</v>
      </c>
      <c r="C1595" s="110">
        <v>0</v>
      </c>
      <c r="D1595" s="110">
        <f si="51" t="shared"/>
        <v>0</v>
      </c>
      <c r="I1595" s="29">
        <v>20</v>
      </c>
      <c r="J1595" s="96">
        <f si="50" t="shared"/>
        <v>20</v>
      </c>
      <c r="M1595" s="26"/>
    </row>
    <row customHeight="1" ht="12" r="1596" spans="1:13">
      <c r="A1596" s="10">
        <v>24226</v>
      </c>
      <c r="B1596" s="93">
        <v>1</v>
      </c>
      <c r="C1596" s="110">
        <v>0</v>
      </c>
      <c r="D1596" s="110">
        <f si="51" t="shared"/>
        <v>0</v>
      </c>
      <c r="I1596" s="29">
        <v>20</v>
      </c>
      <c r="J1596" s="96">
        <f si="50" t="shared"/>
        <v>20</v>
      </c>
      <c r="M1596" s="26"/>
    </row>
    <row customHeight="1" ht="12" r="1597" spans="1:13">
      <c r="A1597" s="10">
        <v>24285</v>
      </c>
      <c r="B1597" s="93">
        <v>1</v>
      </c>
      <c r="C1597" s="110">
        <v>0</v>
      </c>
      <c r="D1597" s="110">
        <f si="51" t="shared"/>
        <v>0</v>
      </c>
      <c r="I1597" s="29">
        <v>20</v>
      </c>
      <c r="J1597" s="96">
        <f si="50" t="shared"/>
        <v>20</v>
      </c>
      <c r="M1597" s="26"/>
    </row>
    <row customHeight="1" ht="12" r="1598" spans="1:13">
      <c r="A1598" s="10">
        <v>24318</v>
      </c>
      <c r="B1598" s="93">
        <v>1</v>
      </c>
      <c r="C1598" s="110">
        <v>0</v>
      </c>
      <c r="D1598" s="110">
        <f si="51" t="shared"/>
        <v>0</v>
      </c>
      <c r="I1598" s="29">
        <v>20</v>
      </c>
      <c r="J1598" s="96">
        <f si="50" t="shared"/>
        <v>20</v>
      </c>
      <c r="M1598" s="26"/>
    </row>
    <row customHeight="1" ht="12" r="1599" spans="1:13">
      <c r="A1599" s="10">
        <v>24319</v>
      </c>
      <c r="B1599" s="93">
        <v>1</v>
      </c>
      <c r="C1599" s="110">
        <v>0</v>
      </c>
      <c r="D1599" s="110">
        <f si="51" t="shared"/>
        <v>0</v>
      </c>
      <c r="I1599" s="29">
        <v>20</v>
      </c>
      <c r="J1599" s="96">
        <f si="50" t="shared"/>
        <v>20</v>
      </c>
      <c r="M1599" s="26"/>
    </row>
    <row customHeight="1" ht="12" r="1600" spans="1:13">
      <c r="A1600" s="10">
        <v>24320</v>
      </c>
      <c r="B1600" s="93">
        <v>1</v>
      </c>
      <c r="C1600" s="110">
        <v>0</v>
      </c>
      <c r="D1600" s="110">
        <f si="51" t="shared"/>
        <v>0</v>
      </c>
      <c r="I1600" s="29">
        <v>20</v>
      </c>
      <c r="J1600" s="96">
        <f si="50" t="shared"/>
        <v>20</v>
      </c>
      <c r="M1600" s="26"/>
    </row>
    <row customHeight="1" ht="12" r="1601" spans="1:13">
      <c r="A1601" s="10">
        <v>24352</v>
      </c>
      <c r="B1601" s="93">
        <v>0</v>
      </c>
      <c r="C1601" s="110">
        <v>0</v>
      </c>
      <c r="D1601" s="110">
        <f si="51" t="shared"/>
        <v>0</v>
      </c>
      <c r="I1601" s="29">
        <v>20</v>
      </c>
      <c r="J1601" s="96">
        <f si="50" t="shared"/>
        <v>0</v>
      </c>
      <c r="M1601" s="26"/>
    </row>
    <row customHeight="1" ht="12" r="1602" spans="1:13">
      <c r="A1602" s="10">
        <v>24374</v>
      </c>
      <c r="B1602" s="93">
        <v>1</v>
      </c>
      <c r="C1602" s="110">
        <v>0</v>
      </c>
      <c r="D1602" s="110">
        <f si="51" t="shared"/>
        <v>0</v>
      </c>
      <c r="I1602" s="29">
        <v>20</v>
      </c>
      <c r="J1602" s="96">
        <f si="50" t="shared"/>
        <v>20</v>
      </c>
      <c r="M1602" s="26"/>
    </row>
    <row customHeight="1" ht="12" r="1603" spans="1:13">
      <c r="A1603" s="10">
        <v>24419</v>
      </c>
      <c r="B1603" s="93">
        <v>1</v>
      </c>
      <c r="C1603" s="110">
        <v>0</v>
      </c>
      <c r="D1603" s="110">
        <f si="51" t="shared"/>
        <v>0</v>
      </c>
      <c r="I1603" s="29">
        <v>20</v>
      </c>
      <c r="J1603" s="96">
        <f si="50" t="shared"/>
        <v>20</v>
      </c>
      <c r="M1603" s="26"/>
    </row>
    <row customHeight="1" ht="12" r="1604" spans="1:13">
      <c r="A1604" s="10">
        <v>24420</v>
      </c>
      <c r="B1604" s="93">
        <v>1</v>
      </c>
      <c r="C1604" s="110">
        <v>0</v>
      </c>
      <c r="D1604" s="110">
        <f si="51" t="shared"/>
        <v>0</v>
      </c>
      <c r="I1604" s="29">
        <v>20</v>
      </c>
      <c r="J1604" s="96">
        <f si="50" t="shared"/>
        <v>20</v>
      </c>
      <c r="M1604" s="26"/>
    </row>
    <row customHeight="1" ht="12" r="1605" spans="1:13">
      <c r="A1605" s="99">
        <v>24436</v>
      </c>
      <c r="B1605" s="93">
        <v>0</v>
      </c>
      <c r="C1605" s="110">
        <v>0</v>
      </c>
      <c r="D1605" s="110">
        <f si="51" t="shared"/>
        <v>0</v>
      </c>
      <c r="I1605" s="29">
        <v>125</v>
      </c>
      <c r="J1605" s="96">
        <f si="50" t="shared"/>
        <v>0</v>
      </c>
      <c r="M1605" s="26"/>
    </row>
    <row customHeight="1" ht="12" r="1606" spans="1:13">
      <c r="A1606" s="99">
        <v>24452</v>
      </c>
      <c r="B1606" s="93">
        <v>0</v>
      </c>
      <c r="C1606" s="110">
        <v>0</v>
      </c>
      <c r="D1606" s="110">
        <f si="51" t="shared"/>
        <v>0</v>
      </c>
      <c r="I1606" s="29">
        <v>220</v>
      </c>
      <c r="J1606" s="96">
        <f si="50" t="shared"/>
        <v>0</v>
      </c>
      <c r="M1606" s="26"/>
    </row>
    <row customHeight="1" ht="12" r="1607" spans="1:13">
      <c r="A1607" s="99">
        <v>24453</v>
      </c>
      <c r="B1607" s="93">
        <v>0</v>
      </c>
      <c r="C1607" s="110">
        <v>0</v>
      </c>
      <c r="D1607" s="110">
        <f si="51" t="shared"/>
        <v>0</v>
      </c>
      <c r="I1607" s="29">
        <v>220</v>
      </c>
      <c r="J1607" s="96">
        <f si="50" t="shared"/>
        <v>0</v>
      </c>
      <c r="M1607" s="26"/>
    </row>
    <row customHeight="1" ht="12" r="1608" spans="1:13">
      <c r="A1608" s="99">
        <v>24454</v>
      </c>
      <c r="B1608" s="93">
        <v>0</v>
      </c>
      <c r="C1608" s="110">
        <v>0</v>
      </c>
      <c r="D1608" s="110">
        <f si="51" t="shared"/>
        <v>0</v>
      </c>
      <c r="I1608" s="29">
        <v>110</v>
      </c>
      <c r="J1608" s="96">
        <f si="50" t="shared"/>
        <v>0</v>
      </c>
      <c r="M1608" s="26"/>
    </row>
    <row customHeight="1" ht="12" r="1609" spans="1:13">
      <c r="A1609" s="99">
        <v>24455</v>
      </c>
      <c r="B1609" s="93">
        <v>0</v>
      </c>
      <c r="C1609" s="110">
        <v>0</v>
      </c>
      <c r="D1609" s="110">
        <f si="51" t="shared"/>
        <v>0</v>
      </c>
      <c r="I1609" s="29">
        <v>110</v>
      </c>
      <c r="J1609" s="96">
        <f si="50" t="shared"/>
        <v>0</v>
      </c>
      <c r="M1609" s="26"/>
    </row>
    <row customHeight="1" ht="12" r="1610" spans="1:13">
      <c r="A1610" s="99">
        <v>24460</v>
      </c>
      <c r="B1610" s="93">
        <v>0</v>
      </c>
      <c r="C1610" s="110">
        <v>0</v>
      </c>
      <c r="D1610" s="110">
        <f si="51" t="shared"/>
        <v>0</v>
      </c>
      <c r="I1610" s="29">
        <v>100</v>
      </c>
      <c r="J1610" s="96">
        <f si="50" t="shared"/>
        <v>0</v>
      </c>
      <c r="M1610" s="26"/>
    </row>
    <row customHeight="1" ht="12" r="1611" spans="1:13">
      <c r="A1611" s="99">
        <v>24461</v>
      </c>
      <c r="B1611" s="93">
        <v>0</v>
      </c>
      <c r="C1611" s="110">
        <v>0</v>
      </c>
      <c r="D1611" s="110">
        <f si="51" t="shared"/>
        <v>0</v>
      </c>
      <c r="I1611" s="29">
        <v>174</v>
      </c>
      <c r="J1611" s="96">
        <f si="50" t="shared"/>
        <v>0</v>
      </c>
      <c r="M1611" s="26"/>
    </row>
    <row customHeight="1" ht="12" r="1612" spans="1:13">
      <c r="A1612" s="99">
        <v>24462</v>
      </c>
      <c r="B1612" s="93">
        <v>0</v>
      </c>
      <c r="C1612" s="110">
        <v>0</v>
      </c>
      <c r="D1612" s="110">
        <f si="51" t="shared"/>
        <v>0</v>
      </c>
      <c r="I1612" s="29">
        <v>174</v>
      </c>
      <c r="J1612" s="96">
        <f si="50" t="shared"/>
        <v>0</v>
      </c>
      <c r="M1612" s="26"/>
    </row>
    <row customHeight="1" ht="12" r="1613" spans="1:13">
      <c r="A1613" s="99">
        <v>24463</v>
      </c>
      <c r="B1613" s="93">
        <v>0</v>
      </c>
      <c r="C1613" s="110">
        <v>0</v>
      </c>
      <c r="D1613" s="110">
        <f si="51" t="shared"/>
        <v>0</v>
      </c>
      <c r="I1613" s="29">
        <v>110</v>
      </c>
      <c r="J1613" s="96">
        <f si="50" t="shared"/>
        <v>0</v>
      </c>
      <c r="M1613" s="26"/>
    </row>
    <row customHeight="1" ht="12" r="1614" spans="1:13">
      <c r="A1614" s="99">
        <v>24464</v>
      </c>
      <c r="B1614" s="93">
        <v>0</v>
      </c>
      <c r="C1614" s="110">
        <v>0</v>
      </c>
      <c r="D1614" s="110">
        <f si="51" t="shared"/>
        <v>0</v>
      </c>
      <c r="I1614" s="29">
        <v>110</v>
      </c>
      <c r="J1614" s="96">
        <f si="50" t="shared"/>
        <v>0</v>
      </c>
      <c r="M1614" s="26"/>
    </row>
    <row customHeight="1" ht="12" r="1615" spans="1:13">
      <c r="A1615" s="99">
        <v>24473</v>
      </c>
      <c r="B1615" s="93">
        <v>0</v>
      </c>
      <c r="C1615" s="110">
        <v>0</v>
      </c>
      <c r="D1615" s="110">
        <f si="51" t="shared"/>
        <v>0</v>
      </c>
      <c r="I1615" s="29">
        <v>20</v>
      </c>
      <c r="J1615" s="96">
        <f si="50" t="shared"/>
        <v>0</v>
      </c>
      <c r="M1615" s="26"/>
    </row>
    <row customHeight="1" ht="12" r="1616" spans="1:13">
      <c r="A1616" s="99">
        <v>24474</v>
      </c>
      <c r="B1616" s="93">
        <v>0</v>
      </c>
      <c r="C1616" s="110">
        <v>0</v>
      </c>
      <c r="D1616" s="110">
        <f si="51" t="shared"/>
        <v>0</v>
      </c>
      <c r="I1616" s="29">
        <v>20</v>
      </c>
      <c r="J1616" s="96">
        <f si="50" t="shared"/>
        <v>0</v>
      </c>
      <c r="M1616" s="26"/>
    </row>
    <row customHeight="1" ht="12" r="1617" spans="1:13">
      <c r="A1617" s="10">
        <v>26001</v>
      </c>
      <c r="B1617" s="93">
        <v>15</v>
      </c>
      <c r="C1617" s="110">
        <v>8</v>
      </c>
      <c r="D1617" s="110">
        <f si="51" t="shared"/>
        <v>16</v>
      </c>
      <c r="E1617" s="74">
        <v>0</v>
      </c>
      <c r="H1617" s="26" t="s">
        <v>220</v>
      </c>
      <c r="I1617" s="29">
        <v>111.36</v>
      </c>
      <c r="J1617" s="96">
        <f si="50" t="shared"/>
        <v>1670.4</v>
      </c>
      <c r="K1617" s="77">
        <v>42</v>
      </c>
      <c r="M1617" s="26"/>
    </row>
    <row customHeight="1" ht="12" r="1618" spans="1:13">
      <c r="A1618" s="10">
        <v>26002</v>
      </c>
      <c r="B1618" s="93">
        <v>3</v>
      </c>
      <c r="C1618" s="110">
        <v>0</v>
      </c>
      <c r="D1618" s="110">
        <f si="51" t="shared"/>
        <v>0</v>
      </c>
      <c r="E1618" s="74">
        <v>0</v>
      </c>
      <c r="I1618" s="29">
        <v>20</v>
      </c>
      <c r="J1618" s="96">
        <f si="50" t="shared"/>
        <v>60</v>
      </c>
      <c r="K1618" s="77">
        <f>(I1618*0.4)+I1618</f>
        <v>28</v>
      </c>
      <c r="M1618" s="26"/>
    </row>
    <row customHeight="1" ht="12" r="1619" spans="1:13">
      <c r="A1619" s="10">
        <v>26003</v>
      </c>
      <c r="B1619" s="93">
        <v>1</v>
      </c>
      <c r="C1619" s="110">
        <v>0</v>
      </c>
      <c r="D1619" s="110">
        <f si="51" t="shared"/>
        <v>0</v>
      </c>
      <c r="E1619" s="74">
        <v>0</v>
      </c>
      <c r="H1619" s="26" t="s">
        <v>220</v>
      </c>
      <c r="I1619" s="29">
        <v>35.56</v>
      </c>
      <c r="J1619" s="96">
        <f si="50" t="shared"/>
        <v>35.56</v>
      </c>
      <c r="K1619" s="77">
        <v>50</v>
      </c>
      <c r="M1619" s="26"/>
    </row>
    <row customHeight="1" ht="12" r="1620" spans="1:13">
      <c r="A1620" s="10">
        <v>26004</v>
      </c>
      <c r="B1620" s="93">
        <v>5</v>
      </c>
      <c r="C1620" s="110">
        <v>2</v>
      </c>
      <c r="D1620" s="110">
        <f si="51" t="shared"/>
        <v>4</v>
      </c>
      <c r="E1620" s="74">
        <v>0</v>
      </c>
      <c r="F1620" s="26" t="s">
        <v>1398</v>
      </c>
      <c r="H1620" s="26" t="s">
        <v>220</v>
      </c>
      <c r="I1620" s="29">
        <v>118.86</v>
      </c>
      <c r="J1620" s="96">
        <f si="50" t="shared"/>
        <v>594.29999999999995</v>
      </c>
      <c r="K1620" s="77">
        <v>45</v>
      </c>
      <c r="M1620" s="26"/>
    </row>
    <row customHeight="1" ht="12" r="1621" spans="1:13">
      <c r="A1621" s="10">
        <v>26005</v>
      </c>
      <c r="B1621" s="93">
        <v>7</v>
      </c>
      <c r="C1621" s="110">
        <v>0</v>
      </c>
      <c r="D1621" s="110">
        <f si="51" t="shared"/>
        <v>0</v>
      </c>
      <c r="E1621" s="74">
        <v>0</v>
      </c>
      <c r="H1621" s="26" t="s">
        <v>220</v>
      </c>
      <c r="I1621" s="29">
        <v>111.36</v>
      </c>
      <c r="J1621" s="96">
        <f si="50" t="shared"/>
        <v>779.52</v>
      </c>
      <c r="K1621" s="77">
        <v>53</v>
      </c>
      <c r="M1621" s="26"/>
    </row>
    <row customHeight="1" ht="12" r="1622" spans="1:13">
      <c r="A1622" s="10">
        <v>26006</v>
      </c>
      <c r="B1622" s="93">
        <v>3</v>
      </c>
      <c r="C1622" s="110">
        <v>0</v>
      </c>
      <c r="D1622" s="110">
        <f si="51" t="shared"/>
        <v>0</v>
      </c>
      <c r="E1622" s="74">
        <v>0</v>
      </c>
      <c r="H1622" s="26" t="s">
        <v>220</v>
      </c>
      <c r="I1622" s="29">
        <v>57.19</v>
      </c>
      <c r="J1622" s="96">
        <f si="50" t="shared"/>
        <v>171.57</v>
      </c>
      <c r="K1622" s="77">
        <v>50</v>
      </c>
      <c r="M1622" s="26"/>
    </row>
    <row customHeight="1" ht="12" r="1623" spans="1:13">
      <c r="A1623" s="10">
        <v>26007</v>
      </c>
      <c r="B1623" s="93">
        <v>0</v>
      </c>
      <c r="C1623" s="110">
        <v>0</v>
      </c>
      <c r="D1623" s="110">
        <f si="51" t="shared"/>
        <v>0</v>
      </c>
      <c r="E1623" s="74">
        <v>0</v>
      </c>
      <c r="H1623" s="26" t="s">
        <v>220</v>
      </c>
      <c r="I1623" s="29">
        <v>35.11</v>
      </c>
      <c r="J1623" s="96">
        <f si="50" t="shared"/>
        <v>0</v>
      </c>
      <c r="K1623" s="77">
        <v>50</v>
      </c>
      <c r="M1623" s="26"/>
    </row>
    <row customHeight="1" ht="12" r="1624" spans="1:13">
      <c r="A1624" s="10">
        <v>26008</v>
      </c>
      <c r="B1624" s="68">
        <v>0</v>
      </c>
      <c r="C1624" s="110">
        <v>0</v>
      </c>
      <c r="D1624" s="110">
        <f si="51" t="shared"/>
        <v>0</v>
      </c>
      <c r="I1624" s="29">
        <v>20</v>
      </c>
      <c r="J1624" s="96">
        <f si="50" t="shared"/>
        <v>0</v>
      </c>
      <c r="M1624" s="26"/>
    </row>
    <row customHeight="1" ht="12" r="1625" spans="1:13">
      <c r="A1625" s="10">
        <v>26011</v>
      </c>
      <c r="B1625" s="93">
        <v>11</v>
      </c>
      <c r="C1625" s="110">
        <v>8</v>
      </c>
      <c r="D1625" s="110">
        <f si="51" t="shared"/>
        <v>16</v>
      </c>
      <c r="E1625" s="74">
        <v>0</v>
      </c>
      <c r="F1625" s="26" t="s">
        <v>1398</v>
      </c>
      <c r="H1625" s="26" t="s">
        <v>220</v>
      </c>
      <c r="I1625" s="29">
        <v>83.86</v>
      </c>
      <c r="J1625" s="96">
        <f si="50" t="shared"/>
        <v>922.46</v>
      </c>
      <c r="K1625" s="77">
        <v>45</v>
      </c>
      <c r="M1625" s="26"/>
    </row>
    <row customHeight="1" ht="12" r="1626" spans="1:13">
      <c r="A1626" s="10">
        <v>26012</v>
      </c>
      <c r="B1626" s="93">
        <v>0</v>
      </c>
      <c r="C1626" s="110">
        <v>0</v>
      </c>
      <c r="D1626" s="110">
        <f si="51" t="shared"/>
        <v>0</v>
      </c>
      <c r="E1626" s="74">
        <v>0</v>
      </c>
      <c r="H1626" s="26" t="s">
        <v>220</v>
      </c>
      <c r="I1626" s="29">
        <v>25.42</v>
      </c>
      <c r="J1626" s="96">
        <f si="50" t="shared"/>
        <v>0</v>
      </c>
      <c r="K1626" s="77">
        <v>40</v>
      </c>
      <c r="M1626" s="26"/>
    </row>
    <row customHeight="1" ht="12" r="1627" spans="1:13">
      <c r="A1627" s="10">
        <v>26014</v>
      </c>
      <c r="B1627" s="93">
        <v>8</v>
      </c>
      <c r="C1627" s="110">
        <v>8</v>
      </c>
      <c r="D1627" s="110">
        <f si="51" t="shared"/>
        <v>16</v>
      </c>
      <c r="E1627" s="74">
        <v>0</v>
      </c>
      <c r="F1627" s="26" t="s">
        <v>1398</v>
      </c>
      <c r="H1627" s="26" t="s">
        <v>220</v>
      </c>
      <c r="I1627" s="29">
        <v>33.86</v>
      </c>
      <c r="J1627" s="96">
        <f si="50" t="shared"/>
        <v>270.88</v>
      </c>
      <c r="K1627" s="77">
        <v>45</v>
      </c>
      <c r="M1627" s="26"/>
    </row>
    <row customHeight="1" ht="12" r="1628" spans="1:13">
      <c r="A1628" s="99">
        <v>26015</v>
      </c>
      <c r="B1628" s="93">
        <v>26</v>
      </c>
      <c r="C1628" s="110">
        <v>0</v>
      </c>
      <c r="D1628" s="110">
        <f si="51" t="shared"/>
        <v>0</v>
      </c>
      <c r="E1628" s="74">
        <v>0</v>
      </c>
      <c r="H1628" s="26" t="s">
        <v>220</v>
      </c>
      <c r="I1628" s="29">
        <v>163.86</v>
      </c>
      <c r="J1628" s="96">
        <f si="50" t="shared"/>
        <v>4260.3600000000006</v>
      </c>
      <c r="K1628" s="77">
        <v>45</v>
      </c>
      <c r="M1628" s="26"/>
    </row>
    <row customHeight="1" ht="12" r="1629" spans="1:13">
      <c r="A1629" s="10">
        <v>26018</v>
      </c>
      <c r="B1629" s="93">
        <v>11</v>
      </c>
      <c r="C1629" s="110">
        <v>4</v>
      </c>
      <c r="D1629" s="110">
        <f si="51" t="shared"/>
        <v>8</v>
      </c>
      <c r="E1629" s="74">
        <v>0</v>
      </c>
      <c r="F1629" s="26" t="s">
        <v>1398</v>
      </c>
      <c r="H1629" s="26" t="s">
        <v>220</v>
      </c>
      <c r="I1629" s="29">
        <v>83.86</v>
      </c>
      <c r="J1629" s="96">
        <f si="50" t="shared"/>
        <v>922.46</v>
      </c>
      <c r="K1629" s="77">
        <v>53</v>
      </c>
      <c r="M1629" s="26"/>
    </row>
    <row customHeight="1" ht="12" r="1630" spans="1:13">
      <c r="A1630" s="10">
        <v>26019</v>
      </c>
      <c r="B1630" s="93">
        <v>1</v>
      </c>
      <c r="C1630" s="110">
        <v>0</v>
      </c>
      <c r="D1630" s="110">
        <f si="51" t="shared"/>
        <v>0</v>
      </c>
      <c r="E1630" s="74">
        <v>0</v>
      </c>
      <c r="H1630" s="26" t="s">
        <v>220</v>
      </c>
      <c r="I1630" s="29">
        <v>93.86</v>
      </c>
      <c r="J1630" s="96">
        <f si="50" t="shared"/>
        <v>93.86</v>
      </c>
      <c r="K1630" s="77">
        <v>40</v>
      </c>
      <c r="M1630" s="26"/>
    </row>
    <row customHeight="1" ht="12" r="1631" spans="1:13">
      <c r="A1631" s="10">
        <v>26028</v>
      </c>
      <c r="B1631" s="93">
        <v>0</v>
      </c>
      <c r="C1631" s="110">
        <v>4</v>
      </c>
      <c r="D1631" s="110">
        <f si="51" t="shared"/>
        <v>8</v>
      </c>
      <c r="E1631" s="74">
        <v>0</v>
      </c>
      <c r="F1631" s="26" t="s">
        <v>1398</v>
      </c>
      <c r="H1631" s="26" t="s">
        <v>220</v>
      </c>
      <c r="I1631" s="29">
        <v>75.11</v>
      </c>
      <c r="J1631" s="96">
        <f si="50" t="shared"/>
        <v>0</v>
      </c>
      <c r="K1631" s="77">
        <v>43</v>
      </c>
      <c r="M1631" s="26"/>
    </row>
    <row customHeight="1" ht="12" r="1632" spans="1:13">
      <c r="A1632" s="10">
        <v>26029</v>
      </c>
      <c r="B1632" s="93">
        <v>6</v>
      </c>
      <c r="C1632" s="110">
        <v>4</v>
      </c>
      <c r="D1632" s="110">
        <f si="51" t="shared"/>
        <v>8</v>
      </c>
      <c r="E1632" s="74">
        <v>0</v>
      </c>
      <c r="F1632" s="26" t="s">
        <v>1398</v>
      </c>
      <c r="H1632" s="26" t="s">
        <v>220</v>
      </c>
      <c r="I1632" s="29">
        <v>66.36</v>
      </c>
      <c r="J1632" s="96">
        <f ref="J1632:J1695" si="55" t="shared">B1632*I1632</f>
        <v>398.15999999999997</v>
      </c>
      <c r="K1632" s="77">
        <v>45</v>
      </c>
      <c r="M1632" s="26"/>
    </row>
    <row customHeight="1" ht="12" r="1633" spans="1:13">
      <c r="A1633" s="10">
        <v>26030</v>
      </c>
      <c r="B1633" s="93">
        <v>8</v>
      </c>
      <c r="C1633" s="110">
        <v>8</v>
      </c>
      <c r="D1633" s="110">
        <f si="51" t="shared"/>
        <v>16</v>
      </c>
      <c r="E1633" s="74">
        <v>0</v>
      </c>
      <c r="F1633" s="26" t="s">
        <v>1398</v>
      </c>
      <c r="H1633" s="26" t="s">
        <v>220</v>
      </c>
      <c r="I1633" s="29">
        <v>39.36</v>
      </c>
      <c r="J1633" s="96">
        <f si="55" t="shared"/>
        <v>314.88</v>
      </c>
      <c r="K1633" s="77">
        <v>41</v>
      </c>
      <c r="M1633" s="26"/>
    </row>
    <row customHeight="1" ht="12" r="1634" spans="1:13">
      <c r="A1634" s="10">
        <v>26033</v>
      </c>
      <c r="B1634" s="93">
        <v>8</v>
      </c>
      <c r="C1634" s="110">
        <v>4</v>
      </c>
      <c r="D1634" s="110">
        <f si="51" t="shared"/>
        <v>8</v>
      </c>
      <c r="E1634" s="74">
        <v>0</v>
      </c>
      <c r="F1634" s="26" t="s">
        <v>1398</v>
      </c>
      <c r="H1634" s="26" t="s">
        <v>220</v>
      </c>
      <c r="I1634" s="29">
        <v>27.44</v>
      </c>
      <c r="J1634" s="96">
        <f si="55" t="shared"/>
        <v>219.52</v>
      </c>
      <c r="K1634" s="77">
        <v>40</v>
      </c>
      <c r="M1634" s="26"/>
    </row>
    <row customHeight="1" ht="12" r="1635" spans="1:13">
      <c r="A1635" s="10">
        <v>26034</v>
      </c>
      <c r="B1635" s="93">
        <v>0</v>
      </c>
      <c r="C1635" s="110">
        <v>2</v>
      </c>
      <c r="D1635" s="110">
        <f ref="D1635:D1698" si="56" t="shared">C1635*2</f>
        <v>4</v>
      </c>
      <c r="E1635" s="74">
        <v>0</v>
      </c>
      <c r="F1635" s="26" t="s">
        <v>1398</v>
      </c>
      <c r="H1635" s="26" t="s">
        <v>220</v>
      </c>
      <c r="I1635" s="29">
        <v>48.26</v>
      </c>
      <c r="J1635" s="96">
        <f si="55" t="shared"/>
        <v>0</v>
      </c>
      <c r="K1635" s="77">
        <v>40</v>
      </c>
      <c r="M1635" s="26"/>
    </row>
    <row customHeight="1" ht="12" r="1636" spans="1:13">
      <c r="A1636" s="10">
        <v>26036</v>
      </c>
      <c r="B1636" s="93">
        <v>0</v>
      </c>
      <c r="C1636" s="110">
        <v>0</v>
      </c>
      <c r="D1636" s="110">
        <f si="56" t="shared"/>
        <v>0</v>
      </c>
      <c r="E1636" s="74">
        <v>0</v>
      </c>
      <c r="H1636" s="26" t="s">
        <v>220</v>
      </c>
      <c r="I1636" s="29">
        <v>32.96</v>
      </c>
      <c r="J1636" s="96">
        <f si="55" t="shared"/>
        <v>0</v>
      </c>
      <c r="K1636" s="77">
        <v>50</v>
      </c>
      <c r="M1636" s="26"/>
    </row>
    <row customHeight="1" ht="12" r="1637" spans="1:13">
      <c r="A1637" s="10">
        <v>26037</v>
      </c>
      <c r="B1637" s="93">
        <v>6</v>
      </c>
      <c r="C1637" s="110">
        <v>2</v>
      </c>
      <c r="D1637" s="110">
        <f si="56" t="shared"/>
        <v>4</v>
      </c>
      <c r="E1637" s="74">
        <v>0</v>
      </c>
      <c r="F1637" s="26" t="s">
        <v>1398</v>
      </c>
      <c r="H1637" s="26" t="s">
        <v>220</v>
      </c>
      <c r="I1637" s="29">
        <v>111.36</v>
      </c>
      <c r="J1637" s="96">
        <f si="55" t="shared"/>
        <v>668.16</v>
      </c>
      <c r="K1637" s="77">
        <v>62</v>
      </c>
      <c r="M1637" s="26"/>
    </row>
    <row customHeight="1" ht="12" r="1638" spans="1:13">
      <c r="A1638" s="10">
        <v>26039</v>
      </c>
      <c r="B1638" s="93">
        <v>0</v>
      </c>
      <c r="C1638" s="110">
        <v>0</v>
      </c>
      <c r="D1638" s="110">
        <f si="56" t="shared"/>
        <v>0</v>
      </c>
      <c r="I1638" s="29">
        <v>20</v>
      </c>
      <c r="J1638" s="96">
        <f si="55" t="shared"/>
        <v>0</v>
      </c>
      <c r="M1638" s="26"/>
    </row>
    <row customHeight="1" ht="12" r="1639" spans="1:13">
      <c r="A1639" s="10">
        <v>26040</v>
      </c>
      <c r="B1639" s="93">
        <v>6</v>
      </c>
      <c r="C1639" s="110">
        <v>0</v>
      </c>
      <c r="D1639" s="110">
        <f si="56" t="shared"/>
        <v>0</v>
      </c>
      <c r="E1639" s="74">
        <v>0</v>
      </c>
      <c r="H1639" s="26" t="s">
        <v>220</v>
      </c>
      <c r="I1639" s="29">
        <v>111.36</v>
      </c>
      <c r="J1639" s="96">
        <f si="55" t="shared"/>
        <v>668.16</v>
      </c>
      <c r="K1639" s="77">
        <v>45</v>
      </c>
      <c r="M1639" s="26"/>
    </row>
    <row customHeight="1" ht="12" r="1640" spans="1:13">
      <c r="A1640" s="10">
        <v>26041</v>
      </c>
      <c r="B1640" s="93">
        <v>9</v>
      </c>
      <c r="C1640" s="110">
        <v>0</v>
      </c>
      <c r="D1640" s="110">
        <f si="56" t="shared"/>
        <v>0</v>
      </c>
      <c r="E1640" s="74">
        <v>0</v>
      </c>
      <c r="H1640" s="26" t="s">
        <v>220</v>
      </c>
      <c r="I1640" s="29">
        <v>93.86</v>
      </c>
      <c r="J1640" s="96">
        <f si="55" t="shared"/>
        <v>844.74</v>
      </c>
      <c r="K1640" s="77">
        <v>45</v>
      </c>
      <c r="M1640" s="26"/>
    </row>
    <row customHeight="1" ht="12" r="1641" spans="1:13">
      <c r="A1641" s="10">
        <v>26042</v>
      </c>
      <c r="B1641" s="93">
        <v>13</v>
      </c>
      <c r="C1641" s="110">
        <v>10</v>
      </c>
      <c r="D1641" s="110">
        <f si="56" t="shared"/>
        <v>20</v>
      </c>
      <c r="E1641" s="74">
        <v>0</v>
      </c>
      <c r="F1641" s="26" t="s">
        <v>1398</v>
      </c>
      <c r="H1641" s="26" t="s">
        <v>220</v>
      </c>
      <c r="I1641" s="29">
        <v>111.36</v>
      </c>
      <c r="J1641" s="96">
        <f si="55" t="shared"/>
        <v>1447.68</v>
      </c>
      <c r="K1641" s="77">
        <v>45</v>
      </c>
      <c r="M1641" s="26"/>
    </row>
    <row customHeight="1" ht="12" r="1642" spans="1:13">
      <c r="A1642" s="10">
        <v>26043</v>
      </c>
      <c r="B1642" s="93">
        <v>10</v>
      </c>
      <c r="C1642" s="110">
        <v>1</v>
      </c>
      <c r="D1642" s="110">
        <f si="56" t="shared"/>
        <v>2</v>
      </c>
      <c r="E1642" s="74">
        <v>0</v>
      </c>
      <c r="F1642" s="26" t="s">
        <v>1398</v>
      </c>
      <c r="H1642" s="26" t="s">
        <v>220</v>
      </c>
      <c r="I1642" s="29">
        <v>146.36000000000001</v>
      </c>
      <c r="J1642" s="96">
        <f si="55" t="shared"/>
        <v>1463.6000000000001</v>
      </c>
      <c r="K1642" s="77">
        <v>50</v>
      </c>
      <c r="M1642" s="26"/>
    </row>
    <row customHeight="1" ht="12" r="1643" spans="1:13">
      <c r="A1643" s="10">
        <v>26044</v>
      </c>
      <c r="B1643" s="93">
        <v>0</v>
      </c>
      <c r="C1643" s="110">
        <v>0</v>
      </c>
      <c r="D1643" s="110">
        <f si="56" t="shared"/>
        <v>0</v>
      </c>
      <c r="E1643" s="74">
        <v>0</v>
      </c>
      <c r="F1643" s="26" t="s">
        <v>1398</v>
      </c>
      <c r="H1643" s="26" t="s">
        <v>220</v>
      </c>
      <c r="I1643" s="29">
        <v>57.61</v>
      </c>
      <c r="J1643" s="96">
        <f si="55" t="shared"/>
        <v>0</v>
      </c>
      <c r="K1643" s="77">
        <v>45</v>
      </c>
      <c r="M1643" s="26"/>
    </row>
    <row customHeight="1" ht="12" r="1644" spans="1:13">
      <c r="A1644" s="10">
        <v>26045</v>
      </c>
      <c r="B1644" s="93">
        <v>3</v>
      </c>
      <c r="C1644" s="110">
        <v>0</v>
      </c>
      <c r="D1644" s="110">
        <f si="56" t="shared"/>
        <v>0</v>
      </c>
      <c r="E1644" s="74">
        <v>0</v>
      </c>
      <c r="H1644" s="26" t="s">
        <v>220</v>
      </c>
      <c r="I1644" s="29">
        <v>36.86</v>
      </c>
      <c r="J1644" s="96">
        <f si="55" t="shared"/>
        <v>110.58</v>
      </c>
      <c r="K1644" s="77">
        <v>55</v>
      </c>
      <c r="M1644" s="26"/>
    </row>
    <row customHeight="1" ht="12" r="1645" spans="1:13">
      <c r="A1645" s="10">
        <v>26047</v>
      </c>
      <c r="B1645" s="93">
        <v>0</v>
      </c>
      <c r="C1645" s="110">
        <v>0</v>
      </c>
      <c r="D1645" s="110">
        <f si="56" t="shared"/>
        <v>0</v>
      </c>
      <c r="E1645" s="74">
        <v>0</v>
      </c>
      <c r="H1645" s="26" t="s">
        <v>220</v>
      </c>
      <c r="I1645" s="29">
        <v>26.45</v>
      </c>
      <c r="J1645" s="96">
        <f si="55" t="shared"/>
        <v>0</v>
      </c>
      <c r="M1645" s="26"/>
    </row>
    <row customHeight="1" ht="12" r="1646" spans="1:13">
      <c r="A1646" s="10">
        <v>26048</v>
      </c>
      <c r="B1646" s="93">
        <v>3</v>
      </c>
      <c r="C1646" s="110">
        <v>0</v>
      </c>
      <c r="D1646" s="110">
        <f si="56" t="shared"/>
        <v>0</v>
      </c>
      <c r="E1646" s="74">
        <v>0</v>
      </c>
      <c r="G1646" s="26" t="s">
        <v>1128</v>
      </c>
      <c r="H1646" s="26" t="s">
        <v>220</v>
      </c>
      <c r="I1646" s="29">
        <v>36.39</v>
      </c>
      <c r="J1646" s="96">
        <f si="55" t="shared"/>
        <v>109.17</v>
      </c>
      <c r="K1646" s="77">
        <v>55</v>
      </c>
      <c r="M1646" s="26"/>
    </row>
    <row customHeight="1" ht="12" r="1647" spans="1:13">
      <c r="A1647" s="10">
        <v>26049</v>
      </c>
      <c r="B1647" s="93">
        <v>3</v>
      </c>
      <c r="C1647" s="110">
        <v>0</v>
      </c>
      <c r="D1647" s="110">
        <f si="56" t="shared"/>
        <v>0</v>
      </c>
      <c r="E1647" s="74">
        <v>0</v>
      </c>
      <c r="H1647" s="26" t="s">
        <v>220</v>
      </c>
      <c r="I1647" s="29">
        <v>111.36</v>
      </c>
      <c r="J1647" s="96">
        <f si="55" t="shared"/>
        <v>334.08</v>
      </c>
      <c r="K1647" s="77">
        <v>55</v>
      </c>
      <c r="M1647" s="26"/>
    </row>
    <row customHeight="1" ht="12" r="1648" spans="1:13">
      <c r="A1648" s="10">
        <v>26050</v>
      </c>
      <c r="B1648" s="93">
        <v>0</v>
      </c>
      <c r="C1648" s="110">
        <v>0</v>
      </c>
      <c r="D1648" s="110">
        <f si="56" t="shared"/>
        <v>0</v>
      </c>
      <c r="E1648" s="74">
        <v>0</v>
      </c>
      <c r="H1648" s="26" t="s">
        <v>220</v>
      </c>
      <c r="I1648" s="29">
        <v>60.36</v>
      </c>
      <c r="J1648" s="96">
        <f si="55" t="shared"/>
        <v>0</v>
      </c>
      <c r="K1648" s="77">
        <v>55</v>
      </c>
      <c r="M1648" s="26"/>
    </row>
    <row customHeight="1" ht="12" r="1649" spans="1:13">
      <c r="A1649" s="10">
        <v>26051</v>
      </c>
      <c r="B1649" s="93">
        <v>0</v>
      </c>
      <c r="C1649" s="110">
        <v>0</v>
      </c>
      <c r="D1649" s="110">
        <f si="56" t="shared"/>
        <v>0</v>
      </c>
      <c r="E1649" s="74">
        <v>0</v>
      </c>
      <c r="H1649" s="26" t="s">
        <v>220</v>
      </c>
      <c r="I1649" s="29">
        <v>111.36</v>
      </c>
      <c r="J1649" s="96">
        <f si="55" t="shared"/>
        <v>0</v>
      </c>
      <c r="K1649" s="77">
        <v>50</v>
      </c>
      <c r="M1649" s="26"/>
    </row>
    <row customHeight="1" ht="12" r="1650" spans="1:13">
      <c r="A1650" s="10">
        <v>26052</v>
      </c>
      <c r="B1650" s="93">
        <v>10</v>
      </c>
      <c r="C1650" s="110">
        <v>4</v>
      </c>
      <c r="D1650" s="110">
        <f si="56" t="shared"/>
        <v>8</v>
      </c>
      <c r="E1650" s="74">
        <v>0</v>
      </c>
      <c r="F1650" s="26" t="s">
        <v>1398</v>
      </c>
      <c r="H1650" s="26" t="s">
        <v>220</v>
      </c>
      <c r="I1650" s="29">
        <v>61.86</v>
      </c>
      <c r="J1650" s="96">
        <f si="55" t="shared"/>
        <v>618.6</v>
      </c>
      <c r="M1650" s="26"/>
    </row>
    <row customHeight="1" ht="12" r="1651" spans="1:13">
      <c r="A1651" s="10">
        <v>26053</v>
      </c>
      <c r="B1651" s="93">
        <v>0</v>
      </c>
      <c r="C1651" s="110">
        <v>0</v>
      </c>
      <c r="D1651" s="110">
        <f si="56" t="shared"/>
        <v>0</v>
      </c>
      <c r="E1651" s="74">
        <v>0</v>
      </c>
      <c r="H1651" s="26" t="s">
        <v>220</v>
      </c>
      <c r="I1651" s="29">
        <v>56.12</v>
      </c>
      <c r="J1651" s="96">
        <f si="55" t="shared"/>
        <v>0</v>
      </c>
      <c r="K1651" s="77">
        <f>(I1651*0.4)+I1651</f>
        <v>78.567999999999998</v>
      </c>
      <c r="M1651" s="26"/>
    </row>
    <row customHeight="1" ht="12" r="1652" spans="1:13">
      <c r="A1652" s="10">
        <v>26054</v>
      </c>
      <c r="B1652" s="93">
        <v>0</v>
      </c>
      <c r="C1652" s="110">
        <v>0</v>
      </c>
      <c r="D1652" s="110">
        <f si="56" t="shared"/>
        <v>0</v>
      </c>
      <c r="I1652" s="29">
        <v>20</v>
      </c>
      <c r="J1652" s="96">
        <f si="55" t="shared"/>
        <v>0</v>
      </c>
      <c r="M1652" s="26"/>
    </row>
    <row customHeight="1" ht="12" r="1653" spans="1:13">
      <c r="A1653" s="10">
        <v>26057</v>
      </c>
      <c r="B1653" s="93">
        <v>5</v>
      </c>
      <c r="C1653" s="110">
        <v>2</v>
      </c>
      <c r="D1653" s="110">
        <f si="56" t="shared"/>
        <v>4</v>
      </c>
      <c r="E1653" s="74">
        <v>0</v>
      </c>
      <c r="F1653" s="26" t="s">
        <v>1398</v>
      </c>
      <c r="H1653" s="26" t="s">
        <v>220</v>
      </c>
      <c r="I1653" s="29">
        <v>93.06</v>
      </c>
      <c r="J1653" s="96">
        <f si="55" t="shared"/>
        <v>465.3</v>
      </c>
      <c r="K1653" s="77">
        <f>(I1653*0.4)+I1653</f>
        <v>130.28399999999999</v>
      </c>
      <c r="M1653" s="26"/>
    </row>
    <row customHeight="1" ht="12" r="1654" spans="1:13">
      <c r="A1654" s="10">
        <v>26058</v>
      </c>
      <c r="B1654" s="93">
        <v>5</v>
      </c>
      <c r="C1654" s="110">
        <v>0</v>
      </c>
      <c r="D1654" s="110">
        <f si="56" t="shared"/>
        <v>0</v>
      </c>
      <c r="E1654" s="74">
        <v>0</v>
      </c>
      <c r="H1654" s="26" t="s">
        <v>220</v>
      </c>
      <c r="I1654" s="29">
        <v>28.03</v>
      </c>
      <c r="J1654" s="96">
        <f si="55" t="shared"/>
        <v>140.15</v>
      </c>
      <c r="K1654" s="77">
        <v>40</v>
      </c>
      <c r="M1654" s="26"/>
    </row>
    <row customHeight="1" ht="12" r="1655" spans="1:13">
      <c r="A1655" s="10">
        <v>26060</v>
      </c>
      <c r="B1655" s="93">
        <v>4</v>
      </c>
      <c r="C1655" s="110">
        <v>4</v>
      </c>
      <c r="D1655" s="110">
        <f si="56" t="shared"/>
        <v>8</v>
      </c>
      <c r="E1655" s="74">
        <v>0</v>
      </c>
      <c r="F1655" s="26" t="s">
        <v>1398</v>
      </c>
      <c r="H1655" s="26" t="s">
        <v>220</v>
      </c>
      <c r="I1655" s="29">
        <v>75.11</v>
      </c>
      <c r="J1655" s="96">
        <f si="55" t="shared"/>
        <v>300.44</v>
      </c>
      <c r="K1655" s="77">
        <f>(I1655*0.4)+I1655</f>
        <v>105.154</v>
      </c>
      <c r="M1655" s="26"/>
    </row>
    <row customHeight="1" ht="12" r="1656" spans="1:13">
      <c r="A1656" s="10">
        <v>26061</v>
      </c>
      <c r="B1656" s="93">
        <v>0</v>
      </c>
      <c r="C1656" s="110">
        <v>0</v>
      </c>
      <c r="D1656" s="110">
        <f si="56" t="shared"/>
        <v>0</v>
      </c>
      <c r="H1656" s="26" t="s">
        <v>220</v>
      </c>
      <c r="I1656" s="29">
        <v>20</v>
      </c>
      <c r="J1656" s="96">
        <f si="55" t="shared"/>
        <v>0</v>
      </c>
      <c r="M1656" s="26"/>
    </row>
    <row customHeight="1" ht="12" r="1657" spans="1:13">
      <c r="A1657" s="10">
        <v>26063</v>
      </c>
      <c r="B1657" s="93">
        <v>3</v>
      </c>
      <c r="C1657" s="110">
        <v>2</v>
      </c>
      <c r="D1657" s="110">
        <f si="56" t="shared"/>
        <v>4</v>
      </c>
      <c r="E1657" s="74">
        <v>0</v>
      </c>
      <c r="F1657" s="26" t="s">
        <v>1398</v>
      </c>
      <c r="H1657" s="26" t="s">
        <v>220</v>
      </c>
      <c r="I1657" s="29">
        <v>35</v>
      </c>
      <c r="J1657" s="96">
        <f si="55" t="shared"/>
        <v>105</v>
      </c>
      <c r="K1657" s="77">
        <f>(I1657*0.4)+I1657</f>
        <v>49</v>
      </c>
      <c r="M1657" s="26"/>
    </row>
    <row customHeight="1" ht="12" r="1658" spans="1:13">
      <c r="A1658" s="10">
        <v>26064</v>
      </c>
      <c r="B1658" s="93">
        <v>0</v>
      </c>
      <c r="C1658" s="110">
        <v>2</v>
      </c>
      <c r="D1658" s="110">
        <f si="56" t="shared"/>
        <v>4</v>
      </c>
      <c r="E1658" s="74">
        <v>0</v>
      </c>
      <c r="F1658" s="26" t="s">
        <v>1398</v>
      </c>
      <c r="H1658" s="26" t="s">
        <v>220</v>
      </c>
      <c r="I1658" s="29">
        <v>63.03</v>
      </c>
      <c r="J1658" s="96">
        <f si="55" t="shared"/>
        <v>0</v>
      </c>
      <c r="K1658" s="77">
        <v>65</v>
      </c>
      <c r="M1658" s="26"/>
    </row>
    <row customHeight="1" ht="12" r="1659" spans="1:13">
      <c r="A1659" s="10">
        <v>26066</v>
      </c>
      <c r="B1659" s="93">
        <v>7</v>
      </c>
      <c r="C1659" s="110">
        <v>4</v>
      </c>
      <c r="D1659" s="110">
        <f si="56" t="shared"/>
        <v>8</v>
      </c>
      <c r="E1659" s="74">
        <v>0</v>
      </c>
      <c r="F1659" s="26" t="s">
        <v>1398</v>
      </c>
      <c r="H1659" s="26" t="s">
        <v>220</v>
      </c>
      <c r="I1659" s="29">
        <v>68.86</v>
      </c>
      <c r="J1659" s="96">
        <f si="55" t="shared"/>
        <v>482.02</v>
      </c>
      <c r="K1659" s="77">
        <v>60</v>
      </c>
      <c r="M1659" s="26"/>
    </row>
    <row customHeight="1" ht="12" r="1660" spans="1:13">
      <c r="A1660" s="10">
        <v>26067</v>
      </c>
      <c r="B1660" s="93">
        <v>15</v>
      </c>
      <c r="C1660" s="110">
        <v>0</v>
      </c>
      <c r="D1660" s="110">
        <f si="56" t="shared"/>
        <v>0</v>
      </c>
      <c r="E1660" s="74">
        <v>0</v>
      </c>
      <c r="H1660" s="26" t="s">
        <v>220</v>
      </c>
      <c r="I1660" s="29">
        <v>19.489999999999998</v>
      </c>
      <c r="J1660" s="96">
        <f si="55" t="shared"/>
        <v>292.34999999999997</v>
      </c>
      <c r="K1660" s="77">
        <f>(I1660*0.4)+I1660</f>
        <v>27.285999999999998</v>
      </c>
      <c r="M1660" s="26"/>
    </row>
    <row customHeight="1" ht="12" r="1661" spans="1:13">
      <c r="A1661" s="10">
        <v>26068</v>
      </c>
      <c r="B1661" s="93">
        <v>4</v>
      </c>
      <c r="C1661" s="110">
        <v>0</v>
      </c>
      <c r="D1661" s="110">
        <f si="56" t="shared"/>
        <v>0</v>
      </c>
      <c r="E1661" s="74">
        <v>0</v>
      </c>
      <c r="H1661" s="26" t="s">
        <v>220</v>
      </c>
      <c r="I1661" s="29">
        <v>11.17</v>
      </c>
      <c r="J1661" s="96">
        <f si="55" t="shared"/>
        <v>44.68</v>
      </c>
      <c r="M1661" s="26"/>
    </row>
    <row customHeight="1" ht="12" r="1662" spans="1:13">
      <c r="A1662" s="10">
        <v>26070</v>
      </c>
      <c r="B1662" s="93">
        <v>0</v>
      </c>
      <c r="C1662" s="110">
        <v>2</v>
      </c>
      <c r="D1662" s="110">
        <f si="56" t="shared"/>
        <v>4</v>
      </c>
      <c r="E1662" s="74">
        <v>0</v>
      </c>
      <c r="F1662" s="26" t="s">
        <v>1398</v>
      </c>
      <c r="H1662" s="26" t="s">
        <v>220</v>
      </c>
      <c r="I1662" s="29">
        <v>68.86</v>
      </c>
      <c r="J1662" s="96">
        <f si="55" t="shared"/>
        <v>0</v>
      </c>
      <c r="M1662" s="26"/>
    </row>
    <row customHeight="1" ht="12" r="1663" spans="1:13">
      <c r="A1663" s="10">
        <v>26071</v>
      </c>
      <c r="B1663" s="93">
        <v>4</v>
      </c>
      <c r="C1663" s="110">
        <v>4</v>
      </c>
      <c r="D1663" s="110">
        <f si="56" t="shared"/>
        <v>8</v>
      </c>
      <c r="E1663" s="74">
        <v>0</v>
      </c>
      <c r="F1663" s="26" t="s">
        <v>1398</v>
      </c>
      <c r="H1663" s="26" t="s">
        <v>220</v>
      </c>
      <c r="I1663" s="29">
        <v>83.86</v>
      </c>
      <c r="J1663" s="96">
        <f si="55" t="shared"/>
        <v>335.44</v>
      </c>
      <c r="K1663" s="77">
        <v>60</v>
      </c>
      <c r="M1663" s="26"/>
    </row>
    <row customHeight="1" ht="12" r="1664" spans="1:13">
      <c r="A1664" s="10">
        <v>26072</v>
      </c>
      <c r="B1664" s="93">
        <v>5</v>
      </c>
      <c r="C1664" s="110">
        <v>2</v>
      </c>
      <c r="D1664" s="110">
        <f si="56" t="shared"/>
        <v>4</v>
      </c>
      <c r="E1664" s="74">
        <v>0</v>
      </c>
      <c r="F1664" s="26" t="s">
        <v>1398</v>
      </c>
      <c r="H1664" s="26" t="s">
        <v>220</v>
      </c>
      <c r="I1664" s="29">
        <v>61.36</v>
      </c>
      <c r="J1664" s="96">
        <f si="55" t="shared"/>
        <v>306.8</v>
      </c>
      <c r="K1664" s="77">
        <f>(I1664*0.4)+I1664</f>
        <v>85.903999999999996</v>
      </c>
      <c r="M1664" s="26"/>
    </row>
    <row customHeight="1" ht="12" r="1665" spans="1:13">
      <c r="A1665" s="10">
        <v>26073</v>
      </c>
      <c r="B1665" s="93">
        <v>6</v>
      </c>
      <c r="C1665" s="110">
        <v>4</v>
      </c>
      <c r="D1665" s="110">
        <f si="56" t="shared"/>
        <v>8</v>
      </c>
      <c r="E1665" s="74">
        <v>0</v>
      </c>
      <c r="F1665" s="26" t="s">
        <v>1398</v>
      </c>
      <c r="H1665" s="26" t="s">
        <v>220</v>
      </c>
      <c r="I1665" s="29">
        <v>136.86000000000001</v>
      </c>
      <c r="J1665" s="96">
        <f si="55" t="shared"/>
        <v>821.16000000000008</v>
      </c>
      <c r="K1665" s="77">
        <v>60</v>
      </c>
      <c r="M1665" s="26"/>
    </row>
    <row customHeight="1" ht="12" r="1666" spans="1:13">
      <c r="A1666" s="10">
        <v>26074</v>
      </c>
      <c r="B1666" s="93">
        <v>0</v>
      </c>
      <c r="C1666" s="110">
        <v>2</v>
      </c>
      <c r="D1666" s="110">
        <f si="56" t="shared"/>
        <v>4</v>
      </c>
      <c r="E1666" s="74">
        <v>0</v>
      </c>
      <c r="F1666" s="26" t="s">
        <v>1398</v>
      </c>
      <c r="H1666" s="26" t="s">
        <v>220</v>
      </c>
      <c r="I1666" s="29">
        <v>146.36000000000001</v>
      </c>
      <c r="J1666" s="96">
        <f si="55" t="shared"/>
        <v>0</v>
      </c>
      <c r="K1666" s="77">
        <v>50</v>
      </c>
      <c r="M1666" s="26"/>
    </row>
    <row customHeight="1" ht="12" r="1667" spans="1:13">
      <c r="A1667" s="10">
        <v>26076</v>
      </c>
      <c r="B1667" s="93">
        <v>1</v>
      </c>
      <c r="C1667" s="110">
        <v>0</v>
      </c>
      <c r="D1667" s="110">
        <f si="56" t="shared"/>
        <v>0</v>
      </c>
      <c r="E1667" s="74">
        <v>0</v>
      </c>
      <c r="H1667" s="26" t="s">
        <v>220</v>
      </c>
      <c r="I1667" s="29">
        <v>33.61</v>
      </c>
      <c r="J1667" s="96">
        <f si="55" t="shared"/>
        <v>33.61</v>
      </c>
      <c r="K1667" s="77">
        <f>(I1667*0.4)+I1667</f>
        <v>47.054000000000002</v>
      </c>
      <c r="M1667" s="26"/>
    </row>
    <row customHeight="1" ht="12" r="1668" spans="1:13">
      <c r="A1668" s="10">
        <v>26077</v>
      </c>
      <c r="B1668" s="93">
        <v>0</v>
      </c>
      <c r="C1668" s="110">
        <v>0</v>
      </c>
      <c r="D1668" s="110">
        <f si="56" t="shared"/>
        <v>0</v>
      </c>
      <c r="H1668" s="26" t="s">
        <v>220</v>
      </c>
      <c r="I1668" s="29">
        <v>20</v>
      </c>
      <c r="J1668" s="96">
        <f si="55" t="shared"/>
        <v>0</v>
      </c>
      <c r="M1668" s="26"/>
    </row>
    <row customHeight="1" ht="12" r="1669" spans="1:13">
      <c r="A1669" s="10">
        <v>26080</v>
      </c>
      <c r="B1669" s="68">
        <v>0</v>
      </c>
      <c r="C1669" s="110">
        <v>0</v>
      </c>
      <c r="D1669" s="110">
        <f si="56" t="shared"/>
        <v>0</v>
      </c>
      <c r="I1669" s="29">
        <v>20</v>
      </c>
      <c r="J1669" s="96">
        <f si="55" t="shared"/>
        <v>0</v>
      </c>
      <c r="M1669" s="26"/>
    </row>
    <row customHeight="1" ht="12" r="1670" spans="1:13">
      <c r="A1670" s="10">
        <v>26084</v>
      </c>
      <c r="B1670" s="93">
        <v>0</v>
      </c>
      <c r="C1670" s="110">
        <v>0</v>
      </c>
      <c r="D1670" s="110">
        <f si="56" t="shared"/>
        <v>0</v>
      </c>
      <c r="E1670" s="74">
        <v>0</v>
      </c>
      <c r="H1670" s="26" t="s">
        <v>220</v>
      </c>
      <c r="I1670" s="29">
        <v>30.12</v>
      </c>
      <c r="J1670" s="96">
        <f si="55" t="shared"/>
        <v>0</v>
      </c>
      <c r="M1670" s="26"/>
    </row>
    <row customHeight="1" ht="12" r="1671" spans="1:13">
      <c r="A1671" s="10">
        <v>26085</v>
      </c>
      <c r="B1671" s="93">
        <v>1</v>
      </c>
      <c r="C1671" s="110">
        <v>0</v>
      </c>
      <c r="D1671" s="110">
        <f si="56" t="shared"/>
        <v>0</v>
      </c>
      <c r="E1671" s="74">
        <v>0</v>
      </c>
      <c r="H1671" s="26" t="s">
        <v>220</v>
      </c>
      <c r="I1671" s="29">
        <v>121.12</v>
      </c>
      <c r="J1671" s="96">
        <f si="55" t="shared"/>
        <v>121.12</v>
      </c>
      <c r="M1671" s="26"/>
    </row>
    <row customHeight="1" ht="12" r="1672" spans="1:13">
      <c r="A1672" s="10">
        <v>26086</v>
      </c>
      <c r="B1672" s="93">
        <v>0</v>
      </c>
      <c r="C1672" s="110">
        <v>0</v>
      </c>
      <c r="D1672" s="110">
        <f si="56" t="shared"/>
        <v>0</v>
      </c>
      <c r="I1672" s="29">
        <v>20</v>
      </c>
      <c r="J1672" s="96">
        <f si="55" t="shared"/>
        <v>0</v>
      </c>
      <c r="M1672" s="26"/>
    </row>
    <row customHeight="1" ht="12" r="1673" spans="1:13">
      <c r="A1673" s="10">
        <v>26089</v>
      </c>
      <c r="B1673" s="93">
        <v>11</v>
      </c>
      <c r="C1673" s="110">
        <v>0</v>
      </c>
      <c r="D1673" s="110">
        <f si="56" t="shared"/>
        <v>0</v>
      </c>
      <c r="E1673" s="74">
        <v>0</v>
      </c>
      <c r="H1673" s="26" t="s">
        <v>220</v>
      </c>
      <c r="I1673" s="29">
        <v>146.36000000000001</v>
      </c>
      <c r="J1673" s="96">
        <f si="55" t="shared"/>
        <v>1609.96</v>
      </c>
      <c r="M1673" s="26"/>
    </row>
    <row customHeight="1" ht="12" r="1674" spans="1:13">
      <c r="A1674" s="10">
        <v>26090</v>
      </c>
      <c r="B1674" s="93">
        <v>9</v>
      </c>
      <c r="C1674" s="110">
        <v>8</v>
      </c>
      <c r="D1674" s="110">
        <f si="56" t="shared"/>
        <v>16</v>
      </c>
      <c r="E1674" s="74">
        <v>0</v>
      </c>
      <c r="F1674" s="26" t="s">
        <v>1398</v>
      </c>
      <c r="H1674" s="26" t="s">
        <v>220</v>
      </c>
      <c r="I1674" s="29">
        <v>45.53</v>
      </c>
      <c r="J1674" s="96">
        <f si="55" t="shared"/>
        <v>409.77</v>
      </c>
      <c r="K1674" s="77">
        <v>105</v>
      </c>
      <c r="M1674" s="26"/>
    </row>
    <row customHeight="1" ht="12" r="1675" spans="1:13">
      <c r="A1675" s="10">
        <v>26091</v>
      </c>
      <c r="B1675" s="93">
        <v>0</v>
      </c>
      <c r="C1675" s="110">
        <v>0</v>
      </c>
      <c r="D1675" s="110">
        <f si="56" t="shared"/>
        <v>0</v>
      </c>
      <c r="E1675" s="74">
        <v>0</v>
      </c>
      <c r="H1675" s="26" t="s">
        <v>220</v>
      </c>
      <c r="I1675" s="29">
        <v>20</v>
      </c>
      <c r="J1675" s="96">
        <f si="55" t="shared"/>
        <v>0</v>
      </c>
      <c r="K1675" s="77">
        <f>(I1675*0.4)+I1675</f>
        <v>28</v>
      </c>
      <c r="M1675" s="26"/>
    </row>
    <row customHeight="1" ht="12" r="1676" spans="1:13">
      <c r="A1676" s="10">
        <v>26098</v>
      </c>
      <c r="B1676" s="93">
        <v>1</v>
      </c>
      <c r="C1676" s="110">
        <v>0</v>
      </c>
      <c r="D1676" s="110">
        <f si="56" t="shared"/>
        <v>0</v>
      </c>
      <c r="E1676" s="74">
        <v>0</v>
      </c>
      <c r="H1676" s="26" t="s">
        <v>220</v>
      </c>
      <c r="I1676" s="29">
        <v>20</v>
      </c>
      <c r="J1676" s="96">
        <f si="55" t="shared"/>
        <v>20</v>
      </c>
      <c r="K1676" s="77">
        <f>(I1676*0.4)+I1676</f>
        <v>28</v>
      </c>
      <c r="M1676" s="26"/>
    </row>
    <row customHeight="1" ht="12" r="1677" spans="1:13">
      <c r="A1677" s="10">
        <v>26101</v>
      </c>
      <c r="B1677" s="93">
        <v>5</v>
      </c>
      <c r="C1677" s="110">
        <v>2</v>
      </c>
      <c r="D1677" s="110">
        <f si="56" t="shared"/>
        <v>4</v>
      </c>
      <c r="E1677" s="74">
        <v>0</v>
      </c>
      <c r="F1677" s="26" t="s">
        <v>1391</v>
      </c>
      <c r="H1677" s="26" t="s">
        <v>220</v>
      </c>
      <c r="I1677" s="29">
        <v>29.22</v>
      </c>
      <c r="J1677" s="96">
        <f si="55" t="shared"/>
        <v>146.1</v>
      </c>
      <c r="K1677" s="77">
        <f>(I1677*0.4)+I1677</f>
        <v>40.908000000000001</v>
      </c>
      <c r="L1677" s="145"/>
      <c r="M1677" s="26"/>
    </row>
    <row customHeight="1" ht="12" r="1678" spans="1:13">
      <c r="A1678" s="10">
        <v>26102</v>
      </c>
      <c r="B1678" s="93">
        <v>11</v>
      </c>
      <c r="C1678" s="110">
        <v>2</v>
      </c>
      <c r="D1678" s="110">
        <f si="56" t="shared"/>
        <v>4</v>
      </c>
      <c r="E1678" s="74">
        <v>0</v>
      </c>
      <c r="F1678" s="26" t="s">
        <v>1391</v>
      </c>
      <c r="H1678" s="26" t="s">
        <v>220</v>
      </c>
      <c r="I1678" s="29">
        <v>163.86</v>
      </c>
      <c r="J1678" s="96">
        <f si="55" t="shared"/>
        <v>1802.46</v>
      </c>
      <c r="K1678" s="77">
        <f>(I1678*0.4)+I1678</f>
        <v>229.40400000000002</v>
      </c>
      <c r="M1678" s="26"/>
    </row>
    <row customHeight="1" ht="12" r="1679" spans="1:13">
      <c r="A1679" s="10">
        <v>26103</v>
      </c>
      <c r="B1679" s="93">
        <v>20</v>
      </c>
      <c r="C1679" s="110">
        <v>3</v>
      </c>
      <c r="D1679" s="110">
        <f si="56" t="shared"/>
        <v>6</v>
      </c>
      <c r="E1679" s="74">
        <v>4</v>
      </c>
      <c r="F1679" s="26" t="s">
        <v>1391</v>
      </c>
      <c r="H1679" s="26" t="s">
        <v>220</v>
      </c>
      <c r="I1679" s="29">
        <v>49.86</v>
      </c>
      <c r="J1679" s="96">
        <f si="55" t="shared"/>
        <v>997.2</v>
      </c>
      <c r="K1679" s="77">
        <f>(I1679*0.4)+I1679</f>
        <v>69.804000000000002</v>
      </c>
      <c r="M1679" s="26"/>
    </row>
    <row customHeight="1" ht="12" r="1680" spans="1:13">
      <c r="A1680" s="10">
        <v>26104</v>
      </c>
      <c r="B1680" s="93">
        <v>0</v>
      </c>
      <c r="C1680" s="110">
        <v>0</v>
      </c>
      <c r="D1680" s="110">
        <f si="56" t="shared"/>
        <v>0</v>
      </c>
      <c r="H1680" s="26" t="s">
        <v>220</v>
      </c>
      <c r="I1680" s="29">
        <v>48.86</v>
      </c>
      <c r="J1680" s="96">
        <f si="55" t="shared"/>
        <v>0</v>
      </c>
      <c r="M1680" s="26"/>
    </row>
    <row customHeight="1" ht="12" r="1681" spans="1:13">
      <c r="A1681" s="10">
        <v>26105</v>
      </c>
      <c r="B1681" s="93">
        <v>0</v>
      </c>
      <c r="C1681" s="110">
        <v>0</v>
      </c>
      <c r="D1681" s="110">
        <f si="56" t="shared"/>
        <v>0</v>
      </c>
      <c r="E1681" s="74">
        <v>0</v>
      </c>
      <c r="H1681" s="26" t="s">
        <v>220</v>
      </c>
      <c r="I1681" s="29">
        <v>65.459999999999994</v>
      </c>
      <c r="J1681" s="96">
        <f si="55" t="shared"/>
        <v>0</v>
      </c>
      <c r="M1681" s="26"/>
    </row>
    <row customHeight="1" ht="12" r="1682" spans="1:13">
      <c r="A1682" s="10">
        <v>26106</v>
      </c>
      <c r="B1682" s="93">
        <v>0</v>
      </c>
      <c r="C1682" s="110">
        <v>0</v>
      </c>
      <c r="D1682" s="110">
        <f si="56" t="shared"/>
        <v>0</v>
      </c>
      <c r="E1682" s="74">
        <v>0</v>
      </c>
      <c r="H1682" s="26" t="s">
        <v>220</v>
      </c>
      <c r="I1682" s="29">
        <v>114.86</v>
      </c>
      <c r="J1682" s="96">
        <f si="55" t="shared"/>
        <v>0</v>
      </c>
      <c r="K1682" s="77">
        <v>163</v>
      </c>
      <c r="M1682" s="26"/>
    </row>
    <row customHeight="1" ht="12" r="1683" spans="1:13">
      <c r="A1683" s="10">
        <v>26107</v>
      </c>
      <c r="B1683" s="93">
        <v>2</v>
      </c>
      <c r="C1683" s="110">
        <v>0</v>
      </c>
      <c r="D1683" s="110">
        <f si="56" t="shared"/>
        <v>0</v>
      </c>
      <c r="E1683" s="74">
        <v>0</v>
      </c>
      <c r="H1683" s="26" t="s">
        <v>220</v>
      </c>
      <c r="I1683" s="29">
        <v>20</v>
      </c>
      <c r="J1683" s="96">
        <f si="55" t="shared"/>
        <v>40</v>
      </c>
      <c r="M1683" s="26"/>
    </row>
    <row customHeight="1" ht="12" r="1684" spans="1:13">
      <c r="A1684" s="10">
        <v>26109</v>
      </c>
      <c r="B1684" s="93">
        <v>0</v>
      </c>
      <c r="C1684" s="110">
        <v>0</v>
      </c>
      <c r="D1684" s="110">
        <f>C1684*2</f>
        <v>0</v>
      </c>
      <c r="E1684" s="74">
        <v>0</v>
      </c>
      <c r="H1684" s="26" t="s">
        <v>220</v>
      </c>
      <c r="I1684" s="29">
        <v>62.86</v>
      </c>
      <c r="J1684" s="96">
        <f si="55" t="shared"/>
        <v>0</v>
      </c>
      <c r="K1684" s="77">
        <v>80</v>
      </c>
      <c r="M1684" s="26"/>
    </row>
    <row customHeight="1" ht="12" r="1685" spans="1:13">
      <c r="A1685" s="10">
        <v>26111</v>
      </c>
      <c r="B1685" s="93">
        <v>0</v>
      </c>
      <c r="C1685" s="110">
        <v>0</v>
      </c>
      <c r="D1685" s="110">
        <f>C1685*2</f>
        <v>0</v>
      </c>
      <c r="I1685" s="29">
        <v>20</v>
      </c>
      <c r="J1685" s="96">
        <f si="55" t="shared"/>
        <v>0</v>
      </c>
      <c r="M1685" s="26"/>
    </row>
    <row customHeight="1" ht="12" r="1686" spans="1:13">
      <c r="A1686" s="10">
        <v>26112</v>
      </c>
      <c r="B1686" s="93">
        <v>1</v>
      </c>
      <c r="C1686" s="110">
        <v>0</v>
      </c>
      <c r="D1686" s="110">
        <f si="56" t="shared"/>
        <v>0</v>
      </c>
      <c r="E1686" s="74">
        <v>0</v>
      </c>
      <c r="H1686" s="26" t="s">
        <v>220</v>
      </c>
      <c r="I1686" s="29">
        <v>62.86</v>
      </c>
      <c r="J1686" s="96">
        <f si="55" t="shared"/>
        <v>62.86</v>
      </c>
      <c r="K1686" s="77">
        <f>(I1686*0.4)+I1686</f>
        <v>88.004000000000005</v>
      </c>
      <c r="M1686" s="26"/>
    </row>
    <row customHeight="1" ht="12" r="1687" spans="1:13">
      <c r="A1687" s="10">
        <v>26113</v>
      </c>
      <c r="B1687" s="93">
        <v>0</v>
      </c>
      <c r="C1687" s="110">
        <v>0</v>
      </c>
      <c r="D1687" s="110">
        <f si="56" t="shared"/>
        <v>0</v>
      </c>
      <c r="I1687" s="29">
        <v>20</v>
      </c>
      <c r="J1687" s="96">
        <f si="55" t="shared"/>
        <v>0</v>
      </c>
      <c r="M1687" s="26"/>
    </row>
    <row customHeight="1" ht="12" r="1688" spans="1:13">
      <c r="A1688" s="10">
        <v>26114</v>
      </c>
      <c r="B1688" s="93">
        <v>11</v>
      </c>
      <c r="C1688" s="110">
        <v>0</v>
      </c>
      <c r="D1688" s="110">
        <f si="56" t="shared"/>
        <v>0</v>
      </c>
      <c r="E1688" s="74">
        <v>0</v>
      </c>
      <c r="H1688" s="26" t="s">
        <v>220</v>
      </c>
      <c r="I1688" s="29">
        <v>75.86</v>
      </c>
      <c r="J1688" s="96">
        <f si="55" t="shared"/>
        <v>834.46</v>
      </c>
      <c r="K1688" s="77">
        <v>110</v>
      </c>
      <c r="M1688" s="26"/>
    </row>
    <row customHeight="1" ht="12" r="1689" spans="1:13">
      <c r="A1689" s="10">
        <v>26115</v>
      </c>
      <c r="B1689" s="93">
        <v>1</v>
      </c>
      <c r="C1689" s="110">
        <v>0</v>
      </c>
      <c r="D1689" s="110">
        <f si="56" t="shared"/>
        <v>0</v>
      </c>
      <c r="I1689" s="29">
        <v>20</v>
      </c>
      <c r="J1689" s="96">
        <f si="55" t="shared"/>
        <v>20</v>
      </c>
      <c r="M1689" s="26"/>
    </row>
    <row customHeight="1" ht="12" r="1690" spans="1:13">
      <c r="A1690" s="10">
        <v>26116</v>
      </c>
      <c r="B1690" s="93">
        <v>0</v>
      </c>
      <c r="C1690" s="110">
        <v>0</v>
      </c>
      <c r="D1690" s="110">
        <f si="56" t="shared"/>
        <v>0</v>
      </c>
      <c r="E1690" s="74">
        <v>0</v>
      </c>
      <c r="H1690" s="26" t="s">
        <v>220</v>
      </c>
      <c r="I1690" s="29">
        <v>20</v>
      </c>
      <c r="J1690" s="96">
        <f si="55" t="shared"/>
        <v>0</v>
      </c>
      <c r="M1690" s="26"/>
    </row>
    <row customHeight="1" ht="12" r="1691" spans="1:13">
      <c r="A1691" s="10">
        <v>26117</v>
      </c>
      <c r="B1691" s="93">
        <v>10</v>
      </c>
      <c r="C1691" s="110">
        <v>0</v>
      </c>
      <c r="D1691" s="110">
        <f si="56" t="shared"/>
        <v>0</v>
      </c>
      <c r="E1691" s="74">
        <v>0</v>
      </c>
      <c r="H1691" s="26" t="s">
        <v>220</v>
      </c>
      <c r="I1691" s="29">
        <v>6.55</v>
      </c>
      <c r="J1691" s="96">
        <f si="55" t="shared"/>
        <v>65.5</v>
      </c>
      <c r="K1691" s="77">
        <v>60</v>
      </c>
      <c r="M1691" s="26"/>
    </row>
    <row customHeight="1" ht="12" r="1692" spans="1:13">
      <c r="A1692" s="10">
        <v>26118</v>
      </c>
      <c r="B1692" s="93">
        <v>0</v>
      </c>
      <c r="C1692" s="110">
        <v>0</v>
      </c>
      <c r="D1692" s="110">
        <f si="56" t="shared"/>
        <v>0</v>
      </c>
      <c r="I1692" s="29">
        <v>20</v>
      </c>
      <c r="J1692" s="96">
        <f si="55" t="shared"/>
        <v>0</v>
      </c>
      <c r="M1692" s="26"/>
    </row>
    <row customHeight="1" ht="12" r="1693" spans="1:13">
      <c r="A1693" s="10">
        <v>26119</v>
      </c>
      <c r="B1693" s="93">
        <v>0</v>
      </c>
      <c r="C1693" s="110">
        <v>0</v>
      </c>
      <c r="D1693" s="110">
        <f si="56" t="shared"/>
        <v>0</v>
      </c>
      <c r="E1693" s="74">
        <v>0</v>
      </c>
      <c r="H1693" s="26" t="s">
        <v>220</v>
      </c>
      <c r="I1693" s="29">
        <v>62.86</v>
      </c>
      <c r="J1693" s="96">
        <f si="55" t="shared"/>
        <v>0</v>
      </c>
      <c r="K1693" s="77">
        <v>110</v>
      </c>
      <c r="M1693" s="26"/>
    </row>
    <row customHeight="1" ht="12" r="1694" spans="1:13">
      <c r="A1694" s="10">
        <v>26120</v>
      </c>
      <c r="B1694" s="93">
        <v>0</v>
      </c>
      <c r="C1694" s="110">
        <v>0</v>
      </c>
      <c r="D1694" s="110">
        <f si="56" t="shared"/>
        <v>0</v>
      </c>
      <c r="E1694" s="74">
        <v>0</v>
      </c>
      <c r="H1694" s="26" t="s">
        <v>220</v>
      </c>
      <c r="I1694" s="29">
        <v>75.86</v>
      </c>
      <c r="J1694" s="96">
        <f si="55" t="shared"/>
        <v>0</v>
      </c>
      <c r="K1694" s="77">
        <v>130</v>
      </c>
      <c r="M1694" s="26"/>
    </row>
    <row customHeight="1" ht="12" r="1695" spans="1:13">
      <c r="A1695" s="10">
        <v>26121</v>
      </c>
      <c r="B1695" s="93">
        <v>0</v>
      </c>
      <c r="C1695" s="110">
        <v>0</v>
      </c>
      <c r="D1695" s="110">
        <f si="56" t="shared"/>
        <v>0</v>
      </c>
      <c r="E1695" s="74">
        <v>0</v>
      </c>
      <c r="H1695" s="26" t="s">
        <v>220</v>
      </c>
      <c r="I1695" s="29">
        <v>62.86</v>
      </c>
      <c r="J1695" s="96">
        <f si="55" t="shared"/>
        <v>0</v>
      </c>
      <c r="K1695" s="77">
        <v>125</v>
      </c>
      <c r="M1695" s="26"/>
    </row>
    <row customHeight="1" ht="12" r="1696" spans="1:13">
      <c r="A1696" s="10">
        <v>26122</v>
      </c>
      <c r="B1696" s="93">
        <v>0</v>
      </c>
      <c r="C1696" s="110">
        <v>0</v>
      </c>
      <c r="D1696" s="110">
        <f si="56" t="shared"/>
        <v>0</v>
      </c>
      <c r="E1696" s="74">
        <v>0</v>
      </c>
      <c r="H1696" s="26" t="s">
        <v>220</v>
      </c>
      <c r="I1696" s="29">
        <v>62.86</v>
      </c>
      <c r="J1696" s="96">
        <f ref="J1696:J1759" si="57" t="shared">B1696*I1696</f>
        <v>0</v>
      </c>
      <c r="K1696" s="77">
        <f>(I1696*0.4)+I1696</f>
        <v>88.004000000000005</v>
      </c>
      <c r="M1696" s="26"/>
    </row>
    <row customHeight="1" ht="12" r="1697" spans="1:13">
      <c r="A1697" s="10">
        <v>26123</v>
      </c>
      <c r="B1697" s="93">
        <v>0</v>
      </c>
      <c r="C1697" s="110">
        <v>0</v>
      </c>
      <c r="D1697" s="110">
        <f si="56" t="shared"/>
        <v>0</v>
      </c>
      <c r="E1697" s="74">
        <v>0</v>
      </c>
      <c r="H1697" s="26" t="s">
        <v>220</v>
      </c>
      <c r="I1697" s="29">
        <v>257.86</v>
      </c>
      <c r="J1697" s="96">
        <f si="57" t="shared"/>
        <v>0</v>
      </c>
      <c r="K1697" s="77">
        <v>162</v>
      </c>
      <c r="M1697" s="26"/>
    </row>
    <row customHeight="1" ht="12" r="1698" spans="1:13">
      <c r="A1698" s="10">
        <v>26124</v>
      </c>
      <c r="B1698" s="93">
        <v>1</v>
      </c>
      <c r="C1698" s="110">
        <v>0</v>
      </c>
      <c r="D1698" s="110">
        <f si="56" t="shared"/>
        <v>0</v>
      </c>
      <c r="E1698" s="74">
        <v>0</v>
      </c>
      <c r="H1698" s="26" t="s">
        <v>220</v>
      </c>
      <c r="I1698" s="29">
        <v>36.86</v>
      </c>
      <c r="J1698" s="96">
        <f si="57" t="shared"/>
        <v>36.86</v>
      </c>
      <c r="K1698" s="77">
        <f>(I1698*0.4)+I1698</f>
        <v>51.603999999999999</v>
      </c>
      <c r="M1698" s="26"/>
    </row>
    <row customHeight="1" ht="12" r="1699" spans="1:13">
      <c r="A1699" s="10">
        <v>26125</v>
      </c>
      <c r="B1699" s="93">
        <v>0</v>
      </c>
      <c r="C1699" s="110">
        <v>0</v>
      </c>
      <c r="D1699" s="110">
        <f ref="D1699:D1762" si="58" t="shared">C1699*2</f>
        <v>0</v>
      </c>
      <c r="I1699" s="29">
        <v>20</v>
      </c>
      <c r="J1699" s="96">
        <f si="57" t="shared"/>
        <v>0</v>
      </c>
      <c r="M1699" s="26"/>
    </row>
    <row customHeight="1" ht="12" r="1700" spans="1:13">
      <c r="A1700" s="10">
        <v>26126</v>
      </c>
      <c r="B1700" s="93">
        <v>0</v>
      </c>
      <c r="C1700" s="110">
        <v>0</v>
      </c>
      <c r="D1700" s="110">
        <f si="58" t="shared"/>
        <v>0</v>
      </c>
      <c r="I1700" s="29">
        <v>20</v>
      </c>
      <c r="J1700" s="96">
        <f si="57" t="shared"/>
        <v>0</v>
      </c>
      <c r="M1700" s="26"/>
    </row>
    <row customHeight="1" ht="12" r="1701" spans="1:13">
      <c r="A1701" s="10">
        <v>26127</v>
      </c>
      <c r="B1701" s="93">
        <v>0</v>
      </c>
      <c r="C1701" s="110">
        <v>0</v>
      </c>
      <c r="D1701" s="110">
        <f si="58" t="shared"/>
        <v>0</v>
      </c>
      <c r="E1701" s="74">
        <v>0</v>
      </c>
      <c r="H1701" s="26" t="s">
        <v>220</v>
      </c>
      <c r="I1701" s="29">
        <v>88.86</v>
      </c>
      <c r="J1701" s="96">
        <f si="57" t="shared"/>
        <v>0</v>
      </c>
      <c r="K1701" s="77">
        <v>110</v>
      </c>
      <c r="M1701" s="26"/>
    </row>
    <row customHeight="1" ht="12" r="1702" spans="1:13">
      <c r="A1702" s="10">
        <v>26128</v>
      </c>
      <c r="B1702" s="93">
        <v>0</v>
      </c>
      <c r="C1702" s="110">
        <v>0</v>
      </c>
      <c r="D1702" s="110">
        <f si="58" t="shared"/>
        <v>0</v>
      </c>
      <c r="E1702" s="74">
        <v>0</v>
      </c>
      <c r="H1702" s="26" t="s">
        <v>220</v>
      </c>
      <c r="I1702" s="29">
        <v>88.86</v>
      </c>
      <c r="J1702" s="96">
        <f si="57" t="shared"/>
        <v>0</v>
      </c>
      <c r="K1702" s="77">
        <v>145</v>
      </c>
      <c r="M1702" s="26"/>
    </row>
    <row customHeight="1" ht="12" r="1703" spans="1:13">
      <c r="A1703" s="10">
        <v>26129</v>
      </c>
      <c r="B1703" s="93">
        <v>6</v>
      </c>
      <c r="C1703" s="110">
        <v>0</v>
      </c>
      <c r="D1703" s="110">
        <f si="58" t="shared"/>
        <v>0</v>
      </c>
      <c r="E1703" s="74">
        <v>0</v>
      </c>
      <c r="H1703" s="26" t="s">
        <v>220</v>
      </c>
      <c r="I1703" s="29">
        <v>56.36</v>
      </c>
      <c r="J1703" s="96">
        <f si="57" t="shared"/>
        <v>338.15999999999997</v>
      </c>
      <c r="K1703" s="77">
        <v>80</v>
      </c>
      <c r="M1703" s="26"/>
    </row>
    <row customHeight="1" ht="12" r="1704" spans="1:13">
      <c r="A1704" s="10">
        <v>26130</v>
      </c>
      <c r="B1704" s="93">
        <v>1</v>
      </c>
      <c r="C1704" s="110">
        <v>0</v>
      </c>
      <c r="D1704" s="110">
        <f si="58" t="shared"/>
        <v>0</v>
      </c>
      <c r="E1704" s="74">
        <v>0</v>
      </c>
      <c r="H1704" s="26" t="s">
        <v>220</v>
      </c>
      <c r="I1704" s="29">
        <v>75.86</v>
      </c>
      <c r="J1704" s="96">
        <f si="57" t="shared"/>
        <v>75.86</v>
      </c>
      <c r="K1704" s="77">
        <v>100</v>
      </c>
      <c r="M1704" s="26"/>
    </row>
    <row customHeight="1" ht="12" r="1705" spans="1:13">
      <c r="A1705" s="10">
        <v>26131</v>
      </c>
      <c r="B1705" s="93">
        <v>0</v>
      </c>
      <c r="C1705" s="110">
        <v>0</v>
      </c>
      <c r="D1705" s="110">
        <f si="58" t="shared"/>
        <v>0</v>
      </c>
      <c r="E1705" s="74">
        <v>0</v>
      </c>
      <c r="H1705" s="26" t="s">
        <v>220</v>
      </c>
      <c r="I1705" s="29">
        <v>75.86</v>
      </c>
      <c r="J1705" s="96">
        <f si="57" t="shared"/>
        <v>0</v>
      </c>
      <c r="K1705" s="77">
        <v>125</v>
      </c>
      <c r="M1705" s="26"/>
    </row>
    <row customHeight="1" ht="12" r="1706" spans="1:13">
      <c r="A1706" s="10">
        <v>26132</v>
      </c>
      <c r="B1706" s="93">
        <v>0</v>
      </c>
      <c r="C1706" s="110">
        <v>0</v>
      </c>
      <c r="D1706" s="110">
        <f si="58" t="shared"/>
        <v>0</v>
      </c>
      <c r="E1706" s="74">
        <v>0</v>
      </c>
      <c r="H1706" s="26" t="s">
        <v>220</v>
      </c>
      <c r="I1706" s="29">
        <v>49.86</v>
      </c>
      <c r="J1706" s="96">
        <f si="57" t="shared"/>
        <v>0</v>
      </c>
      <c r="K1706" s="77">
        <f>(I1706*0.4)+I1706</f>
        <v>69.804000000000002</v>
      </c>
      <c r="M1706" s="26"/>
    </row>
    <row customHeight="1" ht="12" r="1707" spans="1:13">
      <c r="A1707" s="10">
        <v>26133</v>
      </c>
      <c r="B1707" s="93">
        <v>0</v>
      </c>
      <c r="C1707" s="110">
        <v>0</v>
      </c>
      <c r="D1707" s="110">
        <f si="58" t="shared"/>
        <v>0</v>
      </c>
      <c r="E1707" s="74">
        <v>0</v>
      </c>
      <c r="H1707" s="26" t="s">
        <v>220</v>
      </c>
      <c r="I1707" s="29">
        <v>49.86</v>
      </c>
      <c r="J1707" s="96">
        <f si="57" t="shared"/>
        <v>0</v>
      </c>
      <c r="M1707" s="26"/>
    </row>
    <row customHeight="1" ht="12" r="1708" spans="1:13">
      <c r="A1708" s="10">
        <v>26136</v>
      </c>
      <c r="B1708" s="93">
        <v>2</v>
      </c>
      <c r="C1708" s="110">
        <v>0</v>
      </c>
      <c r="D1708" s="110">
        <f si="58" t="shared"/>
        <v>0</v>
      </c>
      <c r="E1708" s="74">
        <v>0</v>
      </c>
      <c r="H1708" s="26" t="s">
        <v>220</v>
      </c>
      <c r="I1708" s="29">
        <v>49.86</v>
      </c>
      <c r="J1708" s="96">
        <f si="57" t="shared"/>
        <v>99.72</v>
      </c>
      <c r="K1708" s="77">
        <v>85</v>
      </c>
      <c r="M1708" s="26"/>
    </row>
    <row customHeight="1" ht="12" r="1709" spans="1:13">
      <c r="A1709" s="10">
        <v>26137</v>
      </c>
      <c r="B1709" s="93">
        <v>14</v>
      </c>
      <c r="C1709" s="110">
        <v>1</v>
      </c>
      <c r="D1709" s="110">
        <f si="58" t="shared"/>
        <v>2</v>
      </c>
      <c r="E1709" s="74">
        <v>0</v>
      </c>
      <c r="F1709" s="26" t="s">
        <v>1379</v>
      </c>
      <c r="G1709" s="26" t="s">
        <v>685</v>
      </c>
      <c r="H1709" s="26" t="s">
        <v>220</v>
      </c>
      <c r="I1709" s="29">
        <v>65</v>
      </c>
      <c r="J1709" s="96">
        <f si="57" t="shared"/>
        <v>910</v>
      </c>
      <c r="K1709" s="77">
        <v>50</v>
      </c>
      <c r="M1709" s="26"/>
    </row>
    <row customHeight="1" ht="12" r="1710" spans="1:13">
      <c r="A1710" s="10">
        <v>26139</v>
      </c>
      <c r="B1710" s="93">
        <v>1</v>
      </c>
      <c r="C1710" s="110">
        <v>0</v>
      </c>
      <c r="D1710" s="110">
        <f si="58" t="shared"/>
        <v>0</v>
      </c>
      <c r="E1710" s="74">
        <v>0</v>
      </c>
      <c r="H1710" s="26" t="s">
        <v>220</v>
      </c>
      <c r="I1710" s="29">
        <v>20</v>
      </c>
      <c r="J1710" s="96">
        <f si="57" t="shared"/>
        <v>20</v>
      </c>
      <c r="M1710" s="26"/>
    </row>
    <row customHeight="1" ht="12" r="1711" spans="1:13">
      <c r="A1711" s="10">
        <v>26142</v>
      </c>
      <c r="B1711" s="93">
        <v>11</v>
      </c>
      <c r="C1711" s="110">
        <v>0</v>
      </c>
      <c r="D1711" s="110">
        <f si="58" t="shared"/>
        <v>0</v>
      </c>
      <c r="E1711" s="74">
        <v>0</v>
      </c>
      <c r="F1711" s="26" t="s">
        <v>1381</v>
      </c>
      <c r="H1711" s="26" t="s">
        <v>220</v>
      </c>
      <c r="I1711" s="29">
        <v>45.53</v>
      </c>
      <c r="J1711" s="96">
        <f si="57" t="shared"/>
        <v>500.83000000000004</v>
      </c>
      <c r="M1711" s="26"/>
    </row>
    <row customHeight="1" ht="12" r="1712" spans="1:13">
      <c r="A1712" s="10">
        <v>26143</v>
      </c>
      <c r="B1712" s="93">
        <v>5</v>
      </c>
      <c r="C1712" s="110">
        <v>0</v>
      </c>
      <c r="D1712" s="110">
        <f si="58" t="shared"/>
        <v>0</v>
      </c>
      <c r="F1712" s="26" t="s">
        <v>1381</v>
      </c>
      <c r="H1712" s="26" t="s">
        <v>220</v>
      </c>
      <c r="I1712" s="29">
        <v>20</v>
      </c>
      <c r="J1712" s="96">
        <f si="57" t="shared"/>
        <v>100</v>
      </c>
      <c r="M1712" s="26"/>
    </row>
    <row customHeight="1" ht="12" r="1713" spans="1:13">
      <c r="A1713" s="10">
        <v>26146</v>
      </c>
      <c r="B1713" s="93">
        <v>2</v>
      </c>
      <c r="C1713" s="110">
        <v>0</v>
      </c>
      <c r="D1713" s="110">
        <f si="58" t="shared"/>
        <v>0</v>
      </c>
      <c r="E1713" s="74">
        <v>0</v>
      </c>
      <c r="H1713" s="26" t="s">
        <v>220</v>
      </c>
      <c r="I1713" s="29">
        <v>88.86</v>
      </c>
      <c r="J1713" s="96">
        <f si="57" t="shared"/>
        <v>177.72</v>
      </c>
      <c r="M1713" s="26"/>
    </row>
    <row customHeight="1" ht="12" r="1714" spans="1:13">
      <c r="A1714" s="10">
        <v>26147</v>
      </c>
      <c r="B1714" s="93">
        <v>10</v>
      </c>
      <c r="C1714" s="110">
        <v>0</v>
      </c>
      <c r="D1714" s="110">
        <f si="58" t="shared"/>
        <v>0</v>
      </c>
      <c r="E1714" s="74">
        <v>0</v>
      </c>
      <c r="H1714" s="26" t="s">
        <v>220</v>
      </c>
      <c r="I1714" s="29">
        <v>62.86</v>
      </c>
      <c r="J1714" s="96">
        <f si="57" t="shared"/>
        <v>628.6</v>
      </c>
      <c r="M1714" s="26"/>
    </row>
    <row customHeight="1" ht="12" r="1715" spans="1:13">
      <c r="A1715" s="10">
        <v>26149</v>
      </c>
      <c r="B1715" s="93">
        <v>3</v>
      </c>
      <c r="C1715" s="110">
        <v>0</v>
      </c>
      <c r="D1715" s="110">
        <f si="58" t="shared"/>
        <v>0</v>
      </c>
      <c r="E1715" s="74">
        <v>0</v>
      </c>
      <c r="H1715" s="26" t="s">
        <v>220</v>
      </c>
      <c r="I1715" s="29">
        <v>128.86000000000001</v>
      </c>
      <c r="J1715" s="96">
        <f si="57" t="shared"/>
        <v>386.58000000000004</v>
      </c>
      <c r="M1715" s="26"/>
    </row>
    <row customHeight="1" ht="12" r="1716" spans="1:13">
      <c r="A1716" s="10">
        <v>26150</v>
      </c>
      <c r="B1716" s="93">
        <v>12</v>
      </c>
      <c r="C1716" s="110">
        <v>0</v>
      </c>
      <c r="D1716" s="110">
        <f si="58" t="shared"/>
        <v>0</v>
      </c>
      <c r="E1716" s="74">
        <v>0</v>
      </c>
      <c r="H1716" s="26" t="s">
        <v>220</v>
      </c>
      <c r="I1716" s="29">
        <v>20</v>
      </c>
      <c r="J1716" s="96">
        <f si="57" t="shared"/>
        <v>240</v>
      </c>
      <c r="K1716" s="77">
        <f>(I1716*0.4)+I1716</f>
        <v>28</v>
      </c>
      <c r="M1716" s="26"/>
    </row>
    <row customHeight="1" ht="12" r="1717" spans="1:13">
      <c r="A1717" s="10">
        <v>26151</v>
      </c>
      <c r="B1717" s="93">
        <v>3</v>
      </c>
      <c r="C1717" s="110">
        <v>2</v>
      </c>
      <c r="D1717" s="110">
        <f si="58" t="shared"/>
        <v>4</v>
      </c>
      <c r="E1717" s="74">
        <v>0</v>
      </c>
      <c r="F1717" s="26" t="s">
        <v>1398</v>
      </c>
      <c r="H1717" s="26" t="s">
        <v>220</v>
      </c>
      <c r="I1717" s="29">
        <v>163.86</v>
      </c>
      <c r="J1717" s="96">
        <f si="57" t="shared"/>
        <v>491.58000000000004</v>
      </c>
      <c r="M1717" s="26"/>
    </row>
    <row customHeight="1" ht="12" r="1718" spans="1:13">
      <c r="A1718" s="99">
        <v>26152</v>
      </c>
      <c r="B1718" s="93">
        <v>0</v>
      </c>
      <c r="C1718" s="110">
        <v>2</v>
      </c>
      <c r="D1718" s="110">
        <f si="58" t="shared"/>
        <v>4</v>
      </c>
      <c r="E1718" s="74">
        <v>0</v>
      </c>
      <c r="F1718" s="26" t="s">
        <v>1398</v>
      </c>
      <c r="H1718" s="26" t="s">
        <v>220</v>
      </c>
      <c r="I1718" s="29">
        <v>360</v>
      </c>
      <c r="J1718" s="96">
        <f si="57" t="shared"/>
        <v>0</v>
      </c>
      <c r="M1718" s="26"/>
    </row>
    <row customHeight="1" ht="12" r="1719" spans="1:13">
      <c r="A1719" s="10">
        <v>26153</v>
      </c>
      <c r="B1719" s="93">
        <v>6</v>
      </c>
      <c r="C1719" s="110">
        <v>2</v>
      </c>
      <c r="D1719" s="110">
        <f si="58" t="shared"/>
        <v>4</v>
      </c>
      <c r="E1719" s="74">
        <v>0</v>
      </c>
      <c r="F1719" s="26" t="s">
        <v>1398</v>
      </c>
      <c r="H1719" s="26" t="s">
        <v>220</v>
      </c>
      <c r="I1719" s="29">
        <v>93.86</v>
      </c>
      <c r="J1719" s="96">
        <f si="57" t="shared"/>
        <v>563.16</v>
      </c>
      <c r="M1719" s="26"/>
    </row>
    <row customHeight="1" ht="12" r="1720" spans="1:13">
      <c r="A1720" s="10">
        <v>26154</v>
      </c>
      <c r="B1720" s="93">
        <v>3</v>
      </c>
      <c r="C1720" s="110">
        <v>0</v>
      </c>
      <c r="D1720" s="110">
        <f si="58" t="shared"/>
        <v>0</v>
      </c>
      <c r="I1720" s="29">
        <v>20</v>
      </c>
      <c r="J1720" s="96">
        <f si="57" t="shared"/>
        <v>60</v>
      </c>
      <c r="M1720" s="26"/>
    </row>
    <row customHeight="1" ht="12" r="1721" spans="1:13">
      <c r="A1721" s="10">
        <v>26155</v>
      </c>
      <c r="B1721" s="93">
        <v>5</v>
      </c>
      <c r="C1721" s="110">
        <v>0</v>
      </c>
      <c r="D1721" s="110">
        <f si="58" t="shared"/>
        <v>0</v>
      </c>
      <c r="I1721" s="29">
        <v>20</v>
      </c>
      <c r="J1721" s="96">
        <f si="57" t="shared"/>
        <v>100</v>
      </c>
      <c r="M1721" s="26"/>
    </row>
    <row customHeight="1" ht="12" r="1722" spans="1:13">
      <c r="A1722" s="10">
        <v>26168</v>
      </c>
      <c r="B1722" s="93">
        <v>0</v>
      </c>
      <c r="C1722" s="110">
        <v>0</v>
      </c>
      <c r="D1722" s="110">
        <f si="58" t="shared"/>
        <v>0</v>
      </c>
      <c r="I1722" s="29">
        <v>20</v>
      </c>
      <c r="J1722" s="96">
        <f si="57" t="shared"/>
        <v>0</v>
      </c>
      <c r="M1722" s="26"/>
    </row>
    <row customHeight="1" ht="12" r="1723" spans="1:13">
      <c r="A1723" s="10">
        <v>26169</v>
      </c>
      <c r="B1723" s="93">
        <v>14</v>
      </c>
      <c r="C1723" s="110">
        <v>0</v>
      </c>
      <c r="D1723" s="110">
        <f si="58" t="shared"/>
        <v>0</v>
      </c>
      <c r="E1723" s="74">
        <v>0</v>
      </c>
      <c r="H1723" s="26" t="s">
        <v>220</v>
      </c>
      <c r="I1723" s="29">
        <v>36.86</v>
      </c>
      <c r="J1723" s="96">
        <f si="57" t="shared"/>
        <v>516.04</v>
      </c>
      <c r="K1723" s="77">
        <f>(I1723*0.4)+I1723</f>
        <v>51.603999999999999</v>
      </c>
      <c r="M1723" s="26"/>
    </row>
    <row customHeight="1" ht="12" r="1724" spans="1:13">
      <c r="A1724" s="10">
        <v>26170</v>
      </c>
      <c r="B1724" s="93">
        <v>3</v>
      </c>
      <c r="C1724" s="110">
        <v>0</v>
      </c>
      <c r="D1724" s="110">
        <f si="58" t="shared"/>
        <v>0</v>
      </c>
      <c r="I1724" s="29">
        <v>20</v>
      </c>
      <c r="J1724" s="96">
        <f si="57" t="shared"/>
        <v>60</v>
      </c>
      <c r="M1724" s="26"/>
    </row>
    <row customHeight="1" ht="12" r="1725" spans="1:13">
      <c r="A1725" s="10">
        <v>26171</v>
      </c>
      <c r="B1725" s="68">
        <v>1</v>
      </c>
      <c r="C1725" s="110">
        <v>0</v>
      </c>
      <c r="D1725" s="110">
        <f si="58" t="shared"/>
        <v>0</v>
      </c>
      <c r="I1725" s="29">
        <v>20</v>
      </c>
      <c r="J1725" s="96">
        <f si="57" t="shared"/>
        <v>20</v>
      </c>
      <c r="K1725" s="90"/>
      <c r="L1725" s="107"/>
      <c r="M1725" s="26"/>
    </row>
    <row customHeight="1" ht="12" r="1726" spans="1:13">
      <c r="A1726" s="10">
        <v>26172</v>
      </c>
      <c r="B1726" s="68">
        <v>1</v>
      </c>
      <c r="C1726" s="110">
        <v>0</v>
      </c>
      <c r="D1726" s="110">
        <f si="58" t="shared"/>
        <v>0</v>
      </c>
      <c r="I1726" s="29">
        <v>20</v>
      </c>
      <c r="J1726" s="96">
        <f si="57" t="shared"/>
        <v>20</v>
      </c>
      <c r="K1726" s="90"/>
      <c r="L1726" s="107"/>
      <c r="M1726" s="26"/>
    </row>
    <row customHeight="1" ht="12" r="1727" spans="1:13">
      <c r="A1727" s="10">
        <v>26173</v>
      </c>
      <c r="B1727" s="93">
        <v>1</v>
      </c>
      <c r="C1727" s="110">
        <v>0</v>
      </c>
      <c r="D1727" s="110">
        <f si="58" t="shared"/>
        <v>0</v>
      </c>
      <c r="E1727" s="74">
        <v>0</v>
      </c>
      <c r="H1727" s="26" t="s">
        <v>220</v>
      </c>
      <c r="I1727" s="29">
        <v>57.19</v>
      </c>
      <c r="J1727" s="96">
        <f si="57" t="shared"/>
        <v>57.19</v>
      </c>
      <c r="M1727" s="26"/>
    </row>
    <row customHeight="1" ht="12" r="1728" spans="1:13">
      <c r="A1728" s="10">
        <v>26174</v>
      </c>
      <c r="B1728" s="93">
        <v>3</v>
      </c>
      <c r="C1728" s="110">
        <v>0</v>
      </c>
      <c r="D1728" s="110">
        <f si="58" t="shared"/>
        <v>0</v>
      </c>
      <c r="E1728" s="74">
        <v>1</v>
      </c>
      <c r="H1728" s="26" t="s">
        <v>220</v>
      </c>
      <c r="I1728" s="29">
        <v>17.61</v>
      </c>
      <c r="J1728" s="96">
        <f si="57" t="shared"/>
        <v>52.83</v>
      </c>
      <c r="M1728" s="26"/>
    </row>
    <row customHeight="1" ht="12" r="1729" spans="1:13">
      <c r="A1729" s="10">
        <v>26177</v>
      </c>
      <c r="B1729" s="93">
        <v>3</v>
      </c>
      <c r="C1729" s="110">
        <v>0</v>
      </c>
      <c r="D1729" s="110">
        <f si="58" t="shared"/>
        <v>0</v>
      </c>
      <c r="E1729" s="74">
        <v>0</v>
      </c>
      <c r="F1729" s="26" t="s">
        <v>1392</v>
      </c>
      <c r="H1729" s="26" t="s">
        <v>220</v>
      </c>
      <c r="I1729" s="29">
        <v>92.71</v>
      </c>
      <c r="J1729" s="96">
        <f si="57" t="shared"/>
        <v>278.13</v>
      </c>
      <c r="M1729" s="26"/>
    </row>
    <row customHeight="1" ht="12" r="1730" spans="1:13">
      <c r="A1730" s="10">
        <v>26178</v>
      </c>
      <c r="B1730" s="93">
        <v>2</v>
      </c>
      <c r="C1730" s="110">
        <v>0</v>
      </c>
      <c r="D1730" s="110">
        <f si="58" t="shared"/>
        <v>0</v>
      </c>
      <c r="E1730" s="74">
        <v>0</v>
      </c>
      <c r="F1730" s="26" t="s">
        <v>1392</v>
      </c>
      <c r="H1730" s="26" t="s">
        <v>220</v>
      </c>
      <c r="I1730" s="29">
        <v>58.86</v>
      </c>
      <c r="J1730" s="96">
        <f si="57" t="shared"/>
        <v>117.72</v>
      </c>
      <c r="M1730" s="26"/>
    </row>
    <row customHeight="1" ht="12" r="1731" spans="1:13">
      <c r="A1731" s="10">
        <v>26179</v>
      </c>
      <c r="B1731" s="93">
        <v>4</v>
      </c>
      <c r="C1731" s="110">
        <v>0</v>
      </c>
      <c r="D1731" s="110">
        <f si="58" t="shared"/>
        <v>0</v>
      </c>
      <c r="E1731" s="74">
        <v>0</v>
      </c>
      <c r="F1731" s="26" t="s">
        <v>1392</v>
      </c>
      <c r="H1731" s="26" t="s">
        <v>220</v>
      </c>
      <c r="I1731" s="29">
        <v>76.36</v>
      </c>
      <c r="J1731" s="96">
        <f si="57" t="shared"/>
        <v>305.44</v>
      </c>
      <c r="M1731" s="26"/>
    </row>
    <row customHeight="1" ht="12" r="1732" spans="1:13">
      <c r="A1732" s="10">
        <v>26181</v>
      </c>
      <c r="B1732" s="93">
        <v>3</v>
      </c>
      <c r="C1732" s="110">
        <v>0</v>
      </c>
      <c r="D1732" s="110">
        <f si="58" t="shared"/>
        <v>0</v>
      </c>
      <c r="E1732" s="74">
        <v>0</v>
      </c>
      <c r="F1732" s="26" t="s">
        <v>1392</v>
      </c>
      <c r="H1732" s="26" t="s">
        <v>220</v>
      </c>
      <c r="I1732" s="29">
        <v>111.36</v>
      </c>
      <c r="J1732" s="96">
        <f si="57" t="shared"/>
        <v>334.08</v>
      </c>
      <c r="M1732" s="26"/>
    </row>
    <row customHeight="1" ht="12" r="1733" spans="1:13">
      <c r="A1733" s="10">
        <v>26185</v>
      </c>
      <c r="B1733" s="93">
        <v>4</v>
      </c>
      <c r="C1733" s="110">
        <v>0</v>
      </c>
      <c r="D1733" s="110">
        <f si="58" t="shared"/>
        <v>0</v>
      </c>
      <c r="E1733" s="74">
        <v>0</v>
      </c>
      <c r="F1733" s="26" t="s">
        <v>1392</v>
      </c>
      <c r="H1733" s="26" t="s">
        <v>220</v>
      </c>
      <c r="I1733" s="29">
        <v>53.71</v>
      </c>
      <c r="J1733" s="96">
        <f si="57" t="shared"/>
        <v>214.84</v>
      </c>
      <c r="M1733" s="26"/>
    </row>
    <row customHeight="1" ht="12" r="1734" spans="1:13">
      <c r="A1734" s="10">
        <v>26186</v>
      </c>
      <c r="B1734" s="93">
        <v>0</v>
      </c>
      <c r="C1734" s="110">
        <v>0</v>
      </c>
      <c r="D1734" s="110">
        <f si="58" t="shared"/>
        <v>0</v>
      </c>
      <c r="E1734" s="74">
        <v>0</v>
      </c>
      <c r="F1734" s="26" t="s">
        <v>1392</v>
      </c>
      <c r="H1734" s="26" t="s">
        <v>220</v>
      </c>
      <c r="I1734" s="29">
        <v>58.86</v>
      </c>
      <c r="J1734" s="96">
        <f si="57" t="shared"/>
        <v>0</v>
      </c>
      <c r="M1734" s="26"/>
    </row>
    <row customHeight="1" ht="12" r="1735" spans="1:13">
      <c r="A1735" s="10">
        <v>26189</v>
      </c>
      <c r="B1735" s="93">
        <v>2</v>
      </c>
      <c r="C1735" s="110">
        <v>0</v>
      </c>
      <c r="D1735" s="110">
        <f si="58" t="shared"/>
        <v>0</v>
      </c>
      <c r="E1735" s="74">
        <v>0</v>
      </c>
      <c r="F1735" s="26" t="s">
        <v>1392</v>
      </c>
      <c r="H1735" s="26" t="s">
        <v>220</v>
      </c>
      <c r="I1735" s="29">
        <v>76.36</v>
      </c>
      <c r="J1735" s="96">
        <f si="57" t="shared"/>
        <v>152.72</v>
      </c>
      <c r="M1735" s="26"/>
    </row>
    <row customHeight="1" ht="12" r="1736" spans="1:13">
      <c r="A1736" s="10">
        <v>26190</v>
      </c>
      <c r="B1736" s="93">
        <v>1</v>
      </c>
      <c r="C1736" s="110">
        <v>0</v>
      </c>
      <c r="D1736" s="110">
        <f si="58" t="shared"/>
        <v>0</v>
      </c>
      <c r="E1736" s="74">
        <v>0</v>
      </c>
      <c r="F1736" s="26" t="s">
        <v>1392</v>
      </c>
      <c r="H1736" s="26" t="s">
        <v>220</v>
      </c>
      <c r="I1736" s="29">
        <v>58.86</v>
      </c>
      <c r="J1736" s="96">
        <f si="57" t="shared"/>
        <v>58.86</v>
      </c>
      <c r="M1736" s="26"/>
    </row>
    <row customHeight="1" ht="12" r="1737" spans="1:13">
      <c r="A1737" s="10">
        <v>26191</v>
      </c>
      <c r="B1737" s="93">
        <v>3</v>
      </c>
      <c r="C1737" s="110">
        <v>0</v>
      </c>
      <c r="D1737" s="110">
        <f si="58" t="shared"/>
        <v>0</v>
      </c>
      <c r="E1737" s="74">
        <v>0</v>
      </c>
      <c r="F1737" s="26" t="s">
        <v>1392</v>
      </c>
      <c r="H1737" s="26" t="s">
        <v>220</v>
      </c>
      <c r="I1737" s="29">
        <v>76.36</v>
      </c>
      <c r="J1737" s="96">
        <f si="57" t="shared"/>
        <v>229.07999999999998</v>
      </c>
      <c r="M1737" s="26"/>
    </row>
    <row customHeight="1" ht="12" r="1738" spans="1:13">
      <c r="A1738" s="10">
        <v>26192</v>
      </c>
      <c r="B1738" s="93">
        <v>4</v>
      </c>
      <c r="C1738" s="110">
        <v>0</v>
      </c>
      <c r="D1738" s="110">
        <f si="58" t="shared"/>
        <v>0</v>
      </c>
      <c r="E1738" s="74">
        <v>0</v>
      </c>
      <c r="F1738" s="26" t="s">
        <v>1392</v>
      </c>
      <c r="H1738" s="26" t="s">
        <v>220</v>
      </c>
      <c r="I1738" s="29">
        <v>76.36</v>
      </c>
      <c r="J1738" s="96">
        <f si="57" t="shared"/>
        <v>305.44</v>
      </c>
      <c r="M1738" s="26"/>
    </row>
    <row customHeight="1" ht="12" r="1739" spans="1:13">
      <c r="A1739" s="10">
        <v>26193</v>
      </c>
      <c r="B1739" s="93">
        <v>4</v>
      </c>
      <c r="C1739" s="110">
        <v>0</v>
      </c>
      <c r="D1739" s="110">
        <f si="58" t="shared"/>
        <v>0</v>
      </c>
      <c r="E1739" s="74">
        <v>0</v>
      </c>
      <c r="F1739" s="26" t="s">
        <v>1392</v>
      </c>
      <c r="H1739" s="26" t="s">
        <v>220</v>
      </c>
      <c r="I1739" s="29">
        <v>40.11</v>
      </c>
      <c r="J1739" s="96">
        <f si="57" t="shared"/>
        <v>160.44</v>
      </c>
      <c r="M1739" s="26"/>
    </row>
    <row customHeight="1" ht="12" r="1740" spans="1:13">
      <c r="A1740" s="10">
        <v>26194</v>
      </c>
      <c r="B1740" s="93">
        <v>3</v>
      </c>
      <c r="C1740" s="110">
        <v>0</v>
      </c>
      <c r="D1740" s="110">
        <f si="58" t="shared"/>
        <v>0</v>
      </c>
      <c r="E1740" s="74">
        <v>0</v>
      </c>
      <c r="F1740" s="26" t="s">
        <v>1392</v>
      </c>
      <c r="H1740" s="26" t="s">
        <v>220</v>
      </c>
      <c r="I1740" s="29">
        <v>49.86</v>
      </c>
      <c r="J1740" s="96">
        <f si="57" t="shared"/>
        <v>149.57999999999998</v>
      </c>
      <c r="M1740" s="26"/>
    </row>
    <row customHeight="1" ht="12" r="1741" spans="1:13">
      <c r="A1741" s="10">
        <v>26195</v>
      </c>
      <c r="B1741" s="93">
        <v>3</v>
      </c>
      <c r="C1741" s="110">
        <v>0</v>
      </c>
      <c r="D1741" s="110">
        <f si="58" t="shared"/>
        <v>0</v>
      </c>
      <c r="E1741" s="74">
        <v>0</v>
      </c>
      <c r="F1741" s="26" t="s">
        <v>1392</v>
      </c>
      <c r="H1741" s="26" t="s">
        <v>220</v>
      </c>
      <c r="I1741" s="29">
        <v>76.36</v>
      </c>
      <c r="J1741" s="96">
        <f si="57" t="shared"/>
        <v>229.07999999999998</v>
      </c>
      <c r="M1741" s="26"/>
    </row>
    <row customHeight="1" ht="12" r="1742" spans="1:13">
      <c r="A1742" s="10">
        <v>26196</v>
      </c>
      <c r="B1742" s="93">
        <v>3</v>
      </c>
      <c r="C1742" s="110">
        <v>0</v>
      </c>
      <c r="D1742" s="110">
        <f si="58" t="shared"/>
        <v>0</v>
      </c>
      <c r="E1742" s="74">
        <v>0</v>
      </c>
      <c r="F1742" s="26" t="s">
        <v>1392</v>
      </c>
      <c r="H1742" s="26" t="s">
        <v>220</v>
      </c>
      <c r="I1742" s="29">
        <v>76.36</v>
      </c>
      <c r="J1742" s="96">
        <f si="57" t="shared"/>
        <v>229.07999999999998</v>
      </c>
      <c r="M1742" s="26"/>
    </row>
    <row customHeight="1" ht="12" r="1743" spans="1:13">
      <c r="A1743" s="10">
        <v>26197</v>
      </c>
      <c r="B1743" s="93">
        <v>2</v>
      </c>
      <c r="C1743" s="110">
        <v>0</v>
      </c>
      <c r="D1743" s="110">
        <f si="58" t="shared"/>
        <v>0</v>
      </c>
      <c r="E1743" s="74">
        <v>0</v>
      </c>
      <c r="F1743" s="26" t="s">
        <v>1392</v>
      </c>
      <c r="H1743" s="26" t="s">
        <v>220</v>
      </c>
      <c r="I1743" s="29">
        <v>76.36</v>
      </c>
      <c r="J1743" s="96">
        <f si="57" t="shared"/>
        <v>152.72</v>
      </c>
      <c r="M1743" s="26"/>
    </row>
    <row customHeight="1" ht="12" r="1744" spans="1:13">
      <c r="A1744" s="10">
        <v>26198</v>
      </c>
      <c r="B1744" s="93">
        <v>4</v>
      </c>
      <c r="C1744" s="110">
        <v>0</v>
      </c>
      <c r="D1744" s="110">
        <f si="58" t="shared"/>
        <v>0</v>
      </c>
      <c r="E1744" s="74">
        <v>0</v>
      </c>
      <c r="F1744" s="26" t="s">
        <v>1392</v>
      </c>
      <c r="H1744" s="26" t="s">
        <v>220</v>
      </c>
      <c r="I1744" s="29">
        <v>58.86</v>
      </c>
      <c r="J1744" s="96">
        <f si="57" t="shared"/>
        <v>235.44</v>
      </c>
      <c r="M1744" s="26"/>
    </row>
    <row customHeight="1" ht="12" r="1745" spans="1:13">
      <c r="A1745" s="10">
        <v>26203</v>
      </c>
      <c r="B1745" s="93">
        <v>1</v>
      </c>
      <c r="C1745" s="110">
        <v>0</v>
      </c>
      <c r="D1745" s="110">
        <f si="58" t="shared"/>
        <v>0</v>
      </c>
      <c r="E1745" s="74">
        <v>0</v>
      </c>
      <c r="H1745" s="26" t="s">
        <v>220</v>
      </c>
      <c r="I1745" s="29">
        <v>101.86</v>
      </c>
      <c r="J1745" s="96">
        <f si="57" t="shared"/>
        <v>101.86</v>
      </c>
      <c r="K1745" s="77">
        <f>(I1745*0.4)+I1745</f>
        <v>142.60399999999998</v>
      </c>
      <c r="M1745" s="26"/>
    </row>
    <row customHeight="1" ht="12" r="1746" spans="1:13">
      <c r="A1746" s="10">
        <v>26204</v>
      </c>
      <c r="B1746" s="93">
        <v>0</v>
      </c>
      <c r="C1746" s="110">
        <v>0</v>
      </c>
      <c r="D1746" s="110">
        <f si="58" t="shared"/>
        <v>0</v>
      </c>
      <c r="E1746" s="74">
        <v>0</v>
      </c>
      <c r="H1746" s="26" t="s">
        <v>220</v>
      </c>
      <c r="I1746" s="29">
        <v>56.12</v>
      </c>
      <c r="J1746" s="96">
        <f si="57" t="shared"/>
        <v>0</v>
      </c>
      <c r="M1746" s="26"/>
    </row>
    <row customHeight="1" ht="12" r="1747" spans="1:13">
      <c r="A1747" s="10">
        <v>26205</v>
      </c>
      <c r="B1747" s="93">
        <v>0</v>
      </c>
      <c r="C1747" s="110">
        <v>0</v>
      </c>
      <c r="D1747" s="110">
        <f si="58" t="shared"/>
        <v>0</v>
      </c>
      <c r="E1747" s="74">
        <v>0</v>
      </c>
      <c r="H1747" s="26" t="s">
        <v>220</v>
      </c>
      <c r="I1747" s="29">
        <v>127.86</v>
      </c>
      <c r="J1747" s="96">
        <f si="57" t="shared"/>
        <v>0</v>
      </c>
      <c r="K1747" s="77">
        <f>(I1747*0.4)+I1747</f>
        <v>179.00400000000002</v>
      </c>
      <c r="M1747" s="26"/>
    </row>
    <row customHeight="1" ht="12" r="1748" spans="1:13">
      <c r="A1748" s="105">
        <v>26207</v>
      </c>
      <c r="B1748" s="93">
        <v>0</v>
      </c>
      <c r="C1748" s="110">
        <v>1</v>
      </c>
      <c r="D1748" s="110">
        <f si="58" t="shared"/>
        <v>2</v>
      </c>
      <c r="E1748" s="74">
        <v>0</v>
      </c>
      <c r="F1748" s="26" t="s">
        <v>1385</v>
      </c>
      <c r="H1748" s="26" t="s">
        <v>220</v>
      </c>
      <c r="I1748" s="29">
        <v>111</v>
      </c>
      <c r="J1748" s="96">
        <f si="57" t="shared"/>
        <v>0</v>
      </c>
      <c r="K1748" s="77">
        <v>165</v>
      </c>
      <c r="M1748" s="26"/>
    </row>
    <row customHeight="1" ht="12" r="1749" spans="1:13">
      <c r="A1749" s="10">
        <v>26209</v>
      </c>
      <c r="B1749" s="93">
        <v>3</v>
      </c>
      <c r="C1749" s="110">
        <v>0</v>
      </c>
      <c r="D1749" s="110">
        <f si="58" t="shared"/>
        <v>0</v>
      </c>
      <c r="E1749" s="74">
        <v>0</v>
      </c>
      <c r="H1749" s="26" t="s">
        <v>220</v>
      </c>
      <c r="I1749" s="29">
        <v>20</v>
      </c>
      <c r="J1749" s="96">
        <f si="57" t="shared"/>
        <v>60</v>
      </c>
      <c r="K1749" s="77">
        <f>(I1749*0.4)+I1749</f>
        <v>28</v>
      </c>
      <c r="M1749" s="26"/>
    </row>
    <row customHeight="1" ht="12" r="1750" spans="1:13">
      <c r="A1750" s="10">
        <v>26213</v>
      </c>
      <c r="B1750" s="93">
        <v>6</v>
      </c>
      <c r="C1750" s="110">
        <v>0</v>
      </c>
      <c r="D1750" s="110">
        <f si="58" t="shared"/>
        <v>0</v>
      </c>
      <c r="I1750" s="29">
        <v>20</v>
      </c>
      <c r="J1750" s="96">
        <f si="57" t="shared"/>
        <v>120</v>
      </c>
      <c r="M1750" s="26"/>
    </row>
    <row customHeight="1" ht="12" r="1751" spans="1:13">
      <c r="A1751" s="10">
        <v>26218</v>
      </c>
      <c r="B1751" s="93">
        <v>1</v>
      </c>
      <c r="C1751" s="110">
        <v>0</v>
      </c>
      <c r="D1751" s="110">
        <f si="58" t="shared"/>
        <v>0</v>
      </c>
      <c r="E1751" s="74">
        <v>0</v>
      </c>
      <c r="H1751" s="26" t="s">
        <v>220</v>
      </c>
      <c r="I1751" s="29">
        <v>108.12</v>
      </c>
      <c r="J1751" s="96">
        <f si="57" t="shared"/>
        <v>108.12</v>
      </c>
      <c r="M1751" s="26"/>
    </row>
    <row customHeight="1" ht="12" r="1752" spans="1:13">
      <c r="A1752" s="10">
        <v>26220</v>
      </c>
      <c r="B1752" s="93">
        <v>1</v>
      </c>
      <c r="C1752" s="110">
        <v>0</v>
      </c>
      <c r="D1752" s="110">
        <f si="58" t="shared"/>
        <v>0</v>
      </c>
      <c r="E1752" s="74">
        <v>0</v>
      </c>
      <c r="H1752" s="26" t="s">
        <v>220</v>
      </c>
      <c r="I1752" s="29">
        <v>20</v>
      </c>
      <c r="J1752" s="96">
        <f si="57" t="shared"/>
        <v>20</v>
      </c>
      <c r="K1752" s="77">
        <f>(I1752*0.4)+I1752</f>
        <v>28</v>
      </c>
      <c r="M1752" s="26"/>
    </row>
    <row customHeight="1" ht="12" r="1753" spans="1:13">
      <c r="A1753" s="10">
        <v>26221</v>
      </c>
      <c r="B1753" s="93">
        <v>1</v>
      </c>
      <c r="C1753" s="110">
        <v>0</v>
      </c>
      <c r="D1753" s="110">
        <f si="58" t="shared"/>
        <v>0</v>
      </c>
      <c r="E1753" s="74">
        <v>0</v>
      </c>
      <c r="H1753" s="26" t="s">
        <v>220</v>
      </c>
      <c r="I1753" s="29">
        <v>101.86</v>
      </c>
      <c r="J1753" s="96">
        <f si="57" t="shared"/>
        <v>101.86</v>
      </c>
      <c r="K1753" s="77">
        <f>(I1753*0.4)+I1753</f>
        <v>142.60399999999998</v>
      </c>
      <c r="M1753" s="26"/>
    </row>
    <row customHeight="1" ht="12" r="1754" spans="1:13">
      <c r="A1754" s="10">
        <v>26223</v>
      </c>
      <c r="B1754" s="93">
        <v>2</v>
      </c>
      <c r="C1754" s="110">
        <v>0</v>
      </c>
      <c r="D1754" s="110">
        <f si="58" t="shared"/>
        <v>0</v>
      </c>
      <c r="E1754" s="74">
        <v>0</v>
      </c>
      <c r="H1754" s="26" t="s">
        <v>220</v>
      </c>
      <c r="I1754" s="29">
        <v>75.86</v>
      </c>
      <c r="J1754" s="96">
        <f si="57" t="shared"/>
        <v>151.72</v>
      </c>
      <c r="K1754" s="77">
        <f>(I1754*0.4)+I1754</f>
        <v>106.20400000000001</v>
      </c>
      <c r="M1754" s="26"/>
    </row>
    <row customHeight="1" ht="12" r="1755" spans="1:13">
      <c r="A1755" s="10">
        <v>26224</v>
      </c>
      <c r="B1755" s="93">
        <v>1</v>
      </c>
      <c r="C1755" s="110">
        <v>0</v>
      </c>
      <c r="D1755" s="110">
        <f si="58" t="shared"/>
        <v>0</v>
      </c>
      <c r="E1755" s="74">
        <v>0</v>
      </c>
      <c r="H1755" s="26" t="s">
        <v>220</v>
      </c>
      <c r="I1755" s="29">
        <v>75.86</v>
      </c>
      <c r="J1755" s="96">
        <f si="57" t="shared"/>
        <v>75.86</v>
      </c>
      <c r="K1755" s="77">
        <f>(I1755*0.4)+I1755</f>
        <v>106.20400000000001</v>
      </c>
      <c r="M1755" s="26"/>
    </row>
    <row customHeight="1" ht="12" r="1756" spans="1:13">
      <c r="A1756" s="10">
        <v>26226</v>
      </c>
      <c r="B1756" s="93">
        <v>17</v>
      </c>
      <c r="C1756" s="110">
        <v>0</v>
      </c>
      <c r="D1756" s="110">
        <f si="58" t="shared"/>
        <v>0</v>
      </c>
      <c r="E1756" s="74">
        <v>0</v>
      </c>
      <c r="F1756" s="26" t="s">
        <v>1384</v>
      </c>
      <c r="H1756" s="26" t="s">
        <v>220</v>
      </c>
      <c r="I1756" s="29">
        <v>36.86</v>
      </c>
      <c r="J1756" s="96">
        <f si="57" t="shared"/>
        <v>626.62</v>
      </c>
      <c r="K1756" s="77">
        <v>75</v>
      </c>
      <c r="M1756" s="26"/>
    </row>
    <row customHeight="1" ht="12" r="1757" spans="1:13">
      <c r="A1757" s="10">
        <v>26228</v>
      </c>
      <c r="B1757" s="93">
        <v>23</v>
      </c>
      <c r="C1757" s="110">
        <v>0</v>
      </c>
      <c r="D1757" s="110">
        <f si="58" t="shared"/>
        <v>0</v>
      </c>
      <c r="E1757" s="74">
        <v>0</v>
      </c>
      <c r="H1757" s="26" t="s">
        <v>220</v>
      </c>
      <c r="I1757" s="29">
        <v>16.86</v>
      </c>
      <c r="J1757" s="96">
        <f si="57" t="shared"/>
        <v>387.78</v>
      </c>
      <c r="K1757" s="77">
        <f>(I1757*0.4)+I1757</f>
        <v>23.603999999999999</v>
      </c>
      <c r="M1757" s="26"/>
    </row>
    <row customHeight="1" ht="12" r="1758" spans="1:13">
      <c r="A1758" s="10">
        <v>26230</v>
      </c>
      <c r="B1758" s="93">
        <v>5</v>
      </c>
      <c r="C1758" s="110">
        <v>0</v>
      </c>
      <c r="D1758" s="110">
        <f si="58" t="shared"/>
        <v>0</v>
      </c>
      <c r="E1758" s="74">
        <v>0</v>
      </c>
      <c r="H1758" s="26" t="s">
        <v>220</v>
      </c>
      <c r="I1758" s="29">
        <v>88.86</v>
      </c>
      <c r="J1758" s="96">
        <f si="57" t="shared"/>
        <v>444.3</v>
      </c>
      <c r="K1758" s="77">
        <f>(I1758*0.4)+I1758</f>
        <v>124.404</v>
      </c>
      <c r="M1758" s="26"/>
    </row>
    <row customHeight="1" ht="12" r="1759" spans="1:13">
      <c r="A1759" s="10">
        <v>26231</v>
      </c>
      <c r="B1759" s="93">
        <v>4</v>
      </c>
      <c r="C1759" s="110">
        <v>0</v>
      </c>
      <c r="D1759" s="110">
        <f si="58" t="shared"/>
        <v>0</v>
      </c>
      <c r="E1759" s="74">
        <v>0</v>
      </c>
      <c r="H1759" s="26" t="s">
        <v>220</v>
      </c>
      <c r="I1759" s="29">
        <v>114.86</v>
      </c>
      <c r="J1759" s="96">
        <f si="57" t="shared"/>
        <v>459.44</v>
      </c>
      <c r="M1759" s="25" t="s">
        <v>1138</v>
      </c>
    </row>
    <row customHeight="1" ht="12" r="1760" spans="1:13">
      <c r="A1760" s="10">
        <v>26233</v>
      </c>
      <c r="B1760" s="93">
        <v>0</v>
      </c>
      <c r="C1760" s="110">
        <v>0</v>
      </c>
      <c r="D1760" s="110">
        <f si="58" t="shared"/>
        <v>0</v>
      </c>
      <c r="E1760" s="74">
        <v>0</v>
      </c>
      <c r="H1760" s="26" t="s">
        <v>220</v>
      </c>
      <c r="I1760" s="29">
        <v>20</v>
      </c>
      <c r="J1760" s="96">
        <f ref="J1760:J1834" si="59" t="shared">B1760*I1760</f>
        <v>0</v>
      </c>
      <c r="M1760" s="26"/>
    </row>
    <row customHeight="1" ht="12" r="1761" spans="1:13">
      <c r="A1761" s="10">
        <v>26234</v>
      </c>
      <c r="B1761" s="93">
        <v>5</v>
      </c>
      <c r="C1761" s="110">
        <v>0</v>
      </c>
      <c r="D1761" s="110">
        <f si="58" t="shared"/>
        <v>0</v>
      </c>
      <c r="E1761" s="74">
        <v>0</v>
      </c>
      <c r="H1761" s="26" t="s">
        <v>220</v>
      </c>
      <c r="I1761" s="29">
        <v>36.43</v>
      </c>
      <c r="J1761" s="96">
        <f si="59" t="shared"/>
        <v>182.15</v>
      </c>
      <c r="M1761" s="26"/>
    </row>
    <row customHeight="1" ht="12" r="1762" spans="1:13">
      <c r="A1762" s="10">
        <v>26235</v>
      </c>
      <c r="B1762" s="93">
        <v>2</v>
      </c>
      <c r="C1762" s="110">
        <v>0</v>
      </c>
      <c r="D1762" s="110">
        <f si="58" t="shared"/>
        <v>0</v>
      </c>
      <c r="E1762" s="74">
        <v>0</v>
      </c>
      <c r="H1762" s="26" t="s">
        <v>220</v>
      </c>
      <c r="I1762" s="29">
        <v>49.86</v>
      </c>
      <c r="J1762" s="96">
        <f si="59" t="shared"/>
        <v>99.72</v>
      </c>
      <c r="K1762" s="77">
        <v>75</v>
      </c>
      <c r="M1762" s="26"/>
    </row>
    <row customHeight="1" ht="12" r="1763" spans="1:13">
      <c r="A1763" s="10">
        <v>26236</v>
      </c>
      <c r="B1763" s="93">
        <v>0</v>
      </c>
      <c r="C1763" s="110">
        <v>0</v>
      </c>
      <c r="D1763" s="110">
        <f ref="D1763:D1839" si="60" t="shared">C1763*2</f>
        <v>0</v>
      </c>
      <c r="E1763" s="74">
        <v>0</v>
      </c>
      <c r="H1763" s="26" t="s">
        <v>220</v>
      </c>
      <c r="I1763" s="29">
        <v>49.86</v>
      </c>
      <c r="J1763" s="96">
        <f si="59" t="shared"/>
        <v>0</v>
      </c>
      <c r="K1763" s="77">
        <v>75</v>
      </c>
      <c r="M1763" s="26"/>
    </row>
    <row customHeight="1" ht="12" r="1764" spans="1:13">
      <c r="A1764" s="10">
        <v>26237</v>
      </c>
      <c r="B1764" s="93">
        <v>2</v>
      </c>
      <c r="C1764" s="110">
        <v>2</v>
      </c>
      <c r="D1764" s="110">
        <f si="60" t="shared"/>
        <v>4</v>
      </c>
      <c r="E1764" s="74">
        <v>0</v>
      </c>
      <c r="F1764" s="26" t="s">
        <v>1398</v>
      </c>
      <c r="H1764" s="26" t="s">
        <v>220</v>
      </c>
      <c r="I1764" s="29">
        <v>128.86000000000001</v>
      </c>
      <c r="J1764" s="96">
        <f si="59" t="shared"/>
        <v>257.72000000000003</v>
      </c>
      <c r="K1764" s="77">
        <f>(I1764*0.4)+I1764</f>
        <v>180.40400000000002</v>
      </c>
      <c r="M1764" s="26"/>
    </row>
    <row customHeight="1" ht="12" r="1765" spans="1:13">
      <c r="A1765" s="10">
        <v>26238</v>
      </c>
      <c r="B1765" s="93">
        <v>0</v>
      </c>
      <c r="C1765" s="110">
        <v>0</v>
      </c>
      <c r="D1765" s="110">
        <f si="60" t="shared"/>
        <v>0</v>
      </c>
      <c r="E1765" s="74">
        <v>0</v>
      </c>
      <c r="H1765" s="26" t="s">
        <v>220</v>
      </c>
      <c r="I1765" s="29">
        <v>76.36</v>
      </c>
      <c r="J1765" s="96">
        <f si="59" t="shared"/>
        <v>0</v>
      </c>
      <c r="M1765" s="26"/>
    </row>
    <row customHeight="1" ht="12" r="1766" spans="1:13">
      <c r="A1766" s="10">
        <v>26239</v>
      </c>
      <c r="B1766" s="93">
        <v>5</v>
      </c>
      <c r="C1766" s="110">
        <v>4</v>
      </c>
      <c r="D1766" s="110">
        <f si="60" t="shared"/>
        <v>8</v>
      </c>
      <c r="E1766" s="74">
        <v>0</v>
      </c>
      <c r="F1766" s="26" t="s">
        <v>1398</v>
      </c>
      <c r="H1766" s="26" t="s">
        <v>220</v>
      </c>
      <c r="I1766" s="29">
        <v>45.53</v>
      </c>
      <c r="J1766" s="96">
        <f si="59" t="shared"/>
        <v>227.65</v>
      </c>
      <c r="M1766" s="26"/>
    </row>
    <row customHeight="1" ht="12" r="1767" spans="1:13">
      <c r="A1767" s="10">
        <v>26240</v>
      </c>
      <c r="B1767" s="93">
        <v>5</v>
      </c>
      <c r="C1767" s="110">
        <v>0</v>
      </c>
      <c r="D1767" s="110">
        <f si="60" t="shared"/>
        <v>0</v>
      </c>
      <c r="E1767" s="74">
        <v>0</v>
      </c>
      <c r="H1767" s="26" t="s">
        <v>220</v>
      </c>
      <c r="I1767" s="29">
        <v>20</v>
      </c>
      <c r="J1767" s="96">
        <f si="59" t="shared"/>
        <v>100</v>
      </c>
      <c r="M1767" s="26"/>
    </row>
    <row customHeight="1" ht="12" r="1768" spans="1:13">
      <c r="A1768" s="10">
        <v>26242</v>
      </c>
      <c r="B1768" s="93">
        <v>7</v>
      </c>
      <c r="C1768" s="110">
        <v>0</v>
      </c>
      <c r="D1768" s="110">
        <f si="60" t="shared"/>
        <v>0</v>
      </c>
      <c r="E1768" s="74">
        <v>0</v>
      </c>
      <c r="H1768" s="26" t="s">
        <v>220</v>
      </c>
      <c r="I1768" s="29">
        <v>45.53</v>
      </c>
      <c r="J1768" s="96">
        <f si="59" t="shared"/>
        <v>318.71000000000004</v>
      </c>
      <c r="M1768" s="26"/>
    </row>
    <row customHeight="1" ht="12" r="1769" spans="1:13">
      <c r="A1769" s="10">
        <v>26243</v>
      </c>
      <c r="B1769" s="93">
        <v>7</v>
      </c>
      <c r="C1769" s="110">
        <v>0</v>
      </c>
      <c r="D1769" s="110">
        <f si="60" t="shared"/>
        <v>0</v>
      </c>
      <c r="E1769" s="74">
        <v>0</v>
      </c>
      <c r="H1769" s="26" t="s">
        <v>220</v>
      </c>
      <c r="I1769" s="29">
        <v>62.86</v>
      </c>
      <c r="J1769" s="96">
        <f si="59" t="shared"/>
        <v>440.02</v>
      </c>
      <c r="K1769" s="77">
        <f>(I1769*0.4)+I1769</f>
        <v>88.004000000000005</v>
      </c>
      <c r="M1769" s="26"/>
    </row>
    <row customHeight="1" ht="12" r="1770" spans="1:13">
      <c r="A1770" s="10">
        <v>26244</v>
      </c>
      <c r="B1770" s="93">
        <v>1</v>
      </c>
      <c r="C1770" s="110">
        <v>0</v>
      </c>
      <c r="D1770" s="110">
        <f si="60" t="shared"/>
        <v>0</v>
      </c>
      <c r="E1770" s="74">
        <v>0</v>
      </c>
      <c r="F1770" s="26" t="s">
        <v>1384</v>
      </c>
      <c r="H1770" s="26" t="s">
        <v>220</v>
      </c>
      <c r="I1770" s="29">
        <v>20</v>
      </c>
      <c r="J1770" s="96">
        <f si="59" t="shared"/>
        <v>20</v>
      </c>
      <c r="M1770" s="26"/>
    </row>
    <row customHeight="1" ht="12" r="1771" spans="1:13">
      <c r="A1771" s="10">
        <v>26245</v>
      </c>
      <c r="B1771" s="93">
        <v>0</v>
      </c>
      <c r="C1771" s="110">
        <v>2</v>
      </c>
      <c r="D1771" s="110">
        <f si="60" t="shared"/>
        <v>4</v>
      </c>
      <c r="E1771" s="74">
        <v>0</v>
      </c>
      <c r="F1771" s="26" t="s">
        <v>1398</v>
      </c>
      <c r="H1771" s="26" t="s">
        <v>220</v>
      </c>
      <c r="I1771" s="29">
        <v>57.61</v>
      </c>
      <c r="J1771" s="96">
        <f si="59" t="shared"/>
        <v>0</v>
      </c>
      <c r="K1771" s="77">
        <f>(I1771*0.4)+I1771</f>
        <v>80.653999999999996</v>
      </c>
      <c r="M1771" s="26"/>
    </row>
    <row customHeight="1" ht="12" r="1772" spans="1:13">
      <c r="A1772" s="10">
        <v>26246</v>
      </c>
      <c r="B1772" s="93">
        <v>0</v>
      </c>
      <c r="C1772" s="110">
        <v>0</v>
      </c>
      <c r="D1772" s="110">
        <f si="60" t="shared"/>
        <v>0</v>
      </c>
      <c r="E1772" s="74">
        <v>0</v>
      </c>
      <c r="F1772" s="26" t="s">
        <v>1384</v>
      </c>
      <c r="H1772" s="26" t="s">
        <v>220</v>
      </c>
      <c r="I1772" s="29">
        <v>92.61</v>
      </c>
      <c r="J1772" s="96">
        <f si="59" t="shared"/>
        <v>0</v>
      </c>
      <c r="M1772" s="26"/>
    </row>
    <row customHeight="1" ht="12" r="1773" spans="1:13">
      <c r="A1773" s="10">
        <v>26247</v>
      </c>
      <c r="B1773" s="93">
        <v>8</v>
      </c>
      <c r="C1773" s="110">
        <v>1</v>
      </c>
      <c r="D1773" s="110">
        <f si="60" t="shared"/>
        <v>2</v>
      </c>
      <c r="E1773" s="74">
        <v>0</v>
      </c>
      <c r="F1773" s="26" t="s">
        <v>1385</v>
      </c>
      <c r="H1773" s="26" t="s">
        <v>220</v>
      </c>
      <c r="I1773" s="29">
        <v>39.49</v>
      </c>
      <c r="J1773" s="96">
        <f si="59" t="shared"/>
        <v>315.92</v>
      </c>
      <c r="M1773" s="26"/>
    </row>
    <row customHeight="1" ht="12" r="1774" spans="1:13">
      <c r="A1774" s="10">
        <v>26248</v>
      </c>
      <c r="B1774" s="93">
        <v>0</v>
      </c>
      <c r="C1774" s="110">
        <v>0</v>
      </c>
      <c r="D1774" s="110">
        <f si="60" t="shared"/>
        <v>0</v>
      </c>
      <c r="E1774" s="74">
        <v>0</v>
      </c>
      <c r="F1774" s="26" t="s">
        <v>1384</v>
      </c>
      <c r="H1774" s="26" t="s">
        <v>220</v>
      </c>
      <c r="I1774" s="29">
        <v>93.86</v>
      </c>
      <c r="J1774" s="96">
        <f si="59" t="shared"/>
        <v>0</v>
      </c>
      <c r="K1774" s="77">
        <v>130</v>
      </c>
      <c r="M1774" s="26"/>
    </row>
    <row customHeight="1" ht="12" r="1775" spans="1:13">
      <c r="A1775" s="10">
        <v>26249</v>
      </c>
      <c r="B1775" s="93">
        <v>10</v>
      </c>
      <c r="C1775" s="110">
        <v>0</v>
      </c>
      <c r="D1775" s="110">
        <f si="60" t="shared"/>
        <v>0</v>
      </c>
      <c r="E1775" s="74">
        <v>0</v>
      </c>
      <c r="H1775" s="26" t="s">
        <v>220</v>
      </c>
      <c r="I1775" s="29">
        <v>75.86</v>
      </c>
      <c r="J1775" s="96">
        <f si="59" t="shared"/>
        <v>758.6</v>
      </c>
      <c r="M1775" s="26"/>
    </row>
    <row customHeight="1" ht="12" r="1776" spans="1:13">
      <c r="A1776" s="10">
        <v>26250</v>
      </c>
      <c r="B1776" s="93">
        <v>7</v>
      </c>
      <c r="C1776" s="110">
        <v>4</v>
      </c>
      <c r="D1776" s="110">
        <f si="60" t="shared"/>
        <v>8</v>
      </c>
      <c r="E1776" s="74">
        <v>0</v>
      </c>
      <c r="F1776" s="26" t="s">
        <v>1398</v>
      </c>
      <c r="H1776" s="26" t="s">
        <v>220</v>
      </c>
      <c r="I1776" s="29">
        <v>51.36</v>
      </c>
      <c r="J1776" s="96">
        <f si="59" t="shared"/>
        <v>359.52</v>
      </c>
      <c r="M1776" s="26"/>
    </row>
    <row customHeight="1" ht="12" r="1777" spans="1:13">
      <c r="A1777" s="10">
        <v>26251</v>
      </c>
      <c r="B1777" s="93">
        <v>8</v>
      </c>
      <c r="C1777" s="110">
        <v>2</v>
      </c>
      <c r="D1777" s="110">
        <f si="60" t="shared"/>
        <v>4</v>
      </c>
      <c r="E1777" s="74">
        <v>0</v>
      </c>
      <c r="F1777" s="26" t="s">
        <v>1398</v>
      </c>
      <c r="H1777" s="26" t="s">
        <v>220</v>
      </c>
      <c r="I1777" s="29">
        <v>83.86</v>
      </c>
      <c r="J1777" s="96">
        <f si="59" t="shared"/>
        <v>670.88</v>
      </c>
      <c r="M1777" s="26"/>
    </row>
    <row customHeight="1" ht="12" r="1778" spans="1:13">
      <c r="A1778" s="10">
        <v>26252</v>
      </c>
      <c r="B1778" s="93">
        <v>10</v>
      </c>
      <c r="C1778" s="110">
        <v>2</v>
      </c>
      <c r="D1778" s="110">
        <f si="60" t="shared"/>
        <v>4</v>
      </c>
      <c r="E1778" s="74">
        <v>0</v>
      </c>
      <c r="F1778" s="26" t="s">
        <v>1398</v>
      </c>
      <c r="H1778" s="26" t="s">
        <v>220</v>
      </c>
      <c r="I1778" s="29">
        <v>181.36</v>
      </c>
      <c r="J1778" s="96">
        <f si="59" t="shared"/>
        <v>1813.6000000000001</v>
      </c>
      <c r="M1778" s="26"/>
    </row>
    <row customHeight="1" ht="12" r="1779" spans="1:13">
      <c r="A1779" s="10">
        <v>26253</v>
      </c>
      <c r="B1779" s="93">
        <v>18</v>
      </c>
      <c r="C1779" s="110">
        <v>0</v>
      </c>
      <c r="D1779" s="110">
        <f si="60" t="shared"/>
        <v>0</v>
      </c>
      <c r="E1779" s="74">
        <v>0</v>
      </c>
      <c r="H1779" s="26" t="s">
        <v>220</v>
      </c>
      <c r="I1779" s="29">
        <v>20</v>
      </c>
      <c r="J1779" s="96">
        <f si="59" t="shared"/>
        <v>360</v>
      </c>
      <c r="M1779" s="26"/>
    </row>
    <row customHeight="1" ht="12" r="1780" spans="1:13">
      <c r="A1780" s="10">
        <v>26254</v>
      </c>
      <c r="B1780" s="93">
        <v>0</v>
      </c>
      <c r="C1780" s="110">
        <v>4</v>
      </c>
      <c r="D1780" s="110">
        <f si="60" t="shared"/>
        <v>8</v>
      </c>
      <c r="E1780" s="74">
        <v>0</v>
      </c>
      <c r="F1780" s="26" t="s">
        <v>1398</v>
      </c>
      <c r="H1780" s="26" t="s">
        <v>220</v>
      </c>
      <c r="I1780" s="29">
        <v>127.61</v>
      </c>
      <c r="J1780" s="96">
        <f si="59" t="shared"/>
        <v>0</v>
      </c>
      <c r="M1780" s="26"/>
    </row>
    <row customHeight="1" ht="12" r="1781" spans="1:13">
      <c r="A1781" s="10">
        <v>26259</v>
      </c>
      <c r="B1781" s="68">
        <v>4</v>
      </c>
      <c r="C1781" s="110">
        <v>0</v>
      </c>
      <c r="D1781" s="110">
        <f si="60" t="shared"/>
        <v>0</v>
      </c>
      <c r="I1781" s="29">
        <v>20</v>
      </c>
      <c r="J1781" s="96">
        <f si="59" t="shared"/>
        <v>80</v>
      </c>
      <c r="K1781" s="90"/>
      <c r="L1781" s="107"/>
      <c r="M1781" s="26"/>
    </row>
    <row customHeight="1" ht="12" r="1782" spans="1:13">
      <c r="A1782" s="10">
        <v>26264</v>
      </c>
      <c r="B1782" s="93">
        <v>1</v>
      </c>
      <c r="C1782" s="110">
        <v>0</v>
      </c>
      <c r="D1782" s="110">
        <f si="60" t="shared"/>
        <v>0</v>
      </c>
      <c r="E1782" s="74">
        <v>0</v>
      </c>
      <c r="H1782" s="26" t="s">
        <v>220</v>
      </c>
      <c r="I1782" s="29">
        <v>20</v>
      </c>
      <c r="J1782" s="96">
        <f si="59" t="shared"/>
        <v>20</v>
      </c>
      <c r="M1782" s="26"/>
    </row>
    <row customHeight="1" ht="12" r="1783" spans="1:13">
      <c r="A1783" s="10">
        <v>26269</v>
      </c>
      <c r="B1783" s="93">
        <v>1</v>
      </c>
      <c r="C1783" s="110">
        <v>0</v>
      </c>
      <c r="D1783" s="110">
        <f si="60" t="shared"/>
        <v>0</v>
      </c>
      <c r="E1783" s="74">
        <v>0</v>
      </c>
      <c r="H1783" s="26" t="s">
        <v>220</v>
      </c>
      <c r="I1783" s="29">
        <v>88.86</v>
      </c>
      <c r="J1783" s="96">
        <f si="59" t="shared"/>
        <v>88.86</v>
      </c>
      <c r="M1783" s="26"/>
    </row>
    <row customHeight="1" ht="12" r="1784" spans="1:13">
      <c r="A1784" s="10">
        <v>26270</v>
      </c>
      <c r="B1784" s="93">
        <v>1</v>
      </c>
      <c r="C1784" s="110">
        <v>0</v>
      </c>
      <c r="D1784" s="110">
        <f si="60" t="shared"/>
        <v>0</v>
      </c>
      <c r="E1784" s="74">
        <v>0</v>
      </c>
      <c r="H1784" s="26" t="s">
        <v>220</v>
      </c>
      <c r="I1784" s="29">
        <v>101.86</v>
      </c>
      <c r="J1784" s="96">
        <f si="59" t="shared"/>
        <v>101.86</v>
      </c>
      <c r="M1784" s="26"/>
    </row>
    <row customHeight="1" ht="12" r="1785" spans="1:13">
      <c r="A1785" s="10">
        <v>26271</v>
      </c>
      <c r="B1785" s="93">
        <v>1</v>
      </c>
      <c r="C1785" s="110">
        <v>0</v>
      </c>
      <c r="D1785" s="110">
        <f si="60" t="shared"/>
        <v>0</v>
      </c>
      <c r="E1785" s="74">
        <v>0</v>
      </c>
      <c r="H1785" s="26" t="s">
        <v>220</v>
      </c>
      <c r="I1785" s="29">
        <v>75.86</v>
      </c>
      <c r="J1785" s="96">
        <f si="59" t="shared"/>
        <v>75.86</v>
      </c>
      <c r="M1785" s="26"/>
    </row>
    <row customHeight="1" ht="12" r="1786" spans="1:13">
      <c r="A1786" s="10">
        <v>26273</v>
      </c>
      <c r="B1786" s="93">
        <v>1</v>
      </c>
      <c r="C1786" s="110">
        <v>0</v>
      </c>
      <c r="D1786" s="110">
        <f si="60" t="shared"/>
        <v>0</v>
      </c>
      <c r="E1786" s="74">
        <v>0</v>
      </c>
      <c r="H1786" s="26" t="s">
        <v>220</v>
      </c>
      <c r="I1786" s="29">
        <v>62.86</v>
      </c>
      <c r="J1786" s="96">
        <f si="59" t="shared"/>
        <v>62.86</v>
      </c>
      <c r="M1786" s="26"/>
    </row>
    <row customHeight="1" ht="12" r="1787" spans="1:13">
      <c r="A1787" s="10">
        <v>26275</v>
      </c>
      <c r="B1787" s="93">
        <v>1</v>
      </c>
      <c r="C1787" s="110">
        <v>0</v>
      </c>
      <c r="D1787" s="110">
        <f si="60" t="shared"/>
        <v>0</v>
      </c>
      <c r="E1787" s="74">
        <v>0</v>
      </c>
      <c r="H1787" s="26" t="s">
        <v>220</v>
      </c>
      <c r="I1787" s="29">
        <v>49.86</v>
      </c>
      <c r="J1787" s="96">
        <f si="59" t="shared"/>
        <v>49.86</v>
      </c>
      <c r="M1787" s="26"/>
    </row>
    <row customHeight="1" ht="12" r="1788" spans="1:13">
      <c r="A1788" s="10">
        <v>26277</v>
      </c>
      <c r="B1788" s="93">
        <v>3</v>
      </c>
      <c r="C1788" s="110">
        <v>0</v>
      </c>
      <c r="D1788" s="110">
        <f si="60" t="shared"/>
        <v>0</v>
      </c>
      <c r="E1788" s="74">
        <v>0</v>
      </c>
      <c r="H1788" s="26" t="s">
        <v>220</v>
      </c>
      <c r="I1788" s="29">
        <v>43.36</v>
      </c>
      <c r="J1788" s="96">
        <f si="59" t="shared"/>
        <v>130.07999999999998</v>
      </c>
      <c r="M1788" s="26"/>
    </row>
    <row customHeight="1" ht="12" r="1789" spans="1:13">
      <c r="A1789" s="10">
        <v>26278</v>
      </c>
      <c r="B1789" s="93">
        <v>3</v>
      </c>
      <c r="C1789" s="110">
        <v>0</v>
      </c>
      <c r="D1789" s="110">
        <f si="60" t="shared"/>
        <v>0</v>
      </c>
      <c r="E1789" s="74">
        <v>0</v>
      </c>
      <c r="H1789" s="26" t="s">
        <v>220</v>
      </c>
      <c r="I1789" s="29">
        <v>75</v>
      </c>
      <c r="J1789" s="96">
        <f si="59" t="shared"/>
        <v>225</v>
      </c>
      <c r="M1789" s="26"/>
    </row>
    <row customHeight="1" ht="12" r="1790" spans="1:13">
      <c r="A1790" s="10">
        <v>26279</v>
      </c>
      <c r="B1790" s="93">
        <v>5</v>
      </c>
      <c r="C1790" s="110">
        <v>0</v>
      </c>
      <c r="D1790" s="110">
        <f si="60" t="shared"/>
        <v>0</v>
      </c>
      <c r="F1790" s="26" t="s">
        <v>1381</v>
      </c>
      <c r="I1790" s="29">
        <v>35.86</v>
      </c>
      <c r="J1790" s="96">
        <f si="59" t="shared"/>
        <v>179.3</v>
      </c>
      <c r="M1790" s="26"/>
    </row>
    <row customHeight="1" ht="12" r="1791" spans="1:13">
      <c r="A1791" s="10">
        <v>26280</v>
      </c>
      <c r="B1791" s="93">
        <v>7</v>
      </c>
      <c r="C1791" s="110">
        <v>0</v>
      </c>
      <c r="D1791" s="110">
        <f si="60" t="shared"/>
        <v>0</v>
      </c>
      <c r="E1791" s="74">
        <v>0</v>
      </c>
      <c r="F1791" s="26" t="s">
        <v>1381</v>
      </c>
      <c r="H1791" s="26" t="s">
        <v>220</v>
      </c>
      <c r="I1791" s="29">
        <v>93.86</v>
      </c>
      <c r="J1791" s="96">
        <f si="59" t="shared"/>
        <v>657.02</v>
      </c>
      <c r="M1791" s="26"/>
    </row>
    <row customHeight="1" ht="12" r="1792" spans="1:13">
      <c r="A1792" s="10">
        <v>26281</v>
      </c>
      <c r="B1792" s="93">
        <v>0</v>
      </c>
      <c r="C1792" s="110">
        <v>0</v>
      </c>
      <c r="D1792" s="110">
        <f si="60" t="shared"/>
        <v>0</v>
      </c>
      <c r="E1792" s="74">
        <v>0</v>
      </c>
      <c r="F1792" s="26" t="s">
        <v>1381</v>
      </c>
      <c r="H1792" s="26" t="s">
        <v>220</v>
      </c>
      <c r="I1792" s="29">
        <v>146.36000000000001</v>
      </c>
      <c r="J1792" s="96">
        <f si="59" t="shared"/>
        <v>0</v>
      </c>
      <c r="M1792" s="26"/>
    </row>
    <row customHeight="1" ht="12" r="1793" spans="1:13">
      <c r="A1793" s="10">
        <v>26284</v>
      </c>
      <c r="B1793" s="93">
        <v>2</v>
      </c>
      <c r="C1793" s="110">
        <v>0</v>
      </c>
      <c r="D1793" s="110">
        <f si="60" t="shared"/>
        <v>0</v>
      </c>
      <c r="E1793" s="74">
        <v>0</v>
      </c>
      <c r="H1793" s="26" t="s">
        <v>220</v>
      </c>
      <c r="I1793" s="29">
        <v>43.36</v>
      </c>
      <c r="J1793" s="96">
        <f si="59" t="shared"/>
        <v>86.72</v>
      </c>
      <c r="M1793" s="26"/>
    </row>
    <row customHeight="1" ht="12" r="1794" spans="1:13">
      <c r="A1794" s="10">
        <v>26291</v>
      </c>
      <c r="B1794" s="93">
        <v>1</v>
      </c>
      <c r="C1794" s="110">
        <v>0</v>
      </c>
      <c r="D1794" s="110">
        <f si="60" t="shared"/>
        <v>0</v>
      </c>
      <c r="E1794" s="74">
        <v>0</v>
      </c>
      <c r="H1794" s="26" t="s">
        <v>220</v>
      </c>
      <c r="I1794" s="29">
        <v>88.86</v>
      </c>
      <c r="J1794" s="96">
        <f si="59" t="shared"/>
        <v>88.86</v>
      </c>
      <c r="M1794" s="26"/>
    </row>
    <row customHeight="1" ht="12" r="1795" spans="1:13">
      <c r="A1795" s="10">
        <v>26292</v>
      </c>
      <c r="B1795" s="93">
        <v>0</v>
      </c>
      <c r="C1795" s="110">
        <v>0</v>
      </c>
      <c r="D1795" s="110">
        <f si="60" t="shared"/>
        <v>0</v>
      </c>
      <c r="E1795" s="74">
        <v>0</v>
      </c>
      <c r="H1795" s="26" t="s">
        <v>220</v>
      </c>
      <c r="I1795" s="29">
        <v>88.86</v>
      </c>
      <c r="J1795" s="96">
        <f si="59" t="shared"/>
        <v>0</v>
      </c>
      <c r="M1795" s="26"/>
    </row>
    <row customHeight="1" ht="12" r="1796" spans="1:13">
      <c r="A1796" s="10">
        <v>26293</v>
      </c>
      <c r="B1796" s="93">
        <v>2</v>
      </c>
      <c r="C1796" s="110">
        <v>0</v>
      </c>
      <c r="D1796" s="110">
        <f si="60" t="shared"/>
        <v>0</v>
      </c>
      <c r="E1796" s="74">
        <v>0</v>
      </c>
      <c r="H1796" s="26" t="s">
        <v>220</v>
      </c>
      <c r="I1796" s="29">
        <v>82.36</v>
      </c>
      <c r="J1796" s="96">
        <f si="59" t="shared"/>
        <v>164.72</v>
      </c>
      <c r="M1796" s="26"/>
    </row>
    <row customHeight="1" ht="12" r="1797" spans="1:13">
      <c r="A1797" s="10">
        <v>26296</v>
      </c>
      <c r="B1797" s="93">
        <v>0</v>
      </c>
      <c r="C1797" s="110">
        <v>0</v>
      </c>
      <c r="D1797" s="110">
        <f si="60" t="shared"/>
        <v>0</v>
      </c>
      <c r="E1797" s="74">
        <v>0</v>
      </c>
      <c r="H1797" s="26" t="s">
        <v>220</v>
      </c>
      <c r="I1797" s="29">
        <v>62.86</v>
      </c>
      <c r="J1797" s="96">
        <f si="59" t="shared"/>
        <v>0</v>
      </c>
      <c r="M1797" s="26"/>
    </row>
    <row customHeight="1" ht="12" r="1798" spans="1:13">
      <c r="A1798" s="10">
        <v>26301</v>
      </c>
      <c r="B1798" s="93">
        <v>1</v>
      </c>
      <c r="C1798" s="110">
        <v>0</v>
      </c>
      <c r="D1798" s="110">
        <f si="60" t="shared"/>
        <v>0</v>
      </c>
      <c r="I1798" s="29">
        <v>20</v>
      </c>
      <c r="J1798" s="96">
        <f si="59" t="shared"/>
        <v>20</v>
      </c>
      <c r="M1798" s="26"/>
    </row>
    <row customHeight="1" ht="12" r="1799" spans="1:13">
      <c r="A1799" s="10">
        <v>26306</v>
      </c>
      <c r="B1799" s="93">
        <v>0</v>
      </c>
      <c r="C1799" s="110">
        <v>0</v>
      </c>
      <c r="D1799" s="110">
        <f si="60" t="shared"/>
        <v>0</v>
      </c>
      <c r="I1799" s="29">
        <v>20</v>
      </c>
      <c r="J1799" s="96">
        <f si="59" t="shared"/>
        <v>0</v>
      </c>
      <c r="M1799" s="26"/>
    </row>
    <row customHeight="1" ht="12" r="1800" spans="1:13">
      <c r="A1800" s="10">
        <v>26308</v>
      </c>
      <c r="B1800" s="93">
        <v>56</v>
      </c>
      <c r="C1800" s="110">
        <v>0</v>
      </c>
      <c r="D1800" s="110">
        <f si="60" t="shared"/>
        <v>0</v>
      </c>
      <c r="I1800" s="29">
        <v>20</v>
      </c>
      <c r="J1800" s="96">
        <f si="59" t="shared"/>
        <v>1120</v>
      </c>
      <c r="M1800" s="26"/>
    </row>
    <row customHeight="1" ht="12" r="1801" spans="1:13">
      <c r="A1801" s="10">
        <v>26310</v>
      </c>
      <c r="B1801" s="93">
        <v>0</v>
      </c>
      <c r="C1801" s="110">
        <v>0</v>
      </c>
      <c r="D1801" s="110">
        <f si="60" t="shared"/>
        <v>0</v>
      </c>
      <c r="I1801" s="29">
        <v>20</v>
      </c>
      <c r="J1801" s="96">
        <f si="59" t="shared"/>
        <v>0</v>
      </c>
      <c r="M1801" s="26"/>
    </row>
    <row customHeight="1" ht="12" r="1802" spans="1:13">
      <c r="A1802" s="10">
        <v>26311</v>
      </c>
      <c r="B1802" s="93">
        <v>0</v>
      </c>
      <c r="C1802" s="110">
        <v>0</v>
      </c>
      <c r="D1802" s="110">
        <f si="60" t="shared"/>
        <v>0</v>
      </c>
      <c r="I1802" s="29">
        <v>20</v>
      </c>
      <c r="J1802" s="96">
        <f si="59" t="shared"/>
        <v>0</v>
      </c>
      <c r="M1802" s="26"/>
    </row>
    <row customHeight="1" ht="12" r="1803" spans="1:13">
      <c r="A1803" s="10">
        <v>26315</v>
      </c>
      <c r="B1803" s="93">
        <v>0</v>
      </c>
      <c r="C1803" s="110">
        <v>0</v>
      </c>
      <c r="D1803" s="110">
        <f si="60" t="shared"/>
        <v>0</v>
      </c>
      <c r="I1803" s="29">
        <v>20</v>
      </c>
      <c r="J1803" s="96">
        <f si="59" t="shared"/>
        <v>0</v>
      </c>
      <c r="M1803" s="26"/>
    </row>
    <row customHeight="1" ht="12" r="1804" spans="1:13">
      <c r="A1804" s="99">
        <v>26316</v>
      </c>
      <c r="B1804" s="93">
        <v>0</v>
      </c>
      <c r="C1804" s="110">
        <v>0</v>
      </c>
      <c r="D1804" s="110">
        <f si="60" t="shared"/>
        <v>0</v>
      </c>
      <c r="I1804" s="29">
        <v>55</v>
      </c>
      <c r="J1804" s="96">
        <f si="59" t="shared"/>
        <v>0</v>
      </c>
      <c r="M1804" s="26"/>
    </row>
    <row customHeight="1" ht="12" r="1805" spans="1:13">
      <c r="A1805" s="10">
        <v>26317</v>
      </c>
      <c r="B1805" s="93">
        <v>27</v>
      </c>
      <c r="C1805" s="110">
        <v>0</v>
      </c>
      <c r="D1805" s="110">
        <f si="60" t="shared"/>
        <v>0</v>
      </c>
      <c r="I1805" s="29">
        <v>20</v>
      </c>
      <c r="J1805" s="96">
        <f si="59" t="shared"/>
        <v>540</v>
      </c>
      <c r="M1805" s="26"/>
    </row>
    <row customHeight="1" ht="12" r="1806" spans="1:13">
      <c r="A1806" s="99">
        <v>26318</v>
      </c>
      <c r="B1806" s="93">
        <v>0</v>
      </c>
      <c r="C1806" s="110">
        <v>0</v>
      </c>
      <c r="D1806" s="110">
        <f si="60" t="shared"/>
        <v>0</v>
      </c>
      <c r="I1806" s="29">
        <v>85</v>
      </c>
      <c r="J1806" s="96">
        <f si="59" t="shared"/>
        <v>0</v>
      </c>
      <c r="M1806" s="26"/>
    </row>
    <row customHeight="1" ht="12" r="1807" spans="1:13">
      <c r="A1807" s="10">
        <v>26319</v>
      </c>
      <c r="B1807" s="93">
        <v>0</v>
      </c>
      <c r="C1807" s="110">
        <v>0</v>
      </c>
      <c r="D1807" s="110">
        <f si="60" t="shared"/>
        <v>0</v>
      </c>
      <c r="I1807" s="29">
        <v>20</v>
      </c>
      <c r="J1807" s="96">
        <f si="59" t="shared"/>
        <v>0</v>
      </c>
      <c r="M1807" s="26"/>
    </row>
    <row customHeight="1" ht="12" r="1808" spans="1:13">
      <c r="A1808" s="99">
        <v>26320</v>
      </c>
      <c r="B1808" s="93">
        <v>0</v>
      </c>
      <c r="C1808" s="110">
        <v>0</v>
      </c>
      <c r="D1808" s="110">
        <f si="60" t="shared"/>
        <v>0</v>
      </c>
      <c r="I1808" s="29">
        <v>57</v>
      </c>
      <c r="J1808" s="96">
        <f si="59" t="shared"/>
        <v>0</v>
      </c>
      <c r="M1808" s="26"/>
    </row>
    <row customHeight="1" ht="12" r="1809" spans="1:13">
      <c r="A1809" s="10">
        <v>26321</v>
      </c>
      <c r="B1809" s="93">
        <v>0</v>
      </c>
      <c r="C1809" s="110">
        <v>0</v>
      </c>
      <c r="D1809" s="110">
        <f si="60" t="shared"/>
        <v>0</v>
      </c>
      <c r="F1809" s="26" t="s">
        <v>1400</v>
      </c>
      <c r="I1809" s="29">
        <v>20</v>
      </c>
      <c r="J1809" s="96">
        <f si="59" t="shared"/>
        <v>0</v>
      </c>
      <c r="M1809" s="26"/>
    </row>
    <row customHeight="1" ht="12" r="1810" spans="1:13">
      <c r="A1810" s="10">
        <v>26322</v>
      </c>
      <c r="B1810" s="93">
        <v>0</v>
      </c>
      <c r="C1810" s="110">
        <v>0</v>
      </c>
      <c r="D1810" s="110">
        <f si="60" t="shared"/>
        <v>0</v>
      </c>
      <c r="I1810" s="29">
        <v>20</v>
      </c>
      <c r="J1810" s="96">
        <f si="59" t="shared"/>
        <v>0</v>
      </c>
      <c r="M1810" s="26"/>
    </row>
    <row customHeight="1" ht="12" r="1811" spans="1:13">
      <c r="A1811" s="10">
        <v>26323</v>
      </c>
      <c r="B1811" s="93">
        <v>0</v>
      </c>
      <c r="C1811" s="110">
        <v>0</v>
      </c>
      <c r="D1811" s="110">
        <f si="60" t="shared"/>
        <v>0</v>
      </c>
      <c r="I1811" s="29">
        <v>20</v>
      </c>
      <c r="J1811" s="96">
        <f si="59" t="shared"/>
        <v>0</v>
      </c>
      <c r="M1811" s="26"/>
    </row>
    <row customHeight="1" ht="12" r="1812" spans="1:13">
      <c r="A1812" s="10">
        <v>26325</v>
      </c>
      <c r="B1812" s="93">
        <v>0</v>
      </c>
      <c r="C1812" s="110">
        <v>0</v>
      </c>
      <c r="D1812" s="110">
        <f si="60" t="shared"/>
        <v>0</v>
      </c>
      <c r="I1812" s="29">
        <v>20</v>
      </c>
      <c r="J1812" s="96">
        <f si="59" t="shared"/>
        <v>0</v>
      </c>
      <c r="M1812" s="26"/>
    </row>
    <row customHeight="1" ht="12" r="1813" spans="1:13">
      <c r="A1813" s="10">
        <v>26326</v>
      </c>
      <c r="B1813" s="93">
        <v>0</v>
      </c>
      <c r="C1813" s="110">
        <v>0</v>
      </c>
      <c r="D1813" s="110">
        <f si="60" t="shared"/>
        <v>0</v>
      </c>
      <c r="F1813" s="26" t="s">
        <v>1400</v>
      </c>
      <c r="I1813" s="29">
        <v>150</v>
      </c>
      <c r="J1813" s="96">
        <f si="59" t="shared"/>
        <v>0</v>
      </c>
      <c r="M1813" s="26"/>
    </row>
    <row customHeight="1" ht="12" r="1814" spans="1:13">
      <c r="A1814" s="10">
        <v>26327</v>
      </c>
      <c r="B1814" s="93">
        <v>0</v>
      </c>
      <c r="C1814" s="110">
        <v>0</v>
      </c>
      <c r="D1814" s="110">
        <f si="60" t="shared"/>
        <v>0</v>
      </c>
      <c r="F1814" s="26" t="s">
        <v>1400</v>
      </c>
      <c r="I1814" s="29">
        <v>20</v>
      </c>
      <c r="J1814" s="96">
        <f si="59" t="shared"/>
        <v>0</v>
      </c>
      <c r="M1814" s="26"/>
    </row>
    <row customHeight="1" ht="12" r="1815" spans="1:13">
      <c r="A1815" s="10">
        <v>26328</v>
      </c>
      <c r="B1815" s="93">
        <v>0</v>
      </c>
      <c r="C1815" s="110">
        <v>0</v>
      </c>
      <c r="D1815" s="110">
        <f si="60" t="shared"/>
        <v>0</v>
      </c>
      <c r="E1815" s="74">
        <v>0</v>
      </c>
      <c r="F1815" s="26" t="s">
        <v>1400</v>
      </c>
      <c r="I1815" s="29">
        <v>20</v>
      </c>
      <c r="J1815" s="96">
        <f si="59" t="shared"/>
        <v>0</v>
      </c>
      <c r="M1815" s="26"/>
    </row>
    <row customHeight="1" ht="12" r="1816" spans="1:13">
      <c r="A1816" s="10">
        <v>26329</v>
      </c>
      <c r="B1816" s="93">
        <v>0</v>
      </c>
      <c r="C1816" s="110">
        <v>0</v>
      </c>
      <c r="D1816" s="110">
        <f si="60" t="shared"/>
        <v>0</v>
      </c>
      <c r="F1816" s="26" t="s">
        <v>1400</v>
      </c>
      <c r="I1816" s="29">
        <v>220</v>
      </c>
      <c r="J1816" s="96">
        <f si="59" t="shared"/>
        <v>0</v>
      </c>
      <c r="M1816" s="26"/>
    </row>
    <row customHeight="1" ht="12" r="1817" spans="1:13">
      <c r="A1817" s="10">
        <v>26330</v>
      </c>
      <c r="B1817" s="93">
        <v>0</v>
      </c>
      <c r="C1817" s="110">
        <v>0</v>
      </c>
      <c r="D1817" s="110">
        <f si="60" t="shared"/>
        <v>0</v>
      </c>
      <c r="I1817" s="29">
        <v>20</v>
      </c>
      <c r="J1817" s="96">
        <f si="59" t="shared"/>
        <v>0</v>
      </c>
      <c r="M1817" s="26"/>
    </row>
    <row customHeight="1" ht="12" r="1818" spans="1:13">
      <c r="A1818" s="10">
        <v>26331</v>
      </c>
      <c r="B1818" s="93">
        <v>0</v>
      </c>
      <c r="C1818" s="110">
        <v>0</v>
      </c>
      <c r="D1818" s="110">
        <f si="60" t="shared"/>
        <v>0</v>
      </c>
      <c r="I1818" s="29">
        <v>20</v>
      </c>
      <c r="J1818" s="96">
        <f si="59" t="shared"/>
        <v>0</v>
      </c>
      <c r="M1818" s="26"/>
    </row>
    <row customHeight="1" ht="12" r="1819" spans="1:13">
      <c r="A1819" s="10">
        <v>26332</v>
      </c>
      <c r="B1819" s="93">
        <v>0</v>
      </c>
      <c r="C1819" s="110">
        <v>0</v>
      </c>
      <c r="D1819" s="110">
        <f si="60" t="shared"/>
        <v>0</v>
      </c>
      <c r="I1819" s="29">
        <v>20</v>
      </c>
      <c r="J1819" s="96">
        <f si="59" t="shared"/>
        <v>0</v>
      </c>
      <c r="M1819" s="26"/>
    </row>
    <row customHeight="1" ht="12" r="1820" spans="1:13">
      <c r="A1820" s="10">
        <v>26333</v>
      </c>
      <c r="B1820" s="93">
        <v>0</v>
      </c>
      <c r="C1820" s="110">
        <v>0</v>
      </c>
      <c r="D1820" s="110">
        <f si="60" t="shared"/>
        <v>0</v>
      </c>
      <c r="I1820" s="29">
        <v>20</v>
      </c>
      <c r="J1820" s="96">
        <f si="59" t="shared"/>
        <v>0</v>
      </c>
      <c r="M1820" s="26"/>
    </row>
    <row customHeight="1" ht="12" r="1821" spans="1:13">
      <c r="A1821" s="10">
        <v>26334</v>
      </c>
      <c r="B1821" s="93">
        <v>0</v>
      </c>
      <c r="C1821" s="110">
        <v>0</v>
      </c>
      <c r="D1821" s="110">
        <f si="60" t="shared"/>
        <v>0</v>
      </c>
      <c r="F1821" s="26" t="s">
        <v>1400</v>
      </c>
      <c r="I1821" s="29">
        <v>20</v>
      </c>
      <c r="J1821" s="96">
        <f si="59" t="shared"/>
        <v>0</v>
      </c>
      <c r="M1821" s="26"/>
    </row>
    <row customHeight="1" ht="12" r="1822" spans="1:13">
      <c r="A1822" s="10">
        <v>26335</v>
      </c>
      <c r="B1822" s="93">
        <v>0</v>
      </c>
      <c r="C1822" s="110">
        <v>0</v>
      </c>
      <c r="D1822" s="110">
        <f si="60" t="shared"/>
        <v>0</v>
      </c>
      <c r="I1822" s="29">
        <v>20</v>
      </c>
      <c r="J1822" s="96">
        <f si="59" t="shared"/>
        <v>0</v>
      </c>
      <c r="M1822" s="26"/>
    </row>
    <row customHeight="1" ht="12" r="1823" spans="1:13">
      <c r="A1823" s="10">
        <v>26337</v>
      </c>
      <c r="B1823" s="93">
        <v>0</v>
      </c>
      <c r="C1823" s="110">
        <v>0</v>
      </c>
      <c r="D1823" s="110">
        <f si="60" t="shared"/>
        <v>0</v>
      </c>
      <c r="F1823" s="26" t="s">
        <v>1400</v>
      </c>
      <c r="I1823" s="29">
        <v>20</v>
      </c>
      <c r="J1823" s="96">
        <f si="59" t="shared"/>
        <v>0</v>
      </c>
      <c r="M1823" s="26"/>
    </row>
    <row customHeight="1" ht="12" r="1824" spans="1:13">
      <c r="A1824" s="10">
        <v>26338</v>
      </c>
      <c r="B1824" s="93">
        <v>0</v>
      </c>
      <c r="C1824" s="110">
        <v>0</v>
      </c>
      <c r="D1824" s="110">
        <f si="60" t="shared"/>
        <v>0</v>
      </c>
      <c r="I1824" s="29">
        <v>20</v>
      </c>
      <c r="J1824" s="96">
        <f si="59" t="shared"/>
        <v>0</v>
      </c>
      <c r="M1824" s="26"/>
    </row>
    <row customHeight="1" ht="12" r="1825" spans="1:13">
      <c r="A1825" s="10">
        <v>26339</v>
      </c>
      <c r="B1825" s="93">
        <v>3</v>
      </c>
      <c r="C1825" s="110">
        <v>0</v>
      </c>
      <c r="D1825" s="110">
        <f si="60" t="shared"/>
        <v>0</v>
      </c>
      <c r="I1825" s="29">
        <v>20</v>
      </c>
      <c r="J1825" s="96">
        <f si="59" t="shared"/>
        <v>60</v>
      </c>
      <c r="M1825" s="26"/>
    </row>
    <row customHeight="1" ht="12" r="1826" spans="1:13">
      <c r="A1826" s="10">
        <v>26340</v>
      </c>
      <c r="B1826" s="93">
        <v>0</v>
      </c>
      <c r="C1826" s="110">
        <v>0</v>
      </c>
      <c r="D1826" s="110">
        <f si="60" t="shared"/>
        <v>0</v>
      </c>
      <c r="I1826" s="29">
        <v>20</v>
      </c>
      <c r="J1826" s="96">
        <f si="59" t="shared"/>
        <v>0</v>
      </c>
      <c r="M1826" s="26"/>
    </row>
    <row customHeight="1" ht="12" r="1827" spans="1:13">
      <c r="A1827" s="10">
        <v>26341</v>
      </c>
      <c r="B1827" s="93">
        <v>0</v>
      </c>
      <c r="C1827" s="110">
        <v>0</v>
      </c>
      <c r="D1827" s="110">
        <f si="60" t="shared"/>
        <v>0</v>
      </c>
      <c r="I1827" s="29">
        <v>20</v>
      </c>
      <c r="J1827" s="96">
        <f si="59" t="shared"/>
        <v>0</v>
      </c>
      <c r="M1827" s="26"/>
    </row>
    <row customHeight="1" ht="12" r="1828" spans="1:13">
      <c r="A1828" s="10">
        <v>26344</v>
      </c>
      <c r="B1828" s="93">
        <v>1</v>
      </c>
      <c r="C1828" s="110">
        <v>0</v>
      </c>
      <c r="D1828" s="110">
        <f si="60" t="shared"/>
        <v>0</v>
      </c>
      <c r="I1828" s="29">
        <v>20</v>
      </c>
      <c r="J1828" s="96">
        <f si="59" t="shared"/>
        <v>20</v>
      </c>
      <c r="M1828" s="26"/>
    </row>
    <row customHeight="1" ht="12" r="1829" spans="1:13">
      <c r="A1829" s="10">
        <v>26345</v>
      </c>
      <c r="B1829" s="93">
        <v>1</v>
      </c>
      <c r="C1829" s="110">
        <v>0</v>
      </c>
      <c r="D1829" s="110">
        <f si="60" t="shared"/>
        <v>0</v>
      </c>
      <c r="I1829" s="29">
        <v>20</v>
      </c>
      <c r="J1829" s="96">
        <f si="59" t="shared"/>
        <v>20</v>
      </c>
      <c r="M1829" s="26"/>
    </row>
    <row customHeight="1" ht="12" r="1830" spans="1:13">
      <c r="A1830" s="10">
        <v>26346</v>
      </c>
      <c r="B1830" s="93">
        <v>1</v>
      </c>
      <c r="C1830" s="110">
        <v>0</v>
      </c>
      <c r="D1830" s="110">
        <f si="60" t="shared"/>
        <v>0</v>
      </c>
      <c r="I1830" s="29">
        <v>20</v>
      </c>
      <c r="J1830" s="96">
        <f si="59" t="shared"/>
        <v>20</v>
      </c>
      <c r="M1830" s="26"/>
    </row>
    <row customHeight="1" ht="12" r="1831" spans="1:13">
      <c r="A1831" s="10">
        <v>26348</v>
      </c>
      <c r="B1831" s="93">
        <v>1</v>
      </c>
      <c r="C1831" s="110">
        <v>0</v>
      </c>
      <c r="D1831" s="110">
        <f si="60" t="shared"/>
        <v>0</v>
      </c>
      <c r="I1831" s="29">
        <v>20</v>
      </c>
      <c r="J1831" s="96">
        <f si="59" t="shared"/>
        <v>20</v>
      </c>
      <c r="M1831" s="26"/>
    </row>
    <row customHeight="1" ht="12" r="1832" spans="1:13">
      <c r="A1832" s="10">
        <v>26349</v>
      </c>
      <c r="B1832" s="93">
        <v>2</v>
      </c>
      <c r="C1832" s="110">
        <v>0</v>
      </c>
      <c r="D1832" s="110">
        <f si="60" t="shared"/>
        <v>0</v>
      </c>
      <c r="I1832" s="29">
        <v>20</v>
      </c>
      <c r="J1832" s="96">
        <f si="59" t="shared"/>
        <v>40</v>
      </c>
      <c r="M1832" s="26"/>
    </row>
    <row customHeight="1" ht="12" r="1833" spans="1:13">
      <c r="A1833" s="99">
        <v>26350</v>
      </c>
      <c r="B1833" s="93">
        <v>0</v>
      </c>
      <c r="C1833" s="110">
        <v>0</v>
      </c>
      <c r="D1833" s="110">
        <f si="60" t="shared"/>
        <v>0</v>
      </c>
      <c r="I1833" s="29">
        <v>55</v>
      </c>
      <c r="J1833" s="96">
        <f si="59" t="shared"/>
        <v>0</v>
      </c>
      <c r="M1833" s="26"/>
    </row>
    <row customHeight="1" ht="12" r="1834" spans="1:13">
      <c r="A1834" s="10">
        <v>26351</v>
      </c>
      <c r="B1834" s="93">
        <v>0</v>
      </c>
      <c r="C1834" s="110">
        <v>0</v>
      </c>
      <c r="D1834" s="110">
        <v>0</v>
      </c>
      <c r="I1834" s="29">
        <v>20</v>
      </c>
      <c r="J1834" s="96">
        <f si="59" t="shared"/>
        <v>0</v>
      </c>
      <c r="M1834" s="26"/>
    </row>
    <row customHeight="1" ht="12" r="1835" spans="1:13">
      <c r="A1835" s="10">
        <v>26353</v>
      </c>
      <c r="B1835" s="93">
        <v>1</v>
      </c>
      <c r="C1835" s="110">
        <v>0</v>
      </c>
      <c r="D1835" s="110">
        <f si="60" t="shared"/>
        <v>0</v>
      </c>
      <c r="F1835" s="26" t="s">
        <v>1400</v>
      </c>
      <c r="I1835" s="29">
        <v>20</v>
      </c>
      <c r="J1835" s="96">
        <f ref="J1835:J1946" si="61" t="shared">B1835*I1835</f>
        <v>20</v>
      </c>
      <c r="M1835" s="26"/>
    </row>
    <row customHeight="1" ht="12" r="1836" spans="1:13">
      <c r="A1836" s="10">
        <v>26354</v>
      </c>
      <c r="B1836" s="93">
        <v>1</v>
      </c>
      <c r="C1836" s="110">
        <v>0</v>
      </c>
      <c r="D1836" s="110">
        <f si="60" t="shared"/>
        <v>0</v>
      </c>
      <c r="I1836" s="29">
        <v>20</v>
      </c>
      <c r="J1836" s="96">
        <f si="61" t="shared"/>
        <v>20</v>
      </c>
      <c r="M1836" s="26"/>
    </row>
    <row customHeight="1" ht="12" r="1837" spans="1:13">
      <c r="A1837" s="10">
        <v>26356</v>
      </c>
      <c r="B1837" s="93">
        <v>1</v>
      </c>
      <c r="C1837" s="110">
        <v>0</v>
      </c>
      <c r="D1837" s="110">
        <f si="60" t="shared"/>
        <v>0</v>
      </c>
      <c r="I1837" s="29">
        <v>20</v>
      </c>
      <c r="J1837" s="96">
        <f si="61" t="shared"/>
        <v>20</v>
      </c>
      <c r="M1837" s="26"/>
    </row>
    <row customHeight="1" ht="12" r="1838" spans="1:13">
      <c r="A1838" s="10">
        <v>26358</v>
      </c>
      <c r="B1838" s="93">
        <v>1</v>
      </c>
      <c r="C1838" s="110">
        <v>0</v>
      </c>
      <c r="D1838" s="110">
        <f si="60" t="shared"/>
        <v>0</v>
      </c>
      <c r="E1838" s="74">
        <v>0</v>
      </c>
      <c r="F1838" s="26" t="s">
        <v>1400</v>
      </c>
      <c r="H1838" s="26" t="s">
        <v>220</v>
      </c>
      <c r="I1838" s="29">
        <v>20</v>
      </c>
      <c r="J1838" s="96">
        <f si="61" t="shared"/>
        <v>20</v>
      </c>
      <c r="M1838" s="26"/>
    </row>
    <row customHeight="1" ht="12" r="1839" spans="1:13">
      <c r="A1839" s="10">
        <v>26359</v>
      </c>
      <c r="B1839" s="93">
        <v>2</v>
      </c>
      <c r="C1839" s="110">
        <v>0</v>
      </c>
      <c r="D1839" s="110">
        <f si="60" t="shared"/>
        <v>0</v>
      </c>
      <c r="I1839" s="29">
        <v>20</v>
      </c>
      <c r="J1839" s="96">
        <f si="61" t="shared"/>
        <v>40</v>
      </c>
      <c r="M1839" s="26"/>
    </row>
    <row customHeight="1" ht="12" r="1840" spans="1:13">
      <c r="A1840" s="10">
        <v>26361</v>
      </c>
      <c r="B1840" s="93">
        <v>0</v>
      </c>
      <c r="C1840" s="110">
        <v>0</v>
      </c>
      <c r="D1840" s="110">
        <f ref="D1840:D1952" si="62" t="shared">C1840*2</f>
        <v>0</v>
      </c>
      <c r="F1840" s="26" t="s">
        <v>1400</v>
      </c>
      <c r="I1840" s="29">
        <v>20</v>
      </c>
      <c r="J1840" s="96">
        <f si="61" t="shared"/>
        <v>0</v>
      </c>
      <c r="M1840" s="26"/>
    </row>
    <row customHeight="1" ht="12" r="1841" spans="1:13">
      <c r="A1841" s="10">
        <v>26362</v>
      </c>
      <c r="B1841" s="93">
        <v>1</v>
      </c>
      <c r="C1841" s="110">
        <v>0</v>
      </c>
      <c r="D1841" s="110">
        <f si="62" t="shared"/>
        <v>0</v>
      </c>
      <c r="I1841" s="29">
        <v>20</v>
      </c>
      <c r="J1841" s="96">
        <f si="61" t="shared"/>
        <v>20</v>
      </c>
      <c r="M1841" s="26"/>
    </row>
    <row customHeight="1" ht="12" r="1842" spans="1:13">
      <c r="A1842" s="10">
        <v>26363</v>
      </c>
      <c r="B1842" s="93">
        <v>1</v>
      </c>
      <c r="C1842" s="110">
        <v>0</v>
      </c>
      <c r="D1842" s="110">
        <f si="62" t="shared"/>
        <v>0</v>
      </c>
      <c r="I1842" s="29">
        <v>20</v>
      </c>
      <c r="J1842" s="96">
        <f si="61" t="shared"/>
        <v>20</v>
      </c>
      <c r="M1842" s="26"/>
    </row>
    <row customHeight="1" ht="12" r="1843" spans="1:13">
      <c r="A1843" s="10">
        <v>26364</v>
      </c>
      <c r="B1843" s="93">
        <v>3</v>
      </c>
      <c r="C1843" s="110">
        <v>0</v>
      </c>
      <c r="D1843" s="110">
        <f si="62" t="shared"/>
        <v>0</v>
      </c>
      <c r="I1843" s="29">
        <v>20</v>
      </c>
      <c r="J1843" s="96">
        <f si="61" t="shared"/>
        <v>60</v>
      </c>
      <c r="M1843" s="26"/>
    </row>
    <row customHeight="1" ht="12" r="1844" spans="1:13">
      <c r="A1844" s="10">
        <v>26365</v>
      </c>
      <c r="B1844" s="93">
        <v>2</v>
      </c>
      <c r="C1844" s="110">
        <v>0</v>
      </c>
      <c r="D1844" s="110">
        <f si="62" t="shared"/>
        <v>0</v>
      </c>
      <c r="I1844" s="29">
        <v>20</v>
      </c>
      <c r="J1844" s="96">
        <f si="61" t="shared"/>
        <v>40</v>
      </c>
      <c r="M1844" s="26"/>
    </row>
    <row customHeight="1" ht="12" r="1845" spans="1:13">
      <c r="A1845" s="10">
        <v>26366</v>
      </c>
      <c r="B1845" s="93">
        <v>0</v>
      </c>
      <c r="C1845" s="110">
        <v>0</v>
      </c>
      <c r="D1845" s="110">
        <f si="62" t="shared"/>
        <v>0</v>
      </c>
      <c r="I1845" s="29">
        <v>20</v>
      </c>
      <c r="J1845" s="96">
        <f si="61" t="shared"/>
        <v>0</v>
      </c>
      <c r="M1845" s="26"/>
    </row>
    <row customHeight="1" ht="12" r="1846" spans="1:13">
      <c r="A1846" s="10">
        <v>26367</v>
      </c>
      <c r="B1846" s="93">
        <v>0</v>
      </c>
      <c r="C1846" s="110">
        <v>0</v>
      </c>
      <c r="D1846" s="110">
        <f si="62" t="shared"/>
        <v>0</v>
      </c>
      <c r="I1846" s="29">
        <v>20</v>
      </c>
      <c r="J1846" s="96">
        <f si="61" t="shared"/>
        <v>0</v>
      </c>
      <c r="M1846" s="26"/>
    </row>
    <row customHeight="1" ht="12" r="1847" spans="1:13">
      <c r="A1847" s="10">
        <v>26368</v>
      </c>
      <c r="B1847" s="93">
        <v>1</v>
      </c>
      <c r="C1847" s="110">
        <v>0</v>
      </c>
      <c r="D1847" s="110">
        <f si="62" t="shared"/>
        <v>0</v>
      </c>
      <c r="I1847" s="29">
        <v>20</v>
      </c>
      <c r="J1847" s="96">
        <f si="61" t="shared"/>
        <v>20</v>
      </c>
      <c r="M1847" s="26"/>
    </row>
    <row customHeight="1" ht="12" r="1848" spans="1:13">
      <c r="A1848" s="10">
        <v>26369</v>
      </c>
      <c r="B1848" s="93">
        <v>3</v>
      </c>
      <c r="C1848" s="110">
        <v>0</v>
      </c>
      <c r="D1848" s="110">
        <f si="62" t="shared"/>
        <v>0</v>
      </c>
      <c r="I1848" s="29">
        <v>20</v>
      </c>
      <c r="J1848" s="96">
        <f si="61" t="shared"/>
        <v>60</v>
      </c>
      <c r="M1848" s="26"/>
    </row>
    <row customHeight="1" ht="12" r="1849" spans="1:13">
      <c r="A1849" s="10">
        <v>26370</v>
      </c>
      <c r="B1849" s="93">
        <v>1</v>
      </c>
      <c r="C1849" s="110">
        <v>0</v>
      </c>
      <c r="D1849" s="110">
        <f si="62" t="shared"/>
        <v>0</v>
      </c>
      <c r="I1849" s="29">
        <v>20</v>
      </c>
      <c r="J1849" s="96">
        <f si="61" t="shared"/>
        <v>20</v>
      </c>
      <c r="M1849" s="26"/>
    </row>
    <row customHeight="1" ht="12" r="1850" spans="1:13">
      <c r="A1850" s="10">
        <v>26371</v>
      </c>
      <c r="B1850" s="93">
        <v>2</v>
      </c>
      <c r="C1850" s="110">
        <v>0</v>
      </c>
      <c r="D1850" s="110">
        <f si="62" t="shared"/>
        <v>0</v>
      </c>
      <c r="I1850" s="29">
        <v>20</v>
      </c>
      <c r="J1850" s="96">
        <f>B1850*I1850</f>
        <v>40</v>
      </c>
      <c r="M1850" s="26"/>
    </row>
    <row customHeight="1" ht="12" r="1851" spans="1:13">
      <c r="A1851" s="10">
        <v>26372</v>
      </c>
      <c r="B1851" s="93">
        <v>1</v>
      </c>
      <c r="C1851" s="110">
        <v>0</v>
      </c>
      <c r="D1851" s="110">
        <f si="62" t="shared"/>
        <v>0</v>
      </c>
      <c r="I1851" s="29">
        <v>20</v>
      </c>
      <c r="J1851" s="96">
        <f si="61" t="shared"/>
        <v>20</v>
      </c>
      <c r="M1851" s="26"/>
    </row>
    <row customHeight="1" ht="12" r="1852" spans="1:13">
      <c r="A1852" s="10">
        <v>26373</v>
      </c>
      <c r="B1852" s="93">
        <v>10</v>
      </c>
      <c r="C1852" s="110">
        <v>0</v>
      </c>
      <c r="D1852" s="110">
        <f si="62" t="shared"/>
        <v>0</v>
      </c>
      <c r="I1852" s="29">
        <v>20</v>
      </c>
      <c r="J1852" s="96">
        <f si="61" t="shared"/>
        <v>200</v>
      </c>
      <c r="M1852" s="26"/>
    </row>
    <row customHeight="1" ht="12" r="1853" spans="1:13">
      <c r="A1853" s="10">
        <v>26378</v>
      </c>
      <c r="B1853" s="93">
        <v>2</v>
      </c>
      <c r="C1853" s="110">
        <v>0</v>
      </c>
      <c r="D1853" s="110">
        <f si="62" t="shared"/>
        <v>0</v>
      </c>
      <c r="I1853" s="29">
        <v>20</v>
      </c>
      <c r="J1853" s="96">
        <f si="61" t="shared"/>
        <v>40</v>
      </c>
      <c r="M1853" s="26"/>
    </row>
    <row customHeight="1" ht="12" r="1854" spans="1:13">
      <c r="A1854" s="10">
        <v>26381</v>
      </c>
      <c r="B1854" s="93">
        <v>3</v>
      </c>
      <c r="C1854" s="110">
        <v>0</v>
      </c>
      <c r="D1854" s="110">
        <f si="62" t="shared"/>
        <v>0</v>
      </c>
      <c r="I1854" s="29">
        <v>20</v>
      </c>
      <c r="J1854" s="96">
        <f si="61" t="shared"/>
        <v>60</v>
      </c>
      <c r="M1854" s="26"/>
    </row>
    <row customHeight="1" ht="12" r="1855" spans="1:13">
      <c r="A1855" s="10">
        <v>26382</v>
      </c>
      <c r="B1855" s="93">
        <v>2</v>
      </c>
      <c r="C1855" s="110">
        <v>0</v>
      </c>
      <c r="D1855" s="110">
        <f si="62" t="shared"/>
        <v>0</v>
      </c>
      <c r="I1855" s="29">
        <v>20</v>
      </c>
      <c r="J1855" s="96">
        <f si="61" t="shared"/>
        <v>40</v>
      </c>
      <c r="M1855" s="26"/>
    </row>
    <row customHeight="1" ht="12" r="1856" spans="1:13">
      <c r="A1856" s="10">
        <v>26387</v>
      </c>
      <c r="B1856" s="93">
        <v>5</v>
      </c>
      <c r="C1856" s="110">
        <v>0</v>
      </c>
      <c r="D1856" s="110">
        <f si="62" t="shared"/>
        <v>0</v>
      </c>
      <c r="I1856" s="29">
        <v>20</v>
      </c>
      <c r="J1856" s="96">
        <f si="61" t="shared"/>
        <v>100</v>
      </c>
      <c r="M1856" s="26"/>
    </row>
    <row customHeight="1" ht="12" r="1857" spans="1:13">
      <c r="A1857" s="10">
        <v>26391</v>
      </c>
      <c r="B1857" s="93">
        <v>0</v>
      </c>
      <c r="C1857" s="110">
        <v>0</v>
      </c>
      <c r="D1857" s="110">
        <f si="62" t="shared"/>
        <v>0</v>
      </c>
      <c r="E1857" s="74">
        <v>0</v>
      </c>
      <c r="H1857" s="26" t="s">
        <v>220</v>
      </c>
      <c r="I1857" s="29">
        <v>49.86</v>
      </c>
      <c r="J1857" s="96">
        <f si="61" t="shared"/>
        <v>0</v>
      </c>
      <c r="K1857" s="77">
        <v>75</v>
      </c>
      <c r="M1857" s="26"/>
    </row>
    <row customHeight="1" ht="12" r="1858" spans="1:13">
      <c r="A1858" s="10">
        <v>26392</v>
      </c>
      <c r="B1858" s="93">
        <v>1</v>
      </c>
      <c r="C1858" s="110">
        <v>0</v>
      </c>
      <c r="D1858" s="110">
        <f si="62" t="shared"/>
        <v>0</v>
      </c>
      <c r="E1858" s="74">
        <v>0</v>
      </c>
      <c r="H1858" s="26" t="s">
        <v>220</v>
      </c>
      <c r="I1858" s="29">
        <v>75.86</v>
      </c>
      <c r="J1858" s="96">
        <f si="61" t="shared"/>
        <v>75.86</v>
      </c>
      <c r="K1858" s="77">
        <v>110</v>
      </c>
      <c r="M1858" s="26"/>
    </row>
    <row customHeight="1" ht="12" r="1859" spans="1:13">
      <c r="A1859" s="10">
        <v>26393</v>
      </c>
      <c r="B1859" s="93">
        <v>7</v>
      </c>
      <c r="C1859" s="110">
        <v>0</v>
      </c>
      <c r="D1859" s="110">
        <f si="62" t="shared"/>
        <v>0</v>
      </c>
      <c r="E1859" s="74">
        <v>0</v>
      </c>
      <c r="H1859" s="26" t="s">
        <v>220</v>
      </c>
      <c r="I1859" s="29">
        <v>88.86</v>
      </c>
      <c r="J1859" s="96">
        <f si="61" t="shared"/>
        <v>622.02</v>
      </c>
      <c r="K1859" s="77">
        <v>125</v>
      </c>
      <c r="M1859" s="26"/>
    </row>
    <row customHeight="1" ht="12" r="1860" spans="1:13">
      <c r="A1860" s="10">
        <v>26394</v>
      </c>
      <c r="B1860" s="93">
        <v>0</v>
      </c>
      <c r="C1860" s="110">
        <v>0</v>
      </c>
      <c r="D1860" s="110">
        <f si="62" t="shared"/>
        <v>0</v>
      </c>
      <c r="E1860" s="74">
        <v>0</v>
      </c>
      <c r="H1860" s="26" t="s">
        <v>220</v>
      </c>
      <c r="I1860" s="29">
        <v>88.86</v>
      </c>
      <c r="J1860" s="96">
        <f si="61" t="shared"/>
        <v>0</v>
      </c>
      <c r="K1860" s="77">
        <v>125</v>
      </c>
      <c r="M1860" s="26"/>
    </row>
    <row customHeight="1" ht="12" r="1861" spans="1:13">
      <c r="A1861" s="10">
        <v>26395</v>
      </c>
      <c r="B1861" s="93">
        <v>0</v>
      </c>
      <c r="C1861" s="110">
        <v>0</v>
      </c>
      <c r="D1861" s="110">
        <f si="62" t="shared"/>
        <v>0</v>
      </c>
      <c r="E1861" s="74">
        <v>0</v>
      </c>
      <c r="H1861" s="26" t="s">
        <v>220</v>
      </c>
      <c r="I1861" s="29">
        <v>88.86</v>
      </c>
      <c r="J1861" s="96">
        <f si="61" t="shared"/>
        <v>0</v>
      </c>
      <c r="K1861" s="77">
        <v>130</v>
      </c>
      <c r="M1861" s="26"/>
    </row>
    <row customHeight="1" ht="12" r="1862" spans="1:13">
      <c r="A1862" s="10">
        <v>26396</v>
      </c>
      <c r="B1862" s="93">
        <v>0</v>
      </c>
      <c r="C1862" s="110">
        <v>0</v>
      </c>
      <c r="D1862" s="110">
        <f si="62" t="shared"/>
        <v>0</v>
      </c>
      <c r="E1862" s="74">
        <v>0</v>
      </c>
      <c r="H1862" s="26" t="s">
        <v>220</v>
      </c>
      <c r="I1862" s="29">
        <v>101.86</v>
      </c>
      <c r="J1862" s="96">
        <f si="61" t="shared"/>
        <v>0</v>
      </c>
      <c r="K1862" s="77">
        <v>145</v>
      </c>
      <c r="M1862" s="26"/>
    </row>
    <row customHeight="1" ht="12" r="1863" spans="1:13">
      <c r="A1863" s="10">
        <v>26397</v>
      </c>
      <c r="B1863" s="93">
        <v>1</v>
      </c>
      <c r="C1863" s="110">
        <v>0</v>
      </c>
      <c r="D1863" s="110">
        <f si="62" t="shared"/>
        <v>0</v>
      </c>
      <c r="E1863" s="74">
        <v>0</v>
      </c>
      <c r="H1863" s="26" t="s">
        <v>220</v>
      </c>
      <c r="I1863" s="29">
        <v>101.86</v>
      </c>
      <c r="J1863" s="96">
        <f si="61" t="shared"/>
        <v>101.86</v>
      </c>
      <c r="K1863" s="77">
        <v>145</v>
      </c>
      <c r="M1863" s="26"/>
    </row>
    <row customHeight="1" ht="12" r="1864" spans="1:13">
      <c r="A1864" s="10">
        <v>26398</v>
      </c>
      <c r="B1864" s="93">
        <v>0</v>
      </c>
      <c r="C1864" s="110">
        <v>0</v>
      </c>
      <c r="D1864" s="110">
        <f si="62" t="shared"/>
        <v>0</v>
      </c>
      <c r="E1864" s="74">
        <v>0</v>
      </c>
      <c r="H1864" s="26" t="s">
        <v>220</v>
      </c>
      <c r="I1864" s="29">
        <v>101.86</v>
      </c>
      <c r="J1864" s="96">
        <f si="61" t="shared"/>
        <v>0</v>
      </c>
      <c r="K1864" s="77">
        <v>145</v>
      </c>
      <c r="M1864" s="26"/>
    </row>
    <row customHeight="1" ht="12" r="1865" spans="1:13">
      <c r="A1865" s="10">
        <v>26399</v>
      </c>
      <c r="B1865" s="93">
        <v>0</v>
      </c>
      <c r="C1865" s="110">
        <v>0</v>
      </c>
      <c r="D1865" s="110">
        <f si="62" t="shared"/>
        <v>0</v>
      </c>
      <c r="E1865" s="74">
        <v>0</v>
      </c>
      <c r="H1865" s="26" t="s">
        <v>220</v>
      </c>
      <c r="I1865" s="29">
        <v>114.86</v>
      </c>
      <c r="J1865" s="96">
        <f si="61" t="shared"/>
        <v>0</v>
      </c>
      <c r="K1865" s="77">
        <v>165</v>
      </c>
      <c r="M1865" s="26"/>
    </row>
    <row customHeight="1" ht="12" r="1866" spans="1:13">
      <c r="A1866" s="10">
        <v>26402</v>
      </c>
      <c r="B1866" s="93">
        <v>0</v>
      </c>
      <c r="C1866" s="110">
        <v>0</v>
      </c>
      <c r="D1866" s="110">
        <f si="62" t="shared"/>
        <v>0</v>
      </c>
      <c r="E1866" s="74">
        <v>0</v>
      </c>
      <c r="H1866" s="26" t="s">
        <v>220</v>
      </c>
      <c r="I1866" s="29">
        <v>146.36000000000001</v>
      </c>
      <c r="J1866" s="96">
        <f si="61" t="shared"/>
        <v>0</v>
      </c>
      <c r="M1866" s="26"/>
    </row>
    <row customHeight="1" ht="12" r="1867" spans="1:13">
      <c r="A1867" s="10">
        <v>26403</v>
      </c>
      <c r="B1867" s="93">
        <v>6</v>
      </c>
      <c r="C1867" s="110">
        <v>0</v>
      </c>
      <c r="D1867" s="110">
        <f si="62" t="shared"/>
        <v>0</v>
      </c>
      <c r="E1867" s="74">
        <v>0</v>
      </c>
      <c r="H1867" s="26" t="s">
        <v>220</v>
      </c>
      <c r="I1867" s="29">
        <v>36.86</v>
      </c>
      <c r="J1867" s="96">
        <f si="61" t="shared"/>
        <v>221.16</v>
      </c>
      <c r="K1867" s="77">
        <v>55</v>
      </c>
      <c r="M1867" s="26"/>
    </row>
    <row customHeight="1" ht="12" r="1868" spans="1:13">
      <c r="A1868" s="10">
        <v>26404</v>
      </c>
      <c r="B1868" s="93">
        <v>3</v>
      </c>
      <c r="C1868" s="110">
        <v>0</v>
      </c>
      <c r="D1868" s="110">
        <f si="62" t="shared"/>
        <v>0</v>
      </c>
      <c r="E1868" s="74">
        <v>0</v>
      </c>
      <c r="H1868" s="26" t="s">
        <v>220</v>
      </c>
      <c r="I1868" s="29">
        <v>29.276666666666667</v>
      </c>
      <c r="J1868" s="96">
        <f si="61" t="shared"/>
        <v>87.83</v>
      </c>
      <c r="K1868" s="77">
        <v>45</v>
      </c>
      <c r="M1868" s="26"/>
    </row>
    <row customHeight="1" ht="12" r="1869" spans="1:13">
      <c r="A1869" s="10">
        <v>26405</v>
      </c>
      <c r="B1869" s="93">
        <v>1</v>
      </c>
      <c r="C1869" s="110">
        <v>0</v>
      </c>
      <c r="D1869" s="110">
        <f si="62" t="shared"/>
        <v>0</v>
      </c>
      <c r="E1869" s="74">
        <v>0</v>
      </c>
      <c r="H1869" s="26" t="s">
        <v>220</v>
      </c>
      <c r="I1869" s="29">
        <v>62.86</v>
      </c>
      <c r="J1869" s="96">
        <f si="61" t="shared"/>
        <v>62.86</v>
      </c>
      <c r="K1869" s="77">
        <f>(I1869*0.4)+I1869</f>
        <v>88.004000000000005</v>
      </c>
      <c r="M1869" s="26"/>
    </row>
    <row customHeight="1" ht="12" r="1870" spans="1:13">
      <c r="A1870" s="10">
        <v>26419</v>
      </c>
      <c r="B1870" s="93">
        <v>1</v>
      </c>
      <c r="C1870" s="110">
        <v>0</v>
      </c>
      <c r="D1870" s="110">
        <f si="62" t="shared"/>
        <v>0</v>
      </c>
      <c r="E1870" s="74">
        <v>0</v>
      </c>
      <c r="H1870" s="26" t="s">
        <v>220</v>
      </c>
      <c r="I1870" s="29">
        <v>101.86</v>
      </c>
      <c r="J1870" s="96">
        <f si="61" t="shared"/>
        <v>101.86</v>
      </c>
      <c r="M1870" s="26"/>
    </row>
    <row customHeight="1" ht="12" r="1871" spans="1:13">
      <c r="A1871" s="10">
        <v>26423</v>
      </c>
      <c r="B1871" s="93">
        <v>0</v>
      </c>
      <c r="C1871" s="110">
        <v>0</v>
      </c>
      <c r="D1871" s="110">
        <f si="62" t="shared"/>
        <v>0</v>
      </c>
      <c r="E1871" s="74">
        <v>0</v>
      </c>
      <c r="H1871" s="26" t="s">
        <v>220</v>
      </c>
      <c r="I1871" s="29">
        <v>36.86</v>
      </c>
      <c r="J1871" s="96">
        <f si="61" t="shared"/>
        <v>0</v>
      </c>
      <c r="M1871" s="26"/>
    </row>
    <row customHeight="1" ht="12" r="1872" spans="1:13">
      <c r="A1872" s="10">
        <v>26424</v>
      </c>
      <c r="B1872" s="93">
        <v>2</v>
      </c>
      <c r="C1872" s="110">
        <v>0</v>
      </c>
      <c r="D1872" s="110">
        <f si="62" t="shared"/>
        <v>0</v>
      </c>
      <c r="E1872" s="74">
        <v>0</v>
      </c>
      <c r="H1872" s="26" t="s">
        <v>220</v>
      </c>
      <c r="I1872" s="29">
        <v>53.11</v>
      </c>
      <c r="J1872" s="96">
        <f si="61" t="shared"/>
        <v>106.22</v>
      </c>
      <c r="M1872" s="26"/>
    </row>
    <row customHeight="1" ht="12" r="1873" spans="1:13">
      <c r="A1873" s="10">
        <v>26426</v>
      </c>
      <c r="B1873" s="93">
        <v>1</v>
      </c>
      <c r="C1873" s="110">
        <v>0</v>
      </c>
      <c r="D1873" s="110">
        <f si="62" t="shared"/>
        <v>0</v>
      </c>
      <c r="I1873" s="29">
        <v>20</v>
      </c>
      <c r="J1873" s="96">
        <f si="61" t="shared"/>
        <v>20</v>
      </c>
      <c r="M1873" s="26"/>
    </row>
    <row customHeight="1" ht="12" r="1874" spans="1:13">
      <c r="A1874" s="10">
        <v>26427</v>
      </c>
      <c r="B1874" s="93">
        <v>0</v>
      </c>
      <c r="C1874" s="110">
        <v>0</v>
      </c>
      <c r="D1874" s="110">
        <f si="62" t="shared"/>
        <v>0</v>
      </c>
      <c r="I1874" s="29">
        <v>20</v>
      </c>
      <c r="J1874" s="96">
        <f si="61" t="shared"/>
        <v>0</v>
      </c>
      <c r="M1874" s="26"/>
    </row>
    <row customHeight="1" ht="12" r="1875" spans="1:13">
      <c r="A1875" s="10">
        <v>26428</v>
      </c>
      <c r="B1875" s="93">
        <v>1</v>
      </c>
      <c r="C1875" s="110">
        <v>0</v>
      </c>
      <c r="D1875" s="110">
        <f si="62" t="shared"/>
        <v>0</v>
      </c>
      <c r="E1875" s="74">
        <v>0</v>
      </c>
      <c r="H1875" s="26" t="s">
        <v>220</v>
      </c>
      <c r="I1875" s="29">
        <v>83.86</v>
      </c>
      <c r="J1875" s="96">
        <f si="61" t="shared"/>
        <v>83.86</v>
      </c>
      <c r="M1875" s="26"/>
    </row>
    <row customHeight="1" ht="12" r="1876" spans="1:13">
      <c r="A1876" s="10">
        <v>26430</v>
      </c>
      <c r="B1876" s="93">
        <v>3</v>
      </c>
      <c r="C1876" s="110">
        <v>0</v>
      </c>
      <c r="D1876" s="110">
        <f si="62" t="shared"/>
        <v>0</v>
      </c>
      <c r="E1876" s="74">
        <v>0</v>
      </c>
      <c r="H1876" s="26" t="s">
        <v>220</v>
      </c>
      <c r="I1876" s="29">
        <v>14.95</v>
      </c>
      <c r="J1876" s="96">
        <f si="61" t="shared"/>
        <v>44.849999999999994</v>
      </c>
      <c r="M1876" s="26"/>
    </row>
    <row customHeight="1" ht="12" r="1877" spans="1:13">
      <c r="A1877" s="10">
        <v>26432</v>
      </c>
      <c r="B1877" s="93">
        <v>0</v>
      </c>
      <c r="C1877" s="110">
        <v>0</v>
      </c>
      <c r="D1877" s="110">
        <f si="62" t="shared"/>
        <v>0</v>
      </c>
      <c r="I1877" s="29">
        <v>20</v>
      </c>
      <c r="J1877" s="96">
        <f si="61" t="shared"/>
        <v>0</v>
      </c>
      <c r="M1877" s="26"/>
    </row>
    <row customHeight="1" ht="12" r="1878" spans="1:13">
      <c r="A1878" s="10">
        <v>26435</v>
      </c>
      <c r="B1878" s="93">
        <v>0</v>
      </c>
      <c r="C1878" s="110">
        <v>0</v>
      </c>
      <c r="D1878" s="110">
        <f si="62" t="shared"/>
        <v>0</v>
      </c>
      <c r="I1878" s="29">
        <v>150</v>
      </c>
      <c r="J1878" s="96">
        <f si="61" t="shared"/>
        <v>0</v>
      </c>
      <c r="M1878" s="26"/>
    </row>
    <row customHeight="1" ht="12" r="1879" spans="1:13">
      <c r="A1879" s="10">
        <v>26436</v>
      </c>
      <c r="B1879" s="93">
        <v>1</v>
      </c>
      <c r="C1879" s="110">
        <v>0</v>
      </c>
      <c r="D1879" s="110">
        <f si="62" t="shared"/>
        <v>0</v>
      </c>
      <c r="I1879" s="29">
        <v>20</v>
      </c>
      <c r="J1879" s="96">
        <f si="61" t="shared"/>
        <v>20</v>
      </c>
      <c r="M1879" s="26"/>
    </row>
    <row customHeight="1" ht="12" r="1880" spans="1:13">
      <c r="A1880" s="10">
        <v>26439</v>
      </c>
      <c r="B1880" s="93">
        <v>6</v>
      </c>
      <c r="C1880" s="110">
        <v>0</v>
      </c>
      <c r="D1880" s="110">
        <f si="62" t="shared"/>
        <v>0</v>
      </c>
      <c r="E1880" s="74">
        <v>0</v>
      </c>
      <c r="F1880" s="26" t="s">
        <v>1398</v>
      </c>
      <c r="H1880" s="26" t="s">
        <v>220</v>
      </c>
      <c r="I1880" s="29">
        <v>20</v>
      </c>
      <c r="J1880" s="96">
        <f si="61" t="shared"/>
        <v>120</v>
      </c>
      <c r="M1880" s="26"/>
    </row>
    <row customHeight="1" ht="12" r="1881" spans="1:13">
      <c r="A1881" s="10">
        <v>26441</v>
      </c>
      <c r="B1881" s="93">
        <v>0</v>
      </c>
      <c r="C1881" s="110">
        <v>0</v>
      </c>
      <c r="D1881" s="110">
        <f si="62" t="shared"/>
        <v>0</v>
      </c>
      <c r="E1881" s="74">
        <v>0</v>
      </c>
      <c r="F1881" s="26" t="s">
        <v>1392</v>
      </c>
      <c r="H1881" s="26" t="s">
        <v>220</v>
      </c>
      <c r="I1881" s="29">
        <v>87.61</v>
      </c>
      <c r="J1881" s="96">
        <f si="61" t="shared"/>
        <v>0</v>
      </c>
      <c r="M1881" s="26"/>
    </row>
    <row customHeight="1" ht="12" r="1882" spans="1:13">
      <c r="A1882" s="10">
        <v>26442</v>
      </c>
      <c r="B1882" s="93">
        <v>5</v>
      </c>
      <c r="C1882" s="110">
        <v>0</v>
      </c>
      <c r="D1882" s="110">
        <f si="62" t="shared"/>
        <v>0</v>
      </c>
      <c r="E1882" s="74">
        <v>0</v>
      </c>
      <c r="F1882" s="26" t="s">
        <v>1392</v>
      </c>
      <c r="H1882" s="26" t="s">
        <v>220</v>
      </c>
      <c r="I1882" s="29">
        <v>45.74</v>
      </c>
      <c r="J1882" s="96">
        <f si="61" t="shared"/>
        <v>228.70000000000002</v>
      </c>
      <c r="M1882" s="26"/>
    </row>
    <row customHeight="1" ht="12" r="1883" spans="1:13">
      <c r="A1883" s="10">
        <v>26446</v>
      </c>
      <c r="B1883" s="93">
        <v>0</v>
      </c>
      <c r="C1883" s="110">
        <v>0</v>
      </c>
      <c r="D1883" s="110">
        <v>0</v>
      </c>
      <c r="I1883" s="29">
        <v>20</v>
      </c>
      <c r="J1883" s="96">
        <f si="61" t="shared"/>
        <v>0</v>
      </c>
      <c r="M1883" s="26"/>
    </row>
    <row customHeight="1" ht="12" r="1884" spans="1:13">
      <c r="A1884" s="10">
        <v>26451</v>
      </c>
      <c r="B1884" s="93">
        <v>0</v>
      </c>
      <c r="C1884" s="110">
        <v>0</v>
      </c>
      <c r="D1884" s="110">
        <v>0</v>
      </c>
      <c r="I1884" s="29">
        <v>20</v>
      </c>
      <c r="J1884" s="96">
        <f si="61" t="shared"/>
        <v>0</v>
      </c>
      <c r="M1884" s="26"/>
    </row>
    <row customHeight="1" ht="12" r="1885" spans="1:13">
      <c r="A1885" s="99">
        <v>26452</v>
      </c>
      <c r="B1885" s="68">
        <v>0</v>
      </c>
      <c r="C1885" s="110">
        <v>0</v>
      </c>
      <c r="D1885" s="110">
        <v>0</v>
      </c>
      <c r="I1885" s="29">
        <v>250</v>
      </c>
      <c r="J1885" s="96">
        <f>B1885*I1885</f>
        <v>0</v>
      </c>
      <c r="K1885" s="90"/>
      <c r="L1885" s="107"/>
      <c r="M1885" s="26"/>
    </row>
    <row customHeight="1" ht="12" r="1886" spans="1:13">
      <c r="A1886" s="10">
        <v>26453</v>
      </c>
      <c r="B1886" s="68">
        <v>0</v>
      </c>
      <c r="C1886" s="110">
        <v>0</v>
      </c>
      <c r="D1886" s="110">
        <v>0</v>
      </c>
      <c r="I1886" s="29">
        <v>20</v>
      </c>
      <c r="J1886" s="96">
        <f si="61" t="shared"/>
        <v>0</v>
      </c>
      <c r="K1886" s="90"/>
      <c r="L1886" s="107"/>
      <c r="M1886" s="26"/>
    </row>
    <row customHeight="1" ht="12" r="1887" spans="1:13">
      <c r="A1887" s="160">
        <v>26457</v>
      </c>
      <c r="B1887" s="68">
        <v>0</v>
      </c>
      <c r="C1887" s="110">
        <v>0</v>
      </c>
      <c r="D1887" s="110">
        <v>0</v>
      </c>
      <c r="I1887" s="29">
        <v>20</v>
      </c>
      <c r="J1887" s="96">
        <f si="61" t="shared"/>
        <v>0</v>
      </c>
      <c r="K1887" s="90"/>
      <c r="L1887" s="107"/>
      <c r="M1887" s="26"/>
    </row>
    <row customHeight="1" ht="12" r="1888" spans="1:13">
      <c r="A1888" s="99">
        <v>26458</v>
      </c>
      <c r="B1888" s="68">
        <v>0</v>
      </c>
      <c r="C1888" s="110">
        <v>0</v>
      </c>
      <c r="D1888" s="110">
        <v>0</v>
      </c>
      <c r="I1888" s="29">
        <v>275</v>
      </c>
      <c r="J1888" s="96">
        <f si="61" t="shared"/>
        <v>0</v>
      </c>
      <c r="K1888" s="90"/>
      <c r="L1888" s="107"/>
      <c r="M1888" s="26"/>
    </row>
    <row customHeight="1" ht="12" r="1889" spans="1:13">
      <c r="A1889" s="99">
        <v>26459</v>
      </c>
      <c r="B1889" s="68">
        <v>0</v>
      </c>
      <c r="C1889" s="110">
        <v>0</v>
      </c>
      <c r="D1889" s="110">
        <v>0</v>
      </c>
      <c r="I1889" s="29">
        <v>275</v>
      </c>
      <c r="J1889" s="96">
        <f si="61" t="shared"/>
        <v>0</v>
      </c>
      <c r="K1889" s="90"/>
      <c r="L1889" s="107"/>
      <c r="M1889" s="26"/>
    </row>
    <row customHeight="1" ht="12" r="1890" spans="1:13">
      <c r="A1890" s="99">
        <v>26460</v>
      </c>
      <c r="B1890" s="68">
        <v>0</v>
      </c>
      <c r="C1890" s="110">
        <v>0</v>
      </c>
      <c r="D1890" s="110">
        <v>0</v>
      </c>
      <c r="I1890" s="29">
        <v>314</v>
      </c>
      <c r="J1890" s="96">
        <f si="61" t="shared"/>
        <v>0</v>
      </c>
      <c r="K1890" s="90"/>
      <c r="L1890" s="107"/>
      <c r="M1890" s="26"/>
    </row>
    <row customHeight="1" ht="12" r="1891" spans="1:13">
      <c r="A1891" s="10">
        <v>26461</v>
      </c>
      <c r="B1891" s="68">
        <v>3</v>
      </c>
      <c r="C1891" s="110">
        <v>0</v>
      </c>
      <c r="D1891" s="110">
        <v>0</v>
      </c>
      <c r="I1891" s="29">
        <v>20</v>
      </c>
      <c r="J1891" s="96">
        <f si="61" t="shared"/>
        <v>60</v>
      </c>
      <c r="K1891" s="90"/>
      <c r="L1891" s="107"/>
      <c r="M1891" s="26"/>
    </row>
    <row customHeight="1" ht="12" r="1892" spans="1:13">
      <c r="A1892" s="99">
        <v>26463</v>
      </c>
      <c r="B1892" s="68">
        <v>0</v>
      </c>
      <c r="C1892" s="110">
        <v>0</v>
      </c>
      <c r="D1892" s="110">
        <v>0</v>
      </c>
      <c r="I1892" s="29">
        <v>275</v>
      </c>
      <c r="J1892" s="96">
        <f si="61" t="shared"/>
        <v>0</v>
      </c>
      <c r="K1892" s="90"/>
      <c r="L1892" s="107"/>
      <c r="M1892" s="26"/>
    </row>
    <row customHeight="1" ht="12" r="1893" spans="1:13">
      <c r="A1893" s="99">
        <v>26464</v>
      </c>
      <c r="B1893" s="68">
        <v>0</v>
      </c>
      <c r="C1893" s="110">
        <v>0</v>
      </c>
      <c r="D1893" s="110">
        <v>0</v>
      </c>
      <c r="I1893" s="29">
        <v>200</v>
      </c>
      <c r="J1893" s="96">
        <f si="61" t="shared"/>
        <v>0</v>
      </c>
      <c r="K1893" s="90"/>
      <c r="L1893" s="107"/>
      <c r="M1893" s="26"/>
    </row>
    <row customHeight="1" ht="12" r="1894" spans="1:13">
      <c r="A1894" s="10">
        <v>26465</v>
      </c>
      <c r="B1894" s="68">
        <v>1</v>
      </c>
      <c r="C1894" s="110">
        <v>0</v>
      </c>
      <c r="D1894" s="110">
        <v>0</v>
      </c>
      <c r="I1894" s="29">
        <v>20</v>
      </c>
      <c r="J1894" s="96">
        <f si="61" t="shared"/>
        <v>20</v>
      </c>
      <c r="K1894" s="90"/>
      <c r="L1894" s="107"/>
      <c r="M1894" s="26"/>
    </row>
    <row customHeight="1" ht="12" r="1895" spans="1:13">
      <c r="A1895" s="10">
        <v>26466</v>
      </c>
      <c r="B1895" s="68">
        <v>0</v>
      </c>
      <c r="C1895" s="110">
        <v>0</v>
      </c>
      <c r="D1895" s="110">
        <v>0</v>
      </c>
      <c r="I1895" s="29">
        <v>20</v>
      </c>
      <c r="J1895" s="96">
        <f si="61" t="shared"/>
        <v>0</v>
      </c>
      <c r="K1895" s="90"/>
      <c r="L1895" s="107"/>
      <c r="M1895" s="26"/>
    </row>
    <row customHeight="1" ht="12" r="1896" spans="1:13">
      <c r="A1896" s="10">
        <v>26467</v>
      </c>
      <c r="B1896" s="68">
        <v>1</v>
      </c>
      <c r="C1896" s="110">
        <v>0</v>
      </c>
      <c r="D1896" s="110">
        <v>0</v>
      </c>
      <c r="I1896" s="29">
        <v>20</v>
      </c>
      <c r="J1896" s="96">
        <f si="61" t="shared"/>
        <v>20</v>
      </c>
      <c r="K1896" s="90"/>
      <c r="L1896" s="107"/>
      <c r="M1896" s="26"/>
    </row>
    <row customHeight="1" ht="12" r="1897" spans="1:13">
      <c r="A1897" s="10">
        <v>26468</v>
      </c>
      <c r="B1897" s="68">
        <v>0</v>
      </c>
      <c r="I1897" s="29"/>
      <c r="J1897" s="96"/>
      <c r="K1897" s="90"/>
      <c r="L1897" s="107"/>
      <c r="M1897" s="26"/>
    </row>
    <row customHeight="1" ht="12" r="1898" spans="1:13">
      <c r="A1898" s="10">
        <v>26471</v>
      </c>
      <c r="B1898" s="68">
        <v>1</v>
      </c>
      <c r="C1898" s="110">
        <v>0</v>
      </c>
      <c r="D1898" s="110">
        <v>0</v>
      </c>
      <c r="I1898" s="29">
        <v>20</v>
      </c>
      <c r="J1898" s="96">
        <f si="61" t="shared"/>
        <v>20</v>
      </c>
      <c r="K1898" s="90"/>
      <c r="L1898" s="107"/>
      <c r="M1898" s="26"/>
    </row>
    <row customHeight="1" ht="12" r="1899" spans="1:13">
      <c r="A1899" s="10">
        <v>26473</v>
      </c>
      <c r="B1899" s="68">
        <v>1</v>
      </c>
      <c r="C1899" s="110">
        <v>0</v>
      </c>
      <c r="D1899" s="110">
        <v>0</v>
      </c>
      <c r="I1899" s="29">
        <v>20</v>
      </c>
      <c r="J1899" s="96">
        <f si="61" t="shared"/>
        <v>20</v>
      </c>
      <c r="K1899" s="90"/>
      <c r="L1899" s="107"/>
      <c r="M1899" s="26"/>
    </row>
    <row customHeight="1" ht="12" r="1900" spans="1:13">
      <c r="A1900" s="10">
        <v>26476</v>
      </c>
      <c r="B1900" s="68">
        <v>1</v>
      </c>
      <c r="C1900" s="110">
        <v>0</v>
      </c>
      <c r="D1900" s="110">
        <v>0</v>
      </c>
      <c r="I1900" s="29">
        <v>20</v>
      </c>
      <c r="J1900" s="96">
        <f si="61" t="shared"/>
        <v>20</v>
      </c>
      <c r="K1900" s="90"/>
      <c r="L1900" s="107"/>
      <c r="M1900" s="26"/>
    </row>
    <row customHeight="1" ht="12" r="1901" spans="1:13">
      <c r="A1901" s="10">
        <v>26478</v>
      </c>
      <c r="B1901" s="68">
        <v>0</v>
      </c>
      <c r="C1901" s="110">
        <v>0</v>
      </c>
      <c r="D1901" s="110">
        <v>0</v>
      </c>
      <c r="I1901" s="29">
        <v>20</v>
      </c>
      <c r="J1901" s="96">
        <f si="61" t="shared"/>
        <v>0</v>
      </c>
      <c r="K1901" s="90"/>
      <c r="L1901" s="107"/>
      <c r="M1901" s="26"/>
    </row>
    <row customHeight="1" ht="12" r="1902" spans="1:13">
      <c r="A1902" s="10">
        <v>26479</v>
      </c>
      <c r="B1902" s="68">
        <v>1</v>
      </c>
      <c r="C1902" s="110">
        <v>0</v>
      </c>
      <c r="D1902" s="110">
        <v>0</v>
      </c>
      <c r="I1902" s="29">
        <v>20</v>
      </c>
      <c r="J1902" s="96">
        <f si="61" t="shared"/>
        <v>20</v>
      </c>
      <c r="K1902" s="90"/>
      <c r="L1902" s="107"/>
      <c r="M1902" s="26"/>
    </row>
    <row customHeight="1" ht="12" r="1903" spans="1:13">
      <c r="A1903" s="10">
        <v>26480</v>
      </c>
      <c r="B1903" s="68">
        <v>1</v>
      </c>
      <c r="C1903" s="110">
        <v>0</v>
      </c>
      <c r="D1903" s="110">
        <v>0</v>
      </c>
      <c r="I1903" s="29">
        <v>20</v>
      </c>
      <c r="J1903" s="96">
        <f si="61" t="shared"/>
        <v>20</v>
      </c>
      <c r="K1903" s="90"/>
      <c r="L1903" s="107"/>
      <c r="M1903" s="26"/>
    </row>
    <row customHeight="1" ht="12" r="1904" spans="1:13">
      <c r="A1904" s="99">
        <v>26481</v>
      </c>
      <c r="B1904" s="68">
        <v>0</v>
      </c>
      <c r="C1904" s="110">
        <v>0</v>
      </c>
      <c r="D1904" s="110">
        <v>0</v>
      </c>
      <c r="I1904" s="29">
        <v>145</v>
      </c>
      <c r="J1904" s="96">
        <f si="61" t="shared"/>
        <v>0</v>
      </c>
      <c r="K1904" s="90"/>
      <c r="L1904" s="107"/>
      <c r="M1904" s="26"/>
    </row>
    <row customHeight="1" ht="12" r="1905" spans="1:13">
      <c r="A1905" s="10">
        <v>26483</v>
      </c>
      <c r="B1905" s="68">
        <v>0</v>
      </c>
      <c r="C1905" s="110">
        <v>0</v>
      </c>
      <c r="D1905" s="110">
        <v>0</v>
      </c>
      <c r="I1905" s="29">
        <v>20</v>
      </c>
      <c r="J1905" s="96">
        <f si="61" t="shared"/>
        <v>0</v>
      </c>
      <c r="K1905" s="90"/>
      <c r="L1905" s="107"/>
      <c r="M1905" s="26"/>
    </row>
    <row customHeight="1" ht="12" r="1906" spans="1:13">
      <c r="A1906" s="10">
        <v>26484</v>
      </c>
      <c r="B1906" s="68">
        <v>1</v>
      </c>
      <c r="C1906" s="110">
        <v>0</v>
      </c>
      <c r="D1906" s="110">
        <v>0</v>
      </c>
      <c r="I1906" s="29">
        <v>20</v>
      </c>
      <c r="J1906" s="96">
        <f si="61" t="shared"/>
        <v>20</v>
      </c>
      <c r="K1906" s="90"/>
      <c r="L1906" s="107"/>
      <c r="M1906" s="26"/>
    </row>
    <row customHeight="1" ht="12" r="1907" spans="1:13">
      <c r="A1907" s="10">
        <v>26485</v>
      </c>
      <c r="B1907" s="68">
        <v>1</v>
      </c>
      <c r="C1907" s="110">
        <v>0</v>
      </c>
      <c r="D1907" s="110">
        <v>0</v>
      </c>
      <c r="I1907" s="29">
        <v>20</v>
      </c>
      <c r="J1907" s="96">
        <f si="61" t="shared"/>
        <v>20</v>
      </c>
      <c r="K1907" s="90"/>
      <c r="L1907" s="107"/>
      <c r="M1907" s="26"/>
    </row>
    <row customHeight="1" ht="12" r="1908" spans="1:13">
      <c r="A1908" s="10">
        <v>26487</v>
      </c>
      <c r="B1908" s="68">
        <v>1</v>
      </c>
      <c r="C1908" s="110">
        <v>0</v>
      </c>
      <c r="D1908" s="110">
        <v>0</v>
      </c>
      <c r="I1908" s="29">
        <v>20</v>
      </c>
      <c r="J1908" s="96">
        <f si="61" t="shared"/>
        <v>20</v>
      </c>
      <c r="K1908" s="90"/>
      <c r="L1908" s="107"/>
      <c r="M1908" s="26"/>
    </row>
    <row customHeight="1" ht="12" r="1909" spans="1:13">
      <c r="A1909" s="10">
        <v>26488</v>
      </c>
      <c r="B1909" s="68">
        <v>0</v>
      </c>
      <c r="C1909" s="110">
        <v>0</v>
      </c>
      <c r="D1909" s="110">
        <v>0</v>
      </c>
      <c r="I1909" s="29">
        <v>20</v>
      </c>
      <c r="J1909" s="96">
        <f si="61" t="shared"/>
        <v>0</v>
      </c>
      <c r="K1909" s="90"/>
      <c r="L1909" s="107"/>
      <c r="M1909" s="26"/>
    </row>
    <row customHeight="1" ht="12" r="1910" spans="1:13">
      <c r="A1910" s="10">
        <v>26499</v>
      </c>
      <c r="B1910" s="68">
        <v>2</v>
      </c>
      <c r="C1910" s="110">
        <v>0</v>
      </c>
      <c r="D1910" s="110">
        <v>0</v>
      </c>
      <c r="I1910" s="29">
        <v>20</v>
      </c>
      <c r="J1910" s="96">
        <f si="61" t="shared"/>
        <v>40</v>
      </c>
      <c r="K1910" s="90"/>
      <c r="L1910" s="107"/>
      <c r="M1910" s="26"/>
    </row>
    <row customHeight="1" ht="12" r="1911" spans="1:13">
      <c r="A1911" s="10">
        <v>26500</v>
      </c>
      <c r="B1911" s="68">
        <v>2</v>
      </c>
      <c r="C1911" s="110">
        <v>0</v>
      </c>
      <c r="D1911" s="110">
        <v>0</v>
      </c>
      <c r="I1911" s="29">
        <v>20</v>
      </c>
      <c r="J1911" s="96">
        <f si="61" t="shared"/>
        <v>40</v>
      </c>
      <c r="K1911" s="90"/>
      <c r="L1911" s="107"/>
      <c r="M1911" s="26"/>
    </row>
    <row customHeight="1" ht="12" r="1912" spans="1:13">
      <c r="A1912" s="10">
        <v>26501</v>
      </c>
      <c r="B1912" s="68">
        <v>1</v>
      </c>
      <c r="C1912" s="110">
        <v>0</v>
      </c>
      <c r="D1912" s="110">
        <v>0</v>
      </c>
      <c r="I1912" s="29">
        <v>20</v>
      </c>
      <c r="J1912" s="96">
        <f si="61" t="shared"/>
        <v>20</v>
      </c>
      <c r="K1912" s="90"/>
      <c r="L1912" s="107"/>
      <c r="M1912" s="26"/>
    </row>
    <row customHeight="1" ht="12" r="1913" spans="1:13">
      <c r="A1913" s="10">
        <v>26502</v>
      </c>
      <c r="B1913" s="68">
        <v>1</v>
      </c>
      <c r="C1913" s="110">
        <v>0</v>
      </c>
      <c r="D1913" s="110">
        <v>0</v>
      </c>
      <c r="I1913" s="29">
        <v>20</v>
      </c>
      <c r="J1913" s="96">
        <f si="61" t="shared"/>
        <v>20</v>
      </c>
      <c r="K1913" s="90"/>
      <c r="L1913" s="107"/>
      <c r="M1913" s="26"/>
    </row>
    <row customHeight="1" ht="12" r="1914" spans="1:13">
      <c r="A1914" s="10">
        <v>26505</v>
      </c>
      <c r="B1914" s="68">
        <v>0</v>
      </c>
      <c r="C1914" s="110">
        <v>0</v>
      </c>
      <c r="D1914" s="110">
        <v>0</v>
      </c>
      <c r="I1914" s="29">
        <v>20</v>
      </c>
      <c r="J1914" s="96">
        <f si="61" t="shared"/>
        <v>0</v>
      </c>
      <c r="K1914" s="90"/>
      <c r="L1914" s="107"/>
      <c r="M1914" s="26"/>
    </row>
    <row customHeight="1" ht="12" r="1915" spans="1:13">
      <c r="A1915" s="10">
        <v>26506</v>
      </c>
      <c r="B1915" s="68">
        <v>0</v>
      </c>
      <c r="C1915" s="110">
        <v>0</v>
      </c>
      <c r="D1915" s="110">
        <v>0</v>
      </c>
      <c r="I1915" s="29">
        <v>20</v>
      </c>
      <c r="J1915" s="96">
        <f si="61" t="shared"/>
        <v>0</v>
      </c>
      <c r="K1915" s="90"/>
      <c r="L1915" s="107"/>
      <c r="M1915" s="26"/>
    </row>
    <row customHeight="1" ht="12" r="1916" spans="1:13">
      <c r="A1916" s="10">
        <v>26508</v>
      </c>
      <c r="B1916" s="68">
        <v>1</v>
      </c>
      <c r="I1916" s="29"/>
      <c r="J1916" s="96"/>
      <c r="K1916" s="90"/>
      <c r="L1916" s="107"/>
      <c r="M1916" s="26"/>
    </row>
    <row customHeight="1" ht="12" r="1917" spans="1:13">
      <c r="A1917" s="10">
        <v>26514</v>
      </c>
      <c r="B1917" s="68">
        <v>1</v>
      </c>
      <c r="C1917" s="110">
        <v>0</v>
      </c>
      <c r="D1917" s="110">
        <v>0</v>
      </c>
      <c r="I1917" s="29">
        <v>20</v>
      </c>
      <c r="J1917" s="96">
        <f si="61" t="shared"/>
        <v>20</v>
      </c>
      <c r="K1917" s="90"/>
      <c r="L1917" s="107"/>
      <c r="M1917" s="26"/>
    </row>
    <row customHeight="1" ht="12" r="1918" spans="1:13">
      <c r="A1918" s="10">
        <v>26515</v>
      </c>
      <c r="B1918" s="68">
        <v>1</v>
      </c>
      <c r="C1918" s="110">
        <v>0</v>
      </c>
      <c r="D1918" s="110">
        <v>0</v>
      </c>
      <c r="I1918" s="29">
        <v>20</v>
      </c>
      <c r="J1918" s="96">
        <f si="61" t="shared"/>
        <v>20</v>
      </c>
      <c r="K1918" s="90"/>
      <c r="L1918" s="107"/>
      <c r="M1918" s="26"/>
    </row>
    <row customHeight="1" ht="12" r="1919" spans="1:13">
      <c r="A1919" s="10">
        <v>26516</v>
      </c>
      <c r="B1919" s="68">
        <v>2</v>
      </c>
      <c r="C1919" s="110">
        <v>0</v>
      </c>
      <c r="D1919" s="110">
        <f si="62" t="shared"/>
        <v>0</v>
      </c>
      <c r="E1919" s="74">
        <v>0</v>
      </c>
      <c r="H1919" s="26" t="s">
        <v>220</v>
      </c>
      <c r="I1919" s="29">
        <v>20</v>
      </c>
      <c r="J1919" s="96">
        <f si="61" t="shared"/>
        <v>40</v>
      </c>
      <c r="M1919" s="26"/>
    </row>
    <row customHeight="1" ht="12" r="1920" spans="1:13">
      <c r="A1920" s="10">
        <v>26517</v>
      </c>
      <c r="B1920" s="68">
        <v>0</v>
      </c>
      <c r="C1920" s="110">
        <v>0</v>
      </c>
      <c r="D1920" s="110">
        <f si="62" t="shared"/>
        <v>0</v>
      </c>
      <c r="E1920" s="74">
        <v>0</v>
      </c>
      <c r="H1920" s="26" t="s">
        <v>220</v>
      </c>
      <c r="I1920" s="29">
        <v>3.87</v>
      </c>
      <c r="J1920" s="96">
        <f si="61" t="shared"/>
        <v>0</v>
      </c>
      <c r="M1920" s="26"/>
    </row>
    <row customHeight="1" ht="12" r="1921" spans="1:13">
      <c r="A1921" s="10">
        <v>26519</v>
      </c>
      <c r="B1921" s="68">
        <v>2</v>
      </c>
      <c r="C1921" s="110">
        <v>0</v>
      </c>
      <c r="D1921" s="110">
        <f si="62" t="shared"/>
        <v>0</v>
      </c>
      <c r="E1921" s="74">
        <v>0</v>
      </c>
      <c r="H1921" s="26" t="s">
        <v>220</v>
      </c>
      <c r="I1921" s="29">
        <v>28.03</v>
      </c>
      <c r="J1921" s="96">
        <f si="61" t="shared"/>
        <v>56.06</v>
      </c>
      <c r="M1921" s="26"/>
    </row>
    <row customHeight="1" ht="12" r="1922" spans="1:13">
      <c r="A1922" s="10">
        <v>26554</v>
      </c>
      <c r="B1922" s="93">
        <v>1</v>
      </c>
      <c r="C1922" s="110">
        <v>0</v>
      </c>
      <c r="D1922" s="110">
        <f si="62" t="shared"/>
        <v>0</v>
      </c>
      <c r="E1922" s="74">
        <v>0</v>
      </c>
      <c r="H1922" s="26" t="s">
        <v>220</v>
      </c>
      <c r="I1922" s="29">
        <v>36.36</v>
      </c>
      <c r="J1922" s="96">
        <f si="61" t="shared"/>
        <v>36.36</v>
      </c>
      <c r="M1922" s="26"/>
    </row>
    <row customHeight="1" ht="12" r="1923" spans="1:13">
      <c r="A1923" s="10">
        <v>26555</v>
      </c>
      <c r="B1923" s="93">
        <v>3</v>
      </c>
      <c r="C1923" s="110">
        <v>0</v>
      </c>
      <c r="D1923" s="110">
        <f si="62" t="shared"/>
        <v>0</v>
      </c>
      <c r="E1923" s="74">
        <v>0</v>
      </c>
      <c r="H1923" s="26" t="s">
        <v>220</v>
      </c>
      <c r="I1923" s="29">
        <v>57.19</v>
      </c>
      <c r="J1923" s="96">
        <f si="61" t="shared"/>
        <v>171.57</v>
      </c>
      <c r="M1923" s="26"/>
    </row>
    <row customHeight="1" ht="12" r="1924" spans="1:13">
      <c r="A1924" s="10">
        <v>26556</v>
      </c>
      <c r="B1924" s="93">
        <v>1</v>
      </c>
      <c r="C1924" s="110">
        <v>0</v>
      </c>
      <c r="D1924" s="110">
        <f si="62" t="shared"/>
        <v>0</v>
      </c>
      <c r="E1924" s="74">
        <v>0</v>
      </c>
      <c r="H1924" s="26" t="s">
        <v>220</v>
      </c>
      <c r="I1924" s="29">
        <v>17.190000000000001</v>
      </c>
      <c r="J1924" s="96">
        <f si="61" t="shared"/>
        <v>17.190000000000001</v>
      </c>
      <c r="M1924" s="26"/>
    </row>
    <row customHeight="1" ht="12" r="1925" spans="1:13">
      <c r="A1925" s="10">
        <v>26559</v>
      </c>
      <c r="B1925" s="93">
        <v>1</v>
      </c>
      <c r="C1925" s="110">
        <v>0</v>
      </c>
      <c r="D1925" s="110">
        <f si="62" t="shared"/>
        <v>0</v>
      </c>
      <c r="E1925" s="74">
        <v>0</v>
      </c>
      <c r="H1925" s="26" t="s">
        <v>220</v>
      </c>
      <c r="I1925" s="29">
        <v>28.03</v>
      </c>
      <c r="J1925" s="96">
        <f si="61" t="shared"/>
        <v>28.03</v>
      </c>
      <c r="M1925" s="26"/>
    </row>
    <row customHeight="1" ht="12" r="1926" spans="1:13">
      <c r="A1926" s="10">
        <v>26560</v>
      </c>
      <c r="B1926" s="93">
        <v>1</v>
      </c>
      <c r="C1926" s="110">
        <v>0</v>
      </c>
      <c r="D1926" s="110">
        <f si="62" t="shared"/>
        <v>0</v>
      </c>
      <c r="E1926" s="74">
        <v>0</v>
      </c>
      <c r="H1926" s="26" t="s">
        <v>220</v>
      </c>
      <c r="I1926" s="29">
        <v>28.03</v>
      </c>
      <c r="J1926" s="96">
        <f si="61" t="shared"/>
        <v>28.03</v>
      </c>
      <c r="M1926" s="26"/>
    </row>
    <row customHeight="1" ht="12" r="1927" spans="1:13">
      <c r="A1927" s="10">
        <v>26568</v>
      </c>
      <c r="B1927" s="93">
        <v>1</v>
      </c>
      <c r="C1927" s="110">
        <v>0</v>
      </c>
      <c r="D1927" s="110">
        <f si="62" t="shared"/>
        <v>0</v>
      </c>
      <c r="E1927" s="74">
        <v>0</v>
      </c>
      <c r="H1927" s="26" t="s">
        <v>220</v>
      </c>
      <c r="I1927" s="29">
        <v>23.58</v>
      </c>
      <c r="J1927" s="96">
        <f si="61" t="shared"/>
        <v>23.58</v>
      </c>
      <c r="M1927" s="26"/>
    </row>
    <row customHeight="1" ht="12" r="1928" spans="1:13">
      <c r="A1928" s="10">
        <v>26575</v>
      </c>
      <c r="B1928" s="93">
        <v>2</v>
      </c>
      <c r="C1928" s="110">
        <v>0</v>
      </c>
      <c r="D1928" s="110">
        <f si="62" t="shared"/>
        <v>0</v>
      </c>
      <c r="E1928" s="74">
        <v>0</v>
      </c>
      <c r="H1928" s="26" t="s">
        <v>220</v>
      </c>
      <c r="I1928" s="29">
        <v>39.49</v>
      </c>
      <c r="J1928" s="96">
        <f si="61" t="shared"/>
        <v>78.98</v>
      </c>
      <c r="M1928" s="26"/>
    </row>
    <row customHeight="1" ht="12" r="1929" spans="1:13">
      <c r="A1929" s="10">
        <v>26576</v>
      </c>
      <c r="B1929" s="93">
        <v>1</v>
      </c>
      <c r="C1929" s="110">
        <v>0</v>
      </c>
      <c r="D1929" s="110">
        <f si="62" t="shared"/>
        <v>0</v>
      </c>
      <c r="I1929" s="29">
        <v>20</v>
      </c>
      <c r="J1929" s="96">
        <f si="61" t="shared"/>
        <v>20</v>
      </c>
      <c r="M1929" s="26"/>
    </row>
    <row customHeight="1" ht="12" r="1930" spans="1:13">
      <c r="A1930" s="10">
        <v>26577</v>
      </c>
      <c r="B1930" s="93">
        <v>0</v>
      </c>
      <c r="C1930" s="110">
        <v>0</v>
      </c>
      <c r="D1930" s="110">
        <f si="62" t="shared"/>
        <v>0</v>
      </c>
      <c r="E1930" s="74">
        <v>0</v>
      </c>
      <c r="H1930" s="26" t="s">
        <v>220</v>
      </c>
      <c r="I1930" s="29">
        <v>20</v>
      </c>
      <c r="J1930" s="96">
        <f si="61" t="shared"/>
        <v>0</v>
      </c>
      <c r="M1930" s="26"/>
    </row>
    <row customHeight="1" ht="12" r="1931" spans="1:13">
      <c r="A1931" s="10">
        <v>26581</v>
      </c>
      <c r="B1931" s="93">
        <v>2</v>
      </c>
      <c r="C1931" s="110">
        <v>0</v>
      </c>
      <c r="D1931" s="110">
        <f si="62" t="shared"/>
        <v>0</v>
      </c>
      <c r="H1931" s="26" t="s">
        <v>220</v>
      </c>
      <c r="I1931" s="29">
        <v>20</v>
      </c>
      <c r="J1931" s="96">
        <f si="61" t="shared"/>
        <v>40</v>
      </c>
      <c r="M1931" s="26"/>
    </row>
    <row customHeight="1" ht="12" r="1932" spans="1:13">
      <c r="A1932" s="10">
        <v>26597</v>
      </c>
      <c r="B1932" s="93">
        <v>1</v>
      </c>
      <c r="C1932" s="110">
        <v>0</v>
      </c>
      <c r="D1932" s="110">
        <f si="62" t="shared"/>
        <v>0</v>
      </c>
      <c r="F1932" s="26" t="s">
        <v>1381</v>
      </c>
      <c r="H1932" s="26" t="s">
        <v>220</v>
      </c>
      <c r="I1932" s="29">
        <v>163.86</v>
      </c>
      <c r="J1932" s="96">
        <f si="61" t="shared"/>
        <v>163.86</v>
      </c>
      <c r="M1932" s="26"/>
    </row>
    <row customHeight="1" ht="12" r="1933" spans="1:13">
      <c r="A1933" s="10">
        <v>26610</v>
      </c>
      <c r="B1933" s="93">
        <v>12</v>
      </c>
      <c r="C1933" s="110">
        <v>4</v>
      </c>
      <c r="D1933" s="110">
        <f si="62" t="shared"/>
        <v>8</v>
      </c>
      <c r="E1933" s="74">
        <v>0</v>
      </c>
      <c r="F1933" s="26" t="s">
        <v>1398</v>
      </c>
      <c r="H1933" s="26" t="s">
        <v>220</v>
      </c>
      <c r="I1933" s="29">
        <v>16.239999999999998</v>
      </c>
      <c r="J1933" s="96">
        <f si="61" t="shared"/>
        <v>194.88</v>
      </c>
      <c r="M1933" s="26"/>
    </row>
    <row customHeight="1" ht="12" r="1934" spans="1:13">
      <c r="A1934" s="10">
        <v>26612</v>
      </c>
      <c r="B1934" s="93">
        <v>1</v>
      </c>
      <c r="C1934" s="110">
        <v>4</v>
      </c>
      <c r="D1934" s="110">
        <f si="62" t="shared"/>
        <v>8</v>
      </c>
      <c r="E1934" s="74">
        <v>0</v>
      </c>
      <c r="F1934" s="26" t="s">
        <v>1398</v>
      </c>
      <c r="H1934" s="26" t="s">
        <v>220</v>
      </c>
      <c r="I1934" s="29">
        <v>101.36</v>
      </c>
      <c r="J1934" s="96">
        <f si="61" t="shared"/>
        <v>101.36</v>
      </c>
      <c r="M1934" s="26"/>
    </row>
    <row customHeight="1" ht="12" r="1935" spans="1:13">
      <c r="A1935" s="10">
        <v>26613</v>
      </c>
      <c r="B1935" s="93">
        <v>1</v>
      </c>
      <c r="C1935" s="110">
        <v>3</v>
      </c>
      <c r="D1935" s="110">
        <f si="62" t="shared"/>
        <v>6</v>
      </c>
      <c r="E1935" s="74">
        <v>0</v>
      </c>
      <c r="F1935" s="26" t="s">
        <v>1374</v>
      </c>
      <c r="H1935" s="26" t="s">
        <v>220</v>
      </c>
      <c r="I1935" s="29">
        <v>93.86</v>
      </c>
      <c r="J1935" s="96">
        <f si="61" t="shared"/>
        <v>93.86</v>
      </c>
      <c r="M1935" s="26"/>
    </row>
    <row customHeight="1" ht="12" r="1936" spans="1:13">
      <c r="A1936" s="10">
        <v>26614</v>
      </c>
      <c r="B1936" s="93">
        <v>5</v>
      </c>
      <c r="C1936" s="110">
        <v>3</v>
      </c>
      <c r="D1936" s="110">
        <f si="62" t="shared"/>
        <v>6</v>
      </c>
      <c r="E1936" s="74">
        <v>0</v>
      </c>
      <c r="F1936" s="26" t="s">
        <v>1374</v>
      </c>
      <c r="H1936" s="26" t="s">
        <v>220</v>
      </c>
      <c r="I1936" s="29">
        <v>128.86000000000001</v>
      </c>
      <c r="J1936" s="96">
        <f si="61" t="shared"/>
        <v>644.30000000000007</v>
      </c>
      <c r="M1936" s="26"/>
    </row>
    <row customHeight="1" ht="12" r="1937" spans="1:13">
      <c r="A1937" s="10">
        <v>26615</v>
      </c>
      <c r="B1937" s="93">
        <v>6</v>
      </c>
      <c r="C1937" s="110">
        <v>3</v>
      </c>
      <c r="D1937" s="110">
        <f si="62" t="shared"/>
        <v>6</v>
      </c>
      <c r="E1937" s="74">
        <v>0</v>
      </c>
      <c r="F1937" s="26" t="s">
        <v>1374</v>
      </c>
      <c r="H1937" s="26" t="s">
        <v>220</v>
      </c>
      <c r="I1937" s="29">
        <v>198.86</v>
      </c>
      <c r="J1937" s="96">
        <f si="61" t="shared"/>
        <v>1193.1600000000001</v>
      </c>
      <c r="M1937" s="26"/>
    </row>
    <row customHeight="1" ht="12" r="1938" spans="1:13">
      <c r="A1938" s="10">
        <v>26616</v>
      </c>
      <c r="B1938" s="93">
        <v>12</v>
      </c>
      <c r="C1938" s="110">
        <v>3</v>
      </c>
      <c r="D1938" s="110">
        <f si="62" t="shared"/>
        <v>6</v>
      </c>
      <c r="E1938" s="74">
        <v>0</v>
      </c>
      <c r="F1938" s="26" t="s">
        <v>1374</v>
      </c>
      <c r="H1938" s="26" t="s">
        <v>220</v>
      </c>
      <c r="I1938" s="29">
        <v>198.86</v>
      </c>
      <c r="J1938" s="96">
        <f si="61" t="shared"/>
        <v>2386.3200000000002</v>
      </c>
      <c r="M1938" s="26"/>
    </row>
    <row customHeight="1" ht="12" r="1939" spans="1:13">
      <c r="A1939" s="10">
        <v>26617</v>
      </c>
      <c r="B1939" s="93">
        <v>12</v>
      </c>
      <c r="C1939" s="110">
        <v>3</v>
      </c>
      <c r="D1939" s="110">
        <f si="62" t="shared"/>
        <v>6</v>
      </c>
      <c r="E1939" s="74">
        <v>0</v>
      </c>
      <c r="F1939" s="26" t="s">
        <v>1374</v>
      </c>
      <c r="H1939" s="26" t="s">
        <v>220</v>
      </c>
      <c r="I1939" s="29">
        <v>58.86</v>
      </c>
      <c r="J1939" s="96">
        <f si="61" t="shared"/>
        <v>706.31999999999994</v>
      </c>
      <c r="M1939" s="26"/>
    </row>
    <row customHeight="1" ht="12" r="1940" spans="1:13">
      <c r="A1940" s="10">
        <v>26618</v>
      </c>
      <c r="B1940" s="93">
        <v>13</v>
      </c>
      <c r="C1940" s="110">
        <v>3</v>
      </c>
      <c r="D1940" s="110">
        <f si="62" t="shared"/>
        <v>6</v>
      </c>
      <c r="E1940" s="74">
        <v>0</v>
      </c>
      <c r="F1940" s="26" t="s">
        <v>1374</v>
      </c>
      <c r="H1940" s="26" t="s">
        <v>220</v>
      </c>
      <c r="I1940" s="29">
        <v>76.36</v>
      </c>
      <c r="J1940" s="96">
        <f si="61" t="shared"/>
        <v>992.68</v>
      </c>
      <c r="M1940" s="26"/>
    </row>
    <row customHeight="1" ht="12" r="1941" spans="1:13">
      <c r="A1941" s="10">
        <v>26619</v>
      </c>
      <c r="B1941" s="93">
        <v>13</v>
      </c>
      <c r="C1941" s="110">
        <v>6</v>
      </c>
      <c r="D1941" s="110">
        <f si="62" t="shared"/>
        <v>12</v>
      </c>
      <c r="E1941" s="74">
        <v>0</v>
      </c>
      <c r="F1941" s="26" t="s">
        <v>1374</v>
      </c>
      <c r="H1941" s="26" t="s">
        <v>220</v>
      </c>
      <c r="I1941" s="29">
        <v>66.36</v>
      </c>
      <c r="J1941" s="96">
        <f si="61" t="shared"/>
        <v>862.68</v>
      </c>
      <c r="M1941" s="26"/>
    </row>
    <row customHeight="1" ht="12" r="1942" spans="1:13">
      <c r="A1942" s="10">
        <v>26620</v>
      </c>
      <c r="B1942" s="93">
        <v>1</v>
      </c>
      <c r="C1942" s="110">
        <v>0</v>
      </c>
      <c r="D1942" s="110">
        <f si="62" t="shared"/>
        <v>0</v>
      </c>
      <c r="E1942" s="74">
        <v>0</v>
      </c>
      <c r="F1942" s="26" t="s">
        <v>1374</v>
      </c>
      <c r="H1942" s="26" t="s">
        <v>220</v>
      </c>
      <c r="I1942" s="29">
        <v>85</v>
      </c>
      <c r="J1942" s="96">
        <f si="61" t="shared"/>
        <v>85</v>
      </c>
      <c r="M1942" s="26"/>
    </row>
    <row customHeight="1" ht="12" r="1943" spans="1:13">
      <c r="A1943" s="10">
        <v>26621</v>
      </c>
      <c r="B1943" s="93">
        <v>12</v>
      </c>
      <c r="C1943" s="110">
        <v>0</v>
      </c>
      <c r="D1943" s="110">
        <f si="62" t="shared"/>
        <v>0</v>
      </c>
      <c r="E1943" s="74">
        <v>0</v>
      </c>
      <c r="H1943" s="26" t="s">
        <v>220</v>
      </c>
      <c r="I1943" s="29">
        <v>128.86000000000001</v>
      </c>
      <c r="J1943" s="96">
        <f si="61" t="shared"/>
        <v>1546.3200000000002</v>
      </c>
      <c r="M1943" s="26"/>
    </row>
    <row customHeight="1" ht="12" r="1944" spans="1:13">
      <c r="A1944" s="10">
        <v>26622</v>
      </c>
      <c r="B1944" s="93">
        <v>0</v>
      </c>
      <c r="C1944" s="110">
        <v>0</v>
      </c>
      <c r="D1944" s="110">
        <f si="62" t="shared"/>
        <v>0</v>
      </c>
      <c r="E1944" s="74">
        <v>0</v>
      </c>
      <c r="H1944" s="26" t="s">
        <v>220</v>
      </c>
      <c r="I1944" s="29">
        <v>76.36</v>
      </c>
      <c r="J1944" s="96">
        <f si="61" t="shared"/>
        <v>0</v>
      </c>
      <c r="M1944" s="26"/>
    </row>
    <row customHeight="1" ht="12" r="1945" spans="1:13">
      <c r="A1945" s="10">
        <v>26623</v>
      </c>
      <c r="B1945" s="93">
        <v>0</v>
      </c>
      <c r="C1945" s="110">
        <v>0</v>
      </c>
      <c r="D1945" s="110">
        <f si="62" t="shared"/>
        <v>0</v>
      </c>
      <c r="E1945" s="74">
        <v>0</v>
      </c>
      <c r="H1945" s="26" t="s">
        <v>220</v>
      </c>
      <c r="I1945" s="29">
        <v>93.86</v>
      </c>
      <c r="J1945" s="96">
        <f si="61" t="shared"/>
        <v>0</v>
      </c>
      <c r="M1945" s="26"/>
    </row>
    <row customHeight="1" ht="12" r="1946" spans="1:13">
      <c r="A1946" s="10">
        <v>26624</v>
      </c>
      <c r="B1946" s="93">
        <v>1</v>
      </c>
      <c r="C1946" s="110">
        <v>0</v>
      </c>
      <c r="D1946" s="110">
        <f si="62" t="shared"/>
        <v>0</v>
      </c>
      <c r="E1946" s="74">
        <v>0</v>
      </c>
      <c r="F1946" s="26" t="s">
        <v>1374</v>
      </c>
      <c r="H1946" s="26" t="s">
        <v>220</v>
      </c>
      <c r="I1946" s="29">
        <v>128.86000000000001</v>
      </c>
      <c r="J1946" s="96">
        <f si="61" t="shared"/>
        <v>128.86000000000001</v>
      </c>
      <c r="M1946" s="26"/>
    </row>
    <row customHeight="1" ht="12" r="1947" spans="1:13">
      <c r="A1947" s="10">
        <v>26625</v>
      </c>
      <c r="B1947" s="93">
        <v>6</v>
      </c>
      <c r="C1947" s="110">
        <v>3</v>
      </c>
      <c r="D1947" s="110">
        <f si="62" t="shared"/>
        <v>6</v>
      </c>
      <c r="E1947" s="74">
        <v>0</v>
      </c>
      <c r="F1947" s="26" t="s">
        <v>1374</v>
      </c>
      <c r="H1947" s="26" t="s">
        <v>220</v>
      </c>
      <c r="I1947" s="29">
        <v>111.36</v>
      </c>
      <c r="J1947" s="96">
        <f ref="J1947:J2001" si="63" t="shared">B1947*I1947</f>
        <v>668.16</v>
      </c>
      <c r="M1947" s="26"/>
    </row>
    <row customHeight="1" ht="12" r="1948" spans="1:13">
      <c r="A1948" s="10">
        <v>26626</v>
      </c>
      <c r="B1948" s="93">
        <v>0</v>
      </c>
      <c r="C1948" s="110">
        <v>0</v>
      </c>
      <c r="D1948" s="110">
        <f si="62" t="shared"/>
        <v>0</v>
      </c>
      <c r="I1948" s="29">
        <v>20</v>
      </c>
      <c r="J1948" s="96">
        <f si="63" t="shared"/>
        <v>0</v>
      </c>
      <c r="M1948" s="26"/>
    </row>
    <row customHeight="1" ht="12" r="1949" spans="1:13">
      <c r="A1949" s="10">
        <v>26627</v>
      </c>
      <c r="B1949" s="93">
        <v>4</v>
      </c>
      <c r="C1949" s="110">
        <v>0</v>
      </c>
      <c r="D1949" s="110">
        <f si="62" t="shared"/>
        <v>0</v>
      </c>
      <c r="I1949" s="29">
        <v>20</v>
      </c>
      <c r="J1949" s="96">
        <f si="63" t="shared"/>
        <v>80</v>
      </c>
      <c r="M1949" s="26"/>
    </row>
    <row customHeight="1" ht="12" r="1950" spans="1:13">
      <c r="A1950" s="10">
        <v>26628</v>
      </c>
      <c r="B1950" s="93">
        <v>3</v>
      </c>
      <c r="C1950" s="110">
        <v>0</v>
      </c>
      <c r="D1950" s="110">
        <f si="62" t="shared"/>
        <v>0</v>
      </c>
      <c r="F1950" s="26" t="s">
        <v>1381</v>
      </c>
      <c r="H1950" s="26" t="s">
        <v>220</v>
      </c>
      <c r="I1950" s="29">
        <v>18.36</v>
      </c>
      <c r="J1950" s="96">
        <f si="63" t="shared"/>
        <v>55.08</v>
      </c>
      <c r="M1950" s="26"/>
    </row>
    <row customHeight="1" ht="12" r="1951" spans="1:13">
      <c r="A1951" s="10">
        <v>26630</v>
      </c>
      <c r="B1951" s="93">
        <v>0</v>
      </c>
      <c r="C1951" s="110">
        <v>0</v>
      </c>
      <c r="D1951" s="110">
        <f si="62" t="shared"/>
        <v>0</v>
      </c>
      <c r="I1951" s="29">
        <v>20</v>
      </c>
      <c r="J1951" s="96">
        <f si="63" t="shared"/>
        <v>0</v>
      </c>
      <c r="M1951" s="26"/>
    </row>
    <row customHeight="1" ht="12" r="1952" spans="1:13">
      <c r="A1952" s="10">
        <v>26641</v>
      </c>
      <c r="B1952" s="93">
        <v>50</v>
      </c>
      <c r="C1952" s="110">
        <v>0</v>
      </c>
      <c r="D1952" s="110">
        <f si="62" t="shared"/>
        <v>0</v>
      </c>
      <c r="I1952" s="29">
        <v>20</v>
      </c>
      <c r="J1952" s="96">
        <f si="63" t="shared"/>
        <v>1000</v>
      </c>
      <c r="M1952" s="26"/>
    </row>
    <row customHeight="1" ht="12" r="1953" spans="1:13">
      <c r="A1953" s="10">
        <v>26650</v>
      </c>
      <c r="B1953" s="93">
        <v>8</v>
      </c>
      <c r="C1953" s="110">
        <v>0</v>
      </c>
      <c r="D1953" s="110">
        <f ref="D1953:D2021" si="64" t="shared">C1953*2</f>
        <v>0</v>
      </c>
      <c r="E1953" s="74">
        <v>0</v>
      </c>
      <c r="H1953" s="26" t="s">
        <v>220</v>
      </c>
      <c r="I1953" s="29">
        <v>52.61</v>
      </c>
      <c r="J1953" s="96">
        <f si="63" t="shared"/>
        <v>420.88</v>
      </c>
      <c r="M1953" s="26"/>
    </row>
    <row customHeight="1" ht="12" r="1954" spans="1:13">
      <c r="A1954" s="10">
        <v>26651</v>
      </c>
      <c r="B1954" s="93">
        <v>0</v>
      </c>
      <c r="C1954" s="110">
        <v>0</v>
      </c>
      <c r="D1954" s="110">
        <f si="64" t="shared"/>
        <v>0</v>
      </c>
      <c r="E1954" s="74">
        <v>0</v>
      </c>
      <c r="H1954" s="26" t="s">
        <v>220</v>
      </c>
      <c r="I1954" s="29">
        <v>36.36</v>
      </c>
      <c r="J1954" s="96">
        <f si="63" t="shared"/>
        <v>0</v>
      </c>
      <c r="M1954" s="26"/>
    </row>
    <row customHeight="1" ht="12" r="1955" spans="1:13">
      <c r="A1955" s="10">
        <v>26652</v>
      </c>
      <c r="B1955" s="93">
        <v>42</v>
      </c>
      <c r="C1955" s="110">
        <v>0</v>
      </c>
      <c r="D1955" s="110">
        <f si="64" t="shared"/>
        <v>0</v>
      </c>
      <c r="E1955" s="74">
        <v>0</v>
      </c>
      <c r="H1955" s="26" t="s">
        <v>220</v>
      </c>
      <c r="I1955" s="29">
        <v>92.19</v>
      </c>
      <c r="J1955" s="96">
        <f si="63" t="shared"/>
        <v>3871.98</v>
      </c>
      <c r="M1955" s="26"/>
    </row>
    <row customHeight="1" ht="12" r="1956" spans="1:13">
      <c r="A1956" s="99">
        <v>26653</v>
      </c>
      <c r="B1956" s="93">
        <v>45</v>
      </c>
      <c r="C1956" s="110">
        <v>0</v>
      </c>
      <c r="D1956" s="110">
        <f si="64" t="shared"/>
        <v>0</v>
      </c>
      <c r="E1956" s="74">
        <v>0</v>
      </c>
      <c r="H1956" s="26" t="s">
        <v>220</v>
      </c>
      <c r="I1956" s="29">
        <v>45.53</v>
      </c>
      <c r="J1956" s="96">
        <f si="63" t="shared"/>
        <v>2048.85</v>
      </c>
      <c r="M1956" s="26"/>
    </row>
    <row customHeight="1" ht="12" r="1957" spans="1:13">
      <c r="A1957" s="10">
        <v>26655</v>
      </c>
      <c r="B1957" s="93">
        <v>12</v>
      </c>
      <c r="C1957" s="110">
        <v>0</v>
      </c>
      <c r="D1957" s="110">
        <f si="64" t="shared"/>
        <v>0</v>
      </c>
      <c r="E1957" s="74">
        <v>0</v>
      </c>
      <c r="H1957" s="26" t="s">
        <v>220</v>
      </c>
      <c r="I1957" s="29">
        <v>163.86</v>
      </c>
      <c r="J1957" s="96">
        <f si="63" t="shared"/>
        <v>1966.3200000000002</v>
      </c>
      <c r="M1957" s="26"/>
    </row>
    <row customHeight="1" ht="12" r="1958" spans="1:13">
      <c r="A1958" s="10">
        <v>26656</v>
      </c>
      <c r="B1958" s="93">
        <v>11</v>
      </c>
      <c r="C1958" s="110">
        <v>0</v>
      </c>
      <c r="D1958" s="110">
        <f si="64" t="shared"/>
        <v>0</v>
      </c>
      <c r="E1958" s="74">
        <v>0</v>
      </c>
      <c r="H1958" s="26" t="s">
        <v>220</v>
      </c>
      <c r="I1958" s="29">
        <v>45.53</v>
      </c>
      <c r="J1958" s="96">
        <f si="63" t="shared"/>
        <v>500.83000000000004</v>
      </c>
      <c r="M1958" s="26"/>
    </row>
    <row customHeight="1" ht="12" r="1959" spans="1:13">
      <c r="A1959" s="10">
        <v>26657</v>
      </c>
      <c r="B1959" s="93">
        <v>0</v>
      </c>
      <c r="C1959" s="110">
        <v>2</v>
      </c>
      <c r="D1959" s="110">
        <f si="64" t="shared"/>
        <v>4</v>
      </c>
      <c r="F1959" s="26" t="s">
        <v>1391</v>
      </c>
      <c r="I1959" s="29">
        <v>20</v>
      </c>
      <c r="J1959" s="96">
        <f si="63" t="shared"/>
        <v>0</v>
      </c>
      <c r="M1959" s="26"/>
    </row>
    <row customHeight="1" ht="12" r="1960" spans="1:13">
      <c r="A1960" s="10">
        <v>26658</v>
      </c>
      <c r="B1960" s="93">
        <v>12</v>
      </c>
      <c r="C1960" s="110">
        <v>0</v>
      </c>
      <c r="D1960" s="110">
        <f si="64" t="shared"/>
        <v>0</v>
      </c>
      <c r="E1960" s="74">
        <v>0</v>
      </c>
      <c r="H1960" s="26" t="s">
        <v>220</v>
      </c>
      <c r="I1960" s="29">
        <v>163.86</v>
      </c>
      <c r="J1960" s="96">
        <f si="63" t="shared"/>
        <v>1966.3200000000002</v>
      </c>
    </row>
    <row customHeight="1" ht="12" r="1961" spans="1:13">
      <c r="A1961" s="10">
        <v>26659</v>
      </c>
      <c r="B1961" s="93">
        <v>5</v>
      </c>
      <c r="C1961" s="110">
        <v>0</v>
      </c>
      <c r="D1961" s="110">
        <f si="64" t="shared"/>
        <v>0</v>
      </c>
      <c r="I1961" s="29">
        <v>20</v>
      </c>
      <c r="J1961" s="96">
        <f si="63" t="shared"/>
        <v>100</v>
      </c>
    </row>
    <row customHeight="1" ht="12" r="1962" spans="1:13">
      <c r="A1962" s="10">
        <v>26660</v>
      </c>
      <c r="B1962" s="93">
        <v>0</v>
      </c>
      <c r="C1962" s="110">
        <v>0</v>
      </c>
      <c r="D1962" s="110">
        <f si="64" t="shared"/>
        <v>0</v>
      </c>
      <c r="I1962" s="29">
        <v>20</v>
      </c>
      <c r="J1962" s="96">
        <f si="63" t="shared"/>
        <v>0</v>
      </c>
    </row>
    <row customHeight="1" ht="12" r="1963" spans="1:13">
      <c r="A1963" s="10">
        <v>26662</v>
      </c>
      <c r="B1963" s="93">
        <v>10</v>
      </c>
      <c r="C1963" s="110">
        <v>0</v>
      </c>
      <c r="D1963" s="110">
        <f si="64" t="shared"/>
        <v>0</v>
      </c>
      <c r="I1963" s="29">
        <v>20</v>
      </c>
      <c r="J1963" s="96">
        <f si="63" t="shared"/>
        <v>200</v>
      </c>
    </row>
    <row customHeight="1" ht="12" r="1964" spans="1:13">
      <c r="A1964" s="10">
        <v>26663</v>
      </c>
      <c r="B1964" s="93">
        <v>5</v>
      </c>
      <c r="C1964" s="110">
        <v>0</v>
      </c>
      <c r="D1964" s="110">
        <f si="64" t="shared"/>
        <v>0</v>
      </c>
      <c r="H1964" s="26" t="s">
        <v>220</v>
      </c>
      <c r="I1964" s="29">
        <v>66.36</v>
      </c>
      <c r="J1964" s="96">
        <f si="63" t="shared"/>
        <v>331.8</v>
      </c>
    </row>
    <row customHeight="1" ht="12" r="1965" spans="1:13">
      <c r="A1965" s="10">
        <v>26664</v>
      </c>
      <c r="B1965" s="93">
        <v>2</v>
      </c>
      <c r="C1965" s="110">
        <v>0</v>
      </c>
      <c r="D1965" s="110">
        <f si="64" t="shared"/>
        <v>0</v>
      </c>
      <c r="H1965" s="26" t="s">
        <v>220</v>
      </c>
      <c r="I1965" s="29">
        <v>57.61</v>
      </c>
      <c r="J1965" s="96">
        <f si="63" t="shared"/>
        <v>115.22</v>
      </c>
    </row>
    <row customHeight="1" ht="12" r="1966" spans="1:13">
      <c r="A1966" s="10">
        <v>26665</v>
      </c>
      <c r="B1966" s="93">
        <v>2</v>
      </c>
      <c r="C1966" s="110">
        <v>0</v>
      </c>
      <c r="D1966" s="110">
        <f si="64" t="shared"/>
        <v>0</v>
      </c>
      <c r="H1966" s="26" t="s">
        <v>220</v>
      </c>
      <c r="I1966" s="29">
        <v>101.36</v>
      </c>
      <c r="J1966" s="96">
        <f si="63" t="shared"/>
        <v>202.72</v>
      </c>
    </row>
    <row customHeight="1" ht="12" r="1967" spans="1:13">
      <c r="A1967" s="10">
        <v>26666</v>
      </c>
      <c r="B1967" s="93">
        <v>0</v>
      </c>
      <c r="C1967" s="110">
        <v>0</v>
      </c>
      <c r="D1967" s="110">
        <f si="64" t="shared"/>
        <v>0</v>
      </c>
      <c r="H1967" s="26" t="s">
        <v>220</v>
      </c>
      <c r="I1967" s="29">
        <v>111.36</v>
      </c>
      <c r="J1967" s="96">
        <f si="63" t="shared"/>
        <v>0</v>
      </c>
    </row>
    <row customHeight="1" ht="12" r="1968" spans="1:13">
      <c r="A1968" s="10">
        <v>26667</v>
      </c>
      <c r="B1968" s="93">
        <v>0</v>
      </c>
      <c r="C1968" s="110">
        <v>0</v>
      </c>
      <c r="D1968" s="110">
        <f si="64" t="shared"/>
        <v>0</v>
      </c>
      <c r="I1968" s="29">
        <v>20</v>
      </c>
      <c r="J1968" s="96">
        <f si="63" t="shared"/>
        <v>0</v>
      </c>
    </row>
    <row customHeight="1" ht="12" r="1969" spans="1:13">
      <c r="A1969" s="10">
        <v>26668</v>
      </c>
      <c r="B1969" s="93">
        <v>2</v>
      </c>
      <c r="C1969" s="110">
        <v>8</v>
      </c>
      <c r="D1969" s="110">
        <f si="64" t="shared"/>
        <v>16</v>
      </c>
      <c r="F1969" s="26" t="s">
        <v>1398</v>
      </c>
      <c r="I1969" s="29">
        <v>20</v>
      </c>
      <c r="J1969" s="96">
        <f si="63" t="shared"/>
        <v>40</v>
      </c>
    </row>
    <row customHeight="1" ht="12" r="1970" spans="1:13">
      <c r="A1970" s="10">
        <v>26669</v>
      </c>
      <c r="B1970" s="93">
        <v>12</v>
      </c>
      <c r="C1970" s="110">
        <v>6</v>
      </c>
      <c r="D1970" s="110">
        <f si="64" t="shared"/>
        <v>12</v>
      </c>
      <c r="F1970" s="26" t="s">
        <v>1398</v>
      </c>
      <c r="I1970" s="29">
        <v>20</v>
      </c>
      <c r="J1970" s="96">
        <f si="63" t="shared"/>
        <v>240</v>
      </c>
    </row>
    <row customHeight="1" ht="12" r="1971" spans="1:13">
      <c r="A1971" s="10">
        <v>26670</v>
      </c>
      <c r="B1971" s="93">
        <v>2</v>
      </c>
      <c r="C1971" s="110">
        <v>2</v>
      </c>
      <c r="D1971" s="110">
        <f si="64" t="shared"/>
        <v>4</v>
      </c>
      <c r="F1971" s="26" t="s">
        <v>1398</v>
      </c>
      <c r="I1971" s="29">
        <v>20</v>
      </c>
      <c r="J1971" s="96">
        <f si="63" t="shared"/>
        <v>40</v>
      </c>
    </row>
    <row customHeight="1" ht="12" r="1972" spans="1:13">
      <c r="A1972" s="10">
        <v>26671</v>
      </c>
      <c r="B1972" s="93">
        <v>11</v>
      </c>
      <c r="C1972" s="110">
        <v>2</v>
      </c>
      <c r="D1972" s="110">
        <f si="64" t="shared"/>
        <v>4</v>
      </c>
      <c r="F1972" s="26" t="s">
        <v>1398</v>
      </c>
      <c r="H1972" s="26" t="s">
        <v>220</v>
      </c>
      <c r="I1972" s="29">
        <v>93.86</v>
      </c>
      <c r="J1972" s="96">
        <f si="63" t="shared"/>
        <v>1032.46</v>
      </c>
      <c r="K1972" s="26"/>
      <c r="L1972" s="26"/>
      <c r="M1972" s="26"/>
    </row>
    <row customHeight="1" ht="12" r="1973" spans="1:13">
      <c r="A1973" s="10">
        <v>26672</v>
      </c>
      <c r="B1973" s="93">
        <v>15</v>
      </c>
      <c r="C1973" s="110">
        <v>4</v>
      </c>
      <c r="D1973" s="110">
        <f si="64" t="shared"/>
        <v>8</v>
      </c>
      <c r="F1973" s="26" t="s">
        <v>1398</v>
      </c>
      <c r="H1973" s="26" t="s">
        <v>220</v>
      </c>
      <c r="I1973" s="29">
        <v>75.11</v>
      </c>
      <c r="J1973" s="96">
        <f si="63" t="shared"/>
        <v>1126.6500000000001</v>
      </c>
      <c r="K1973" s="26"/>
      <c r="L1973" s="26"/>
      <c r="M1973" s="26"/>
    </row>
    <row customHeight="1" ht="12" r="1974" spans="1:13">
      <c r="A1974" s="10">
        <v>26673</v>
      </c>
      <c r="B1974" s="93">
        <v>6</v>
      </c>
      <c r="C1974" s="110">
        <v>4</v>
      </c>
      <c r="D1974" s="110">
        <f si="64" t="shared"/>
        <v>8</v>
      </c>
      <c r="F1974" s="26" t="s">
        <v>1398</v>
      </c>
      <c r="I1974" s="29">
        <v>20</v>
      </c>
      <c r="J1974" s="96">
        <f si="63" t="shared"/>
        <v>120</v>
      </c>
      <c r="K1974" s="26"/>
      <c r="L1974" s="26"/>
      <c r="M1974" s="26"/>
    </row>
    <row customHeight="1" ht="12" r="1975" spans="1:13">
      <c r="A1975" s="10">
        <v>26674</v>
      </c>
      <c r="B1975" s="93">
        <v>2</v>
      </c>
      <c r="C1975" s="110">
        <v>4</v>
      </c>
      <c r="D1975" s="110">
        <f si="64" t="shared"/>
        <v>8</v>
      </c>
      <c r="F1975" s="26" t="s">
        <v>1398</v>
      </c>
      <c r="I1975" s="29">
        <v>20</v>
      </c>
      <c r="J1975" s="96">
        <f si="63" t="shared"/>
        <v>40</v>
      </c>
      <c r="K1975" s="26"/>
      <c r="L1975" s="26"/>
      <c r="M1975" s="26"/>
    </row>
    <row customHeight="1" ht="12" r="1976" spans="1:13">
      <c r="A1976" s="10">
        <v>26675</v>
      </c>
      <c r="B1976" s="93">
        <v>0</v>
      </c>
      <c r="C1976" s="110">
        <v>0</v>
      </c>
      <c r="D1976" s="110">
        <f si="64" t="shared"/>
        <v>0</v>
      </c>
      <c r="H1976" s="26" t="s">
        <v>220</v>
      </c>
      <c r="I1976" s="29">
        <v>118.86</v>
      </c>
      <c r="J1976" s="96">
        <f si="63" t="shared"/>
        <v>0</v>
      </c>
      <c r="K1976" s="26"/>
      <c r="L1976" s="26"/>
      <c r="M1976" s="26"/>
    </row>
    <row customHeight="1" ht="12" r="1977" spans="1:13">
      <c r="A1977" s="10">
        <v>26676</v>
      </c>
      <c r="B1977" s="93">
        <v>1</v>
      </c>
      <c r="C1977" s="110">
        <v>0</v>
      </c>
      <c r="D1977" s="110">
        <f si="64" t="shared"/>
        <v>0</v>
      </c>
      <c r="I1977" s="29">
        <v>20</v>
      </c>
      <c r="J1977" s="96">
        <f si="63" t="shared"/>
        <v>20</v>
      </c>
      <c r="K1977" s="26"/>
      <c r="L1977" s="26"/>
      <c r="M1977" s="26"/>
    </row>
    <row customHeight="1" ht="12" r="1978" spans="1:13">
      <c r="A1978" s="10">
        <v>26677</v>
      </c>
      <c r="B1978" s="93">
        <v>9</v>
      </c>
      <c r="C1978" s="110">
        <v>0</v>
      </c>
      <c r="D1978" s="110">
        <f si="64" t="shared"/>
        <v>0</v>
      </c>
      <c r="I1978" s="29">
        <v>20</v>
      </c>
      <c r="J1978" s="96">
        <f si="63" t="shared"/>
        <v>180</v>
      </c>
      <c r="K1978" s="26"/>
      <c r="L1978" s="26"/>
      <c r="M1978" s="26"/>
    </row>
    <row customHeight="1" ht="12" r="1979" spans="1:13">
      <c r="A1979" s="10">
        <v>26678</v>
      </c>
      <c r="B1979" s="93">
        <v>3</v>
      </c>
      <c r="C1979" s="110">
        <v>2</v>
      </c>
      <c r="D1979" s="110">
        <f si="64" t="shared"/>
        <v>4</v>
      </c>
      <c r="F1979" s="26" t="s">
        <v>1398</v>
      </c>
      <c r="H1979" s="26" t="s">
        <v>220</v>
      </c>
      <c r="I1979" s="29">
        <v>146.36000000000001</v>
      </c>
      <c r="J1979" s="96">
        <f si="63" t="shared"/>
        <v>439.08000000000004</v>
      </c>
      <c r="K1979" s="26"/>
      <c r="L1979" s="26"/>
      <c r="M1979" s="26"/>
    </row>
    <row customHeight="1" ht="12" r="1980" spans="1:13">
      <c r="A1980" s="10">
        <v>26682</v>
      </c>
      <c r="B1980" s="93">
        <v>1</v>
      </c>
      <c r="C1980" s="110">
        <v>2</v>
      </c>
      <c r="D1980" s="110">
        <f si="64" t="shared"/>
        <v>4</v>
      </c>
      <c r="F1980" s="26" t="s">
        <v>1398</v>
      </c>
      <c r="I1980" s="29">
        <v>20</v>
      </c>
      <c r="J1980" s="96">
        <f si="63" t="shared"/>
        <v>20</v>
      </c>
      <c r="K1980" s="26"/>
      <c r="L1980" s="26"/>
      <c r="M1980" s="26"/>
    </row>
    <row customHeight="1" ht="12" r="1981" spans="1:13">
      <c r="A1981" s="10">
        <v>26683</v>
      </c>
      <c r="B1981" s="93">
        <v>3</v>
      </c>
      <c r="C1981" s="110">
        <v>2</v>
      </c>
      <c r="D1981" s="110">
        <f si="64" t="shared"/>
        <v>4</v>
      </c>
      <c r="F1981" s="26" t="s">
        <v>1398</v>
      </c>
      <c r="I1981" s="29">
        <v>20</v>
      </c>
      <c r="J1981" s="96">
        <f si="63" t="shared"/>
        <v>60</v>
      </c>
      <c r="K1981" s="26"/>
      <c r="L1981" s="26"/>
      <c r="M1981" s="26"/>
    </row>
    <row customHeight="1" ht="12" r="1982" spans="1:13">
      <c r="A1982" s="10">
        <v>26684</v>
      </c>
      <c r="B1982" s="93">
        <v>7</v>
      </c>
      <c r="C1982" s="110">
        <v>2</v>
      </c>
      <c r="D1982" s="110">
        <f si="64" t="shared"/>
        <v>4</v>
      </c>
      <c r="F1982" s="26" t="s">
        <v>1398</v>
      </c>
      <c r="H1982" s="26" t="s">
        <v>220</v>
      </c>
      <c r="I1982" s="29">
        <v>128.86000000000001</v>
      </c>
      <c r="J1982" s="96">
        <f si="63" t="shared"/>
        <v>902.0200000000001</v>
      </c>
      <c r="K1982" s="26"/>
      <c r="L1982" s="26"/>
      <c r="M1982" s="26"/>
    </row>
    <row customHeight="1" ht="12" r="1983" spans="1:13">
      <c r="A1983" s="10">
        <v>26686</v>
      </c>
      <c r="B1983" s="93">
        <v>6</v>
      </c>
      <c r="C1983" s="110">
        <v>2</v>
      </c>
      <c r="D1983" s="110">
        <f si="64" t="shared"/>
        <v>4</v>
      </c>
      <c r="F1983" s="26" t="s">
        <v>1398</v>
      </c>
      <c r="H1983" s="26" t="s">
        <v>220</v>
      </c>
      <c r="I1983" s="29">
        <v>93.86</v>
      </c>
      <c r="J1983" s="96">
        <f si="63" t="shared"/>
        <v>563.16</v>
      </c>
      <c r="K1983" s="26"/>
      <c r="L1983" s="26"/>
      <c r="M1983" s="26"/>
    </row>
    <row customHeight="1" ht="12" r="1984" spans="1:13">
      <c r="A1984" s="10">
        <v>26687</v>
      </c>
      <c r="B1984" s="93">
        <v>1</v>
      </c>
      <c r="C1984" s="110">
        <v>2</v>
      </c>
      <c r="D1984" s="110">
        <f si="64" t="shared"/>
        <v>4</v>
      </c>
      <c r="F1984" s="26" t="s">
        <v>1398</v>
      </c>
      <c r="H1984" s="26" t="s">
        <v>220</v>
      </c>
      <c r="I1984" s="29">
        <v>83.86</v>
      </c>
      <c r="J1984" s="96">
        <f si="63" t="shared"/>
        <v>83.86</v>
      </c>
      <c r="K1984" s="26"/>
      <c r="L1984" s="26"/>
      <c r="M1984" s="26"/>
    </row>
    <row customHeight="1" ht="12" r="1985" spans="1:13">
      <c r="A1985" s="10">
        <v>26688</v>
      </c>
      <c r="B1985" s="93">
        <v>10</v>
      </c>
      <c r="C1985" s="110">
        <v>2</v>
      </c>
      <c r="D1985" s="110">
        <f si="64" t="shared"/>
        <v>4</v>
      </c>
      <c r="F1985" s="26" t="s">
        <v>1398</v>
      </c>
      <c r="I1985" s="29">
        <v>20</v>
      </c>
      <c r="J1985" s="96">
        <f si="63" t="shared"/>
        <v>200</v>
      </c>
      <c r="K1985" s="26"/>
      <c r="L1985" s="26"/>
      <c r="M1985" s="26"/>
    </row>
    <row customHeight="1" ht="12" r="1986" spans="1:13">
      <c r="A1986" s="10">
        <v>26689</v>
      </c>
      <c r="B1986" s="93">
        <v>3</v>
      </c>
      <c r="C1986" s="110">
        <v>2</v>
      </c>
      <c r="D1986" s="110">
        <f si="64" t="shared"/>
        <v>4</v>
      </c>
      <c r="F1986" s="26" t="s">
        <v>1398</v>
      </c>
      <c r="H1986" s="26" t="s">
        <v>220</v>
      </c>
      <c r="I1986" s="29">
        <v>128.86000000000001</v>
      </c>
      <c r="J1986" s="96">
        <f si="63" t="shared"/>
        <v>386.58000000000004</v>
      </c>
      <c r="K1986" s="26"/>
      <c r="L1986" s="26"/>
      <c r="M1986" s="26"/>
    </row>
    <row customHeight="1" ht="12" r="1987" spans="1:13">
      <c r="A1987" s="10">
        <v>26690</v>
      </c>
      <c r="B1987" s="93">
        <v>6</v>
      </c>
      <c r="C1987" s="110">
        <v>2</v>
      </c>
      <c r="D1987" s="110">
        <f si="64" t="shared"/>
        <v>4</v>
      </c>
      <c r="F1987" s="26" t="s">
        <v>1398</v>
      </c>
      <c r="I1987" s="29">
        <v>20</v>
      </c>
      <c r="J1987" s="96">
        <f si="63" t="shared"/>
        <v>120</v>
      </c>
      <c r="K1987" s="26"/>
      <c r="L1987" s="26"/>
      <c r="M1987" s="26"/>
    </row>
    <row customHeight="1" ht="12" r="1988" spans="1:13">
      <c r="A1988" s="10">
        <v>26691</v>
      </c>
      <c r="B1988" s="93">
        <v>2</v>
      </c>
      <c r="C1988" s="74">
        <v>0</v>
      </c>
      <c r="D1988" s="74">
        <f si="64" t="shared"/>
        <v>0</v>
      </c>
      <c r="F1988" s="26" t="s">
        <v>1398</v>
      </c>
      <c r="H1988" s="26" t="s">
        <v>220</v>
      </c>
      <c r="I1988" s="29">
        <v>93.86</v>
      </c>
      <c r="J1988" s="96">
        <f si="63" t="shared"/>
        <v>187.72</v>
      </c>
      <c r="K1988" s="26"/>
      <c r="L1988" s="26"/>
      <c r="M1988" s="26"/>
    </row>
    <row customHeight="1" ht="12" r="1989" spans="1:13">
      <c r="A1989" s="10">
        <v>26692</v>
      </c>
      <c r="B1989" s="93">
        <v>0</v>
      </c>
      <c r="C1989" s="74">
        <v>0</v>
      </c>
      <c r="D1989" s="74">
        <f si="64" t="shared"/>
        <v>0</v>
      </c>
      <c r="I1989" s="29">
        <v>20</v>
      </c>
      <c r="J1989" s="96">
        <f si="63" t="shared"/>
        <v>0</v>
      </c>
      <c r="K1989" s="26"/>
      <c r="L1989" s="26"/>
      <c r="M1989" s="26"/>
    </row>
    <row customHeight="1" ht="12" r="1990" spans="1:13">
      <c r="A1990" s="10">
        <v>26693</v>
      </c>
      <c r="B1990" s="93">
        <v>10</v>
      </c>
      <c r="C1990" s="74">
        <v>0</v>
      </c>
      <c r="D1990" s="74">
        <f si="64" t="shared"/>
        <v>0</v>
      </c>
      <c r="I1990" s="29">
        <v>20</v>
      </c>
      <c r="J1990" s="96">
        <f si="63" t="shared"/>
        <v>200</v>
      </c>
      <c r="K1990" s="26"/>
      <c r="L1990" s="26"/>
      <c r="M1990" s="26"/>
    </row>
    <row customHeight="1" ht="12" r="1991" spans="1:13">
      <c r="A1991" s="10">
        <v>26694</v>
      </c>
      <c r="B1991" s="93">
        <v>0</v>
      </c>
      <c r="C1991" s="74">
        <v>0</v>
      </c>
      <c r="D1991" s="74">
        <f si="64" t="shared"/>
        <v>0</v>
      </c>
      <c r="I1991" s="29">
        <v>20</v>
      </c>
      <c r="J1991" s="96">
        <f si="63" t="shared"/>
        <v>0</v>
      </c>
      <c r="K1991" s="26"/>
      <c r="L1991" s="26"/>
      <c r="M1991" s="26"/>
    </row>
    <row customHeight="1" ht="12" r="1992" spans="1:13">
      <c r="A1992" s="10">
        <v>26703</v>
      </c>
      <c r="B1992" s="93">
        <v>3</v>
      </c>
      <c r="C1992" s="74">
        <v>0</v>
      </c>
      <c r="D1992" s="74">
        <f si="64" t="shared"/>
        <v>0</v>
      </c>
      <c r="I1992" s="29">
        <v>20</v>
      </c>
      <c r="J1992" s="96">
        <f si="63" t="shared"/>
        <v>60</v>
      </c>
      <c r="K1992" s="26"/>
      <c r="L1992" s="26"/>
      <c r="M1992" s="26"/>
    </row>
    <row customHeight="1" ht="12" r="1993" spans="1:13">
      <c r="A1993" s="10">
        <v>26704</v>
      </c>
      <c r="B1993" s="93">
        <v>1</v>
      </c>
      <c r="C1993" s="74">
        <v>0</v>
      </c>
      <c r="D1993" s="74">
        <f si="64" t="shared"/>
        <v>0</v>
      </c>
      <c r="I1993" s="29">
        <v>20</v>
      </c>
      <c r="J1993" s="96">
        <f si="63" t="shared"/>
        <v>20</v>
      </c>
      <c r="K1993" s="26"/>
      <c r="L1993" s="26"/>
      <c r="M1993" s="26"/>
    </row>
    <row customHeight="1" ht="12" r="1994" spans="1:13">
      <c r="A1994" s="10">
        <v>26705</v>
      </c>
      <c r="B1994" s="93">
        <v>3</v>
      </c>
      <c r="C1994" s="110">
        <v>0</v>
      </c>
      <c r="D1994" s="110">
        <f si="64" t="shared"/>
        <v>0</v>
      </c>
      <c r="I1994" s="29">
        <v>20</v>
      </c>
      <c r="J1994" s="96">
        <f si="63" t="shared"/>
        <v>60</v>
      </c>
      <c r="K1994" s="26"/>
      <c r="L1994" s="26"/>
      <c r="M1994" s="26"/>
    </row>
    <row customHeight="1" ht="12" r="1995" spans="1:13">
      <c r="A1995" s="10">
        <v>26706</v>
      </c>
      <c r="B1995" s="93">
        <v>1</v>
      </c>
      <c r="C1995" s="110">
        <v>0</v>
      </c>
      <c r="D1995" s="110">
        <f si="64" t="shared"/>
        <v>0</v>
      </c>
      <c r="I1995" s="29">
        <v>20</v>
      </c>
      <c r="J1995" s="96">
        <f si="63" t="shared"/>
        <v>20</v>
      </c>
      <c r="K1995" s="26"/>
      <c r="L1995" s="26"/>
      <c r="M1995" s="26"/>
    </row>
    <row customHeight="1" ht="12" r="1996" spans="1:13">
      <c r="A1996" s="10">
        <v>26707</v>
      </c>
      <c r="B1996" s="93">
        <v>1</v>
      </c>
      <c r="C1996" s="110">
        <v>0</v>
      </c>
      <c r="D1996" s="110">
        <f si="64" t="shared"/>
        <v>0</v>
      </c>
      <c r="I1996" s="29">
        <v>20</v>
      </c>
      <c r="J1996" s="96">
        <f si="63" t="shared"/>
        <v>20</v>
      </c>
      <c r="K1996" s="26"/>
      <c r="L1996" s="26"/>
      <c r="M1996" s="26"/>
    </row>
    <row customHeight="1" ht="12" r="1997" spans="1:13">
      <c r="A1997" s="10">
        <v>26708</v>
      </c>
      <c r="B1997" s="93">
        <v>1</v>
      </c>
      <c r="C1997" s="110">
        <v>0</v>
      </c>
      <c r="D1997" s="110">
        <f si="64" t="shared"/>
        <v>0</v>
      </c>
      <c r="I1997" s="29">
        <v>20</v>
      </c>
      <c r="J1997" s="96">
        <f si="63" t="shared"/>
        <v>20</v>
      </c>
      <c r="K1997" s="26"/>
      <c r="L1997" s="26"/>
      <c r="M1997" s="26"/>
    </row>
    <row customHeight="1" ht="12" r="1998" spans="1:13">
      <c r="A1998" s="10">
        <v>26710</v>
      </c>
      <c r="B1998" s="93">
        <v>1</v>
      </c>
      <c r="C1998" s="110">
        <v>0</v>
      </c>
      <c r="D1998" s="110">
        <f si="64" t="shared"/>
        <v>0</v>
      </c>
      <c r="I1998" s="29">
        <v>20</v>
      </c>
      <c r="J1998" s="96">
        <f si="63" t="shared"/>
        <v>20</v>
      </c>
      <c r="K1998" s="26"/>
      <c r="L1998" s="26"/>
      <c r="M1998" s="26"/>
    </row>
    <row customHeight="1" ht="12" r="1999" spans="1:13">
      <c r="A1999" s="10">
        <v>26712</v>
      </c>
      <c r="B1999" s="93">
        <v>1</v>
      </c>
      <c r="C1999" s="110">
        <v>0</v>
      </c>
      <c r="D1999" s="110">
        <f si="64" t="shared"/>
        <v>0</v>
      </c>
      <c r="I1999" s="29">
        <v>20</v>
      </c>
      <c r="J1999" s="96">
        <f si="63" t="shared"/>
        <v>20</v>
      </c>
      <c r="K1999" s="26"/>
      <c r="L1999" s="26"/>
      <c r="M1999" s="26"/>
    </row>
    <row customHeight="1" ht="12" r="2000" spans="1:13">
      <c r="A2000" s="10">
        <v>26714</v>
      </c>
      <c r="B2000" s="93">
        <v>1</v>
      </c>
      <c r="C2000" s="110">
        <v>0</v>
      </c>
      <c r="D2000" s="110">
        <f si="64" t="shared"/>
        <v>0</v>
      </c>
      <c r="I2000" s="29">
        <v>20</v>
      </c>
      <c r="J2000" s="96">
        <f si="63" t="shared"/>
        <v>20</v>
      </c>
      <c r="K2000" s="26"/>
      <c r="L2000" s="26"/>
      <c r="M2000" s="26"/>
    </row>
    <row customHeight="1" ht="12" r="2001" spans="1:13">
      <c r="A2001" s="10">
        <v>26715</v>
      </c>
      <c r="B2001" s="93">
        <v>2</v>
      </c>
      <c r="C2001" s="110">
        <v>0</v>
      </c>
      <c r="D2001" s="110">
        <f si="64" t="shared"/>
        <v>0</v>
      </c>
      <c r="I2001" s="29">
        <v>20</v>
      </c>
      <c r="J2001" s="96">
        <f si="63" t="shared"/>
        <v>40</v>
      </c>
      <c r="K2001" s="26"/>
      <c r="L2001" s="26"/>
      <c r="M2001" s="26"/>
    </row>
    <row customHeight="1" ht="12" r="2002" spans="1:13">
      <c r="A2002" s="10">
        <v>26716</v>
      </c>
      <c r="B2002" s="93">
        <v>10</v>
      </c>
      <c r="C2002" s="110">
        <v>0</v>
      </c>
      <c r="D2002" s="110">
        <f si="64" t="shared"/>
        <v>0</v>
      </c>
      <c r="I2002" s="29">
        <v>20</v>
      </c>
      <c r="J2002" s="96">
        <f ref="J2002:J2052" si="65" t="shared">B2002*I2002</f>
        <v>200</v>
      </c>
      <c r="K2002" s="26"/>
      <c r="L2002" s="26"/>
      <c r="M2002" s="26"/>
    </row>
    <row customHeight="1" ht="12" r="2003" spans="1:13">
      <c r="A2003" s="10">
        <v>26726</v>
      </c>
      <c r="B2003" s="93">
        <v>1</v>
      </c>
      <c r="C2003" s="110">
        <v>0</v>
      </c>
      <c r="D2003" s="110">
        <f si="64" t="shared"/>
        <v>0</v>
      </c>
      <c r="I2003" s="29">
        <v>20</v>
      </c>
      <c r="J2003" s="96">
        <f si="65" t="shared"/>
        <v>20</v>
      </c>
      <c r="K2003" s="26"/>
      <c r="L2003" s="26"/>
      <c r="M2003" s="26"/>
    </row>
    <row customHeight="1" ht="12" r="2004" spans="1:13">
      <c r="A2004" s="10">
        <v>26727</v>
      </c>
      <c r="B2004" s="93">
        <v>0</v>
      </c>
      <c r="C2004" s="110">
        <v>0</v>
      </c>
      <c r="D2004" s="110">
        <f si="64" t="shared"/>
        <v>0</v>
      </c>
      <c r="I2004" s="29">
        <v>20</v>
      </c>
      <c r="J2004" s="96">
        <f si="65" t="shared"/>
        <v>0</v>
      </c>
      <c r="K2004" s="26"/>
      <c r="L2004" s="26"/>
      <c r="M2004" s="26"/>
    </row>
    <row customHeight="1" ht="12" r="2005" spans="1:13">
      <c r="A2005" s="10">
        <v>26728</v>
      </c>
      <c r="B2005" s="93">
        <v>10</v>
      </c>
      <c r="C2005" s="110">
        <v>0</v>
      </c>
      <c r="D2005" s="110">
        <f si="64" t="shared"/>
        <v>0</v>
      </c>
      <c r="H2005" s="26" t="s">
        <v>220</v>
      </c>
      <c r="I2005" s="29">
        <v>20</v>
      </c>
      <c r="J2005" s="96">
        <f si="65" t="shared"/>
        <v>200</v>
      </c>
      <c r="K2005" s="26"/>
      <c r="L2005" s="26"/>
      <c r="M2005" s="26"/>
    </row>
    <row customHeight="1" ht="12" r="2006" spans="1:13">
      <c r="A2006" s="10">
        <v>26731</v>
      </c>
      <c r="B2006" s="93">
        <v>1</v>
      </c>
      <c r="C2006" s="110">
        <v>0</v>
      </c>
      <c r="D2006" s="110">
        <f si="64" t="shared"/>
        <v>0</v>
      </c>
      <c r="I2006" s="29">
        <v>20</v>
      </c>
      <c r="J2006" s="96">
        <f si="65" t="shared"/>
        <v>20</v>
      </c>
      <c r="K2006" s="26"/>
      <c r="L2006" s="26"/>
      <c r="M2006" s="26"/>
    </row>
    <row customHeight="1" ht="12" r="2007" spans="1:13">
      <c r="A2007" s="10">
        <v>26732</v>
      </c>
      <c r="B2007" s="93">
        <v>1</v>
      </c>
      <c r="C2007" s="110">
        <v>0</v>
      </c>
      <c r="D2007" s="110">
        <f si="64" t="shared"/>
        <v>0</v>
      </c>
      <c r="I2007" s="29">
        <v>20</v>
      </c>
      <c r="J2007" s="96">
        <f si="65" t="shared"/>
        <v>20</v>
      </c>
      <c r="K2007" s="26"/>
      <c r="L2007" s="26"/>
      <c r="M2007" s="26"/>
    </row>
    <row customHeight="1" ht="12" r="2008" spans="1:13">
      <c r="A2008" s="10">
        <v>26733</v>
      </c>
      <c r="B2008" s="93">
        <v>2</v>
      </c>
      <c r="C2008" s="110">
        <v>0</v>
      </c>
      <c r="D2008" s="110">
        <f si="64" t="shared"/>
        <v>0</v>
      </c>
      <c r="I2008" s="29">
        <v>20</v>
      </c>
      <c r="J2008" s="96">
        <f si="65" t="shared"/>
        <v>40</v>
      </c>
      <c r="K2008" s="26"/>
      <c r="L2008" s="26"/>
      <c r="M2008" s="26"/>
    </row>
    <row customHeight="1" ht="12" r="2009" spans="1:13">
      <c r="A2009" s="10">
        <v>26734</v>
      </c>
      <c r="B2009" s="93">
        <v>2</v>
      </c>
      <c r="C2009" s="110">
        <v>0</v>
      </c>
      <c r="D2009" s="110">
        <f si="64" t="shared"/>
        <v>0</v>
      </c>
      <c r="I2009" s="29">
        <v>20</v>
      </c>
      <c r="J2009" s="96">
        <f si="65" t="shared"/>
        <v>40</v>
      </c>
      <c r="K2009" s="26"/>
      <c r="L2009" s="26"/>
      <c r="M2009" s="26"/>
    </row>
    <row customHeight="1" ht="12" r="2010" spans="1:13">
      <c r="A2010" s="10">
        <v>26735</v>
      </c>
      <c r="B2010" s="93">
        <v>1</v>
      </c>
      <c r="C2010" s="110">
        <v>0</v>
      </c>
      <c r="D2010" s="110">
        <f si="64" t="shared"/>
        <v>0</v>
      </c>
      <c r="H2010" s="26" t="s">
        <v>220</v>
      </c>
      <c r="I2010" s="29">
        <v>111.36</v>
      </c>
      <c r="J2010" s="96">
        <f si="65" t="shared"/>
        <v>111.36</v>
      </c>
      <c r="K2010" s="26"/>
      <c r="L2010" s="26"/>
      <c r="M2010" s="26"/>
    </row>
    <row customHeight="1" ht="12" r="2011" spans="1:13">
      <c r="A2011" s="10">
        <v>26736</v>
      </c>
      <c r="B2011" s="93">
        <v>7</v>
      </c>
      <c r="C2011" s="110">
        <v>0</v>
      </c>
      <c r="D2011" s="110">
        <f si="64" t="shared"/>
        <v>0</v>
      </c>
      <c r="I2011" s="29">
        <v>20</v>
      </c>
      <c r="J2011" s="96">
        <f si="65" t="shared"/>
        <v>140</v>
      </c>
      <c r="K2011" s="26"/>
      <c r="L2011" s="26"/>
      <c r="M2011" s="26"/>
    </row>
    <row customHeight="1" ht="12" r="2012" spans="1:13">
      <c r="A2012" s="10">
        <v>26738</v>
      </c>
      <c r="B2012" s="93">
        <v>10</v>
      </c>
      <c r="C2012" s="110">
        <v>0</v>
      </c>
      <c r="D2012" s="110">
        <f si="64" t="shared"/>
        <v>0</v>
      </c>
      <c r="I2012" s="29">
        <v>45</v>
      </c>
      <c r="J2012" s="96">
        <f si="65" t="shared"/>
        <v>450</v>
      </c>
      <c r="K2012" s="26"/>
      <c r="L2012" s="26"/>
      <c r="M2012" s="26"/>
    </row>
    <row customHeight="1" ht="12" r="2013" spans="1:13">
      <c r="A2013" s="10">
        <v>26739</v>
      </c>
      <c r="B2013" s="93">
        <v>3</v>
      </c>
      <c r="C2013" s="110">
        <v>0</v>
      </c>
      <c r="D2013" s="110">
        <f si="64" t="shared"/>
        <v>0</v>
      </c>
      <c r="I2013" s="29">
        <v>30</v>
      </c>
      <c r="J2013" s="96">
        <f si="65" t="shared"/>
        <v>90</v>
      </c>
      <c r="K2013" s="26"/>
      <c r="L2013" s="26"/>
      <c r="M2013" s="26"/>
    </row>
    <row customHeight="1" ht="12" r="2014" spans="1:13">
      <c r="A2014" s="10">
        <v>26740</v>
      </c>
      <c r="B2014" s="93">
        <v>8</v>
      </c>
      <c r="C2014" s="110">
        <v>0</v>
      </c>
      <c r="D2014" s="110">
        <f si="64" t="shared"/>
        <v>0</v>
      </c>
      <c r="I2014" s="29">
        <v>65</v>
      </c>
      <c r="J2014" s="96">
        <f si="65" t="shared"/>
        <v>520</v>
      </c>
      <c r="K2014" s="26"/>
      <c r="L2014" s="26"/>
      <c r="M2014" s="26"/>
    </row>
    <row customHeight="1" ht="12" r="2015" spans="1:13">
      <c r="A2015" s="99">
        <v>26741</v>
      </c>
      <c r="B2015" s="93">
        <v>22</v>
      </c>
      <c r="C2015" s="110">
        <v>0</v>
      </c>
      <c r="D2015" s="110">
        <f si="64" t="shared"/>
        <v>0</v>
      </c>
      <c r="I2015" s="29">
        <v>45</v>
      </c>
      <c r="J2015" s="96">
        <f si="65" t="shared"/>
        <v>990</v>
      </c>
      <c r="K2015" s="26"/>
      <c r="L2015" s="26"/>
      <c r="M2015" s="26"/>
    </row>
    <row customHeight="1" ht="12" r="2016" spans="1:13">
      <c r="A2016" s="99">
        <v>26742</v>
      </c>
      <c r="B2016" s="93">
        <v>3</v>
      </c>
      <c r="C2016" s="110">
        <v>0</v>
      </c>
      <c r="D2016" s="110">
        <f si="64" t="shared"/>
        <v>0</v>
      </c>
      <c r="H2016" s="26" t="s">
        <v>220</v>
      </c>
      <c r="I2016" s="29">
        <v>67.5</v>
      </c>
      <c r="J2016" s="96">
        <f si="65" t="shared"/>
        <v>202.5</v>
      </c>
      <c r="K2016" s="26"/>
      <c r="L2016" s="26"/>
      <c r="M2016" s="26"/>
    </row>
    <row customHeight="1" ht="12" r="2017" spans="1:13">
      <c r="A2017" s="99">
        <v>26743</v>
      </c>
      <c r="B2017" s="93">
        <v>4</v>
      </c>
      <c r="C2017" s="110">
        <v>0</v>
      </c>
      <c r="D2017" s="110">
        <f si="64" t="shared"/>
        <v>0</v>
      </c>
      <c r="I2017" s="29">
        <v>85</v>
      </c>
      <c r="J2017" s="96">
        <f si="65" t="shared"/>
        <v>340</v>
      </c>
      <c r="K2017" s="26"/>
      <c r="L2017" s="26"/>
      <c r="M2017" s="26"/>
    </row>
    <row customHeight="1" ht="12" r="2018" spans="1:13">
      <c r="A2018" s="99">
        <v>26744</v>
      </c>
      <c r="B2018" s="93">
        <v>7</v>
      </c>
      <c r="C2018" s="110">
        <v>0</v>
      </c>
      <c r="D2018" s="110">
        <f si="64" t="shared"/>
        <v>0</v>
      </c>
      <c r="I2018" s="29">
        <v>20</v>
      </c>
      <c r="J2018" s="96">
        <f si="65" t="shared"/>
        <v>140</v>
      </c>
      <c r="K2018" s="26"/>
      <c r="L2018" s="26"/>
      <c r="M2018" s="26"/>
    </row>
    <row customHeight="1" ht="12" r="2019" spans="1:13">
      <c r="A2019" s="99">
        <v>26745</v>
      </c>
      <c r="B2019" s="93">
        <v>5</v>
      </c>
      <c r="C2019" s="110">
        <v>0</v>
      </c>
      <c r="D2019" s="110">
        <f si="64" t="shared"/>
        <v>0</v>
      </c>
      <c r="I2019" s="29">
        <v>72</v>
      </c>
      <c r="J2019" s="96">
        <f si="65" t="shared"/>
        <v>360</v>
      </c>
      <c r="K2019" s="26"/>
      <c r="L2019" s="26"/>
      <c r="M2019" s="26"/>
    </row>
    <row customHeight="1" ht="12" r="2020" spans="1:13">
      <c r="A2020" s="10">
        <v>26746</v>
      </c>
      <c r="B2020" s="93">
        <v>10</v>
      </c>
      <c r="C2020" s="110">
        <v>0</v>
      </c>
      <c r="D2020" s="110">
        <f si="64" t="shared"/>
        <v>0</v>
      </c>
      <c r="I2020" s="29">
        <v>20</v>
      </c>
      <c r="J2020" s="96">
        <f si="65" t="shared"/>
        <v>200</v>
      </c>
      <c r="K2020" s="26"/>
      <c r="L2020" s="26"/>
      <c r="M2020" s="26"/>
    </row>
    <row customHeight="1" ht="12" r="2021" spans="1:13">
      <c r="A2021" s="10">
        <v>26748</v>
      </c>
      <c r="B2021" s="93">
        <v>1</v>
      </c>
      <c r="C2021" s="110">
        <v>0</v>
      </c>
      <c r="D2021" s="110">
        <f si="64" t="shared"/>
        <v>0</v>
      </c>
      <c r="I2021" s="29">
        <v>20</v>
      </c>
      <c r="J2021" s="96">
        <f si="65" t="shared"/>
        <v>20</v>
      </c>
      <c r="K2021" s="26"/>
      <c r="L2021" s="26"/>
      <c r="M2021" s="26"/>
    </row>
    <row customHeight="1" ht="12" r="2022" spans="1:13">
      <c r="A2022" s="10">
        <v>26751</v>
      </c>
      <c r="B2022" s="93">
        <v>6</v>
      </c>
      <c r="C2022" s="110">
        <v>0</v>
      </c>
      <c r="D2022" s="110">
        <f ref="D2022:D2098" si="66" t="shared">C2022*2</f>
        <v>0</v>
      </c>
      <c r="I2022" s="29">
        <v>20</v>
      </c>
      <c r="J2022" s="96">
        <f si="65" t="shared"/>
        <v>120</v>
      </c>
      <c r="K2022" s="26"/>
      <c r="L2022" s="26"/>
      <c r="M2022" s="26"/>
    </row>
    <row customHeight="1" ht="12" r="2023" spans="1:13">
      <c r="A2023" s="10">
        <v>26754</v>
      </c>
      <c r="B2023" s="93">
        <v>2</v>
      </c>
      <c r="C2023" s="110">
        <v>0</v>
      </c>
      <c r="D2023" s="110">
        <f si="66" t="shared"/>
        <v>0</v>
      </c>
      <c r="I2023" s="29">
        <v>20</v>
      </c>
      <c r="J2023" s="96">
        <f si="65" t="shared"/>
        <v>40</v>
      </c>
      <c r="K2023" s="26"/>
      <c r="L2023" s="26"/>
      <c r="M2023" s="26"/>
    </row>
    <row customHeight="1" ht="12" r="2024" spans="1:13">
      <c r="A2024" s="10">
        <v>26755</v>
      </c>
      <c r="B2024" s="93">
        <v>3</v>
      </c>
      <c r="C2024" s="110">
        <v>0</v>
      </c>
      <c r="D2024" s="110">
        <f si="66" t="shared"/>
        <v>0</v>
      </c>
      <c r="I2024" s="29">
        <v>30</v>
      </c>
      <c r="J2024" s="96">
        <f si="65" t="shared"/>
        <v>90</v>
      </c>
      <c r="K2024" s="26"/>
      <c r="L2024" s="26"/>
      <c r="M2024" s="26"/>
    </row>
    <row customHeight="1" ht="12" r="2025" spans="1:13">
      <c r="A2025" s="10">
        <v>26757</v>
      </c>
      <c r="B2025" s="93">
        <v>2</v>
      </c>
      <c r="C2025" s="110">
        <v>0</v>
      </c>
      <c r="D2025" s="110">
        <f si="66" t="shared"/>
        <v>0</v>
      </c>
      <c r="I2025" s="29">
        <v>20</v>
      </c>
      <c r="J2025" s="96">
        <f si="65" t="shared"/>
        <v>40</v>
      </c>
      <c r="K2025" s="26"/>
      <c r="L2025" s="26"/>
      <c r="M2025" s="26"/>
    </row>
    <row customHeight="1" ht="12" r="2026" spans="1:13">
      <c r="A2026" s="10">
        <v>26758</v>
      </c>
      <c r="B2026" s="93">
        <v>1</v>
      </c>
      <c r="C2026" s="110">
        <v>0</v>
      </c>
      <c r="D2026" s="110">
        <f si="66" t="shared"/>
        <v>0</v>
      </c>
      <c r="I2026" s="29">
        <v>20</v>
      </c>
      <c r="J2026" s="96">
        <f si="65" t="shared"/>
        <v>20</v>
      </c>
      <c r="K2026" s="26"/>
      <c r="L2026" s="26"/>
      <c r="M2026" s="26"/>
    </row>
    <row customHeight="1" ht="12" r="2027" spans="1:13">
      <c r="A2027" s="99">
        <v>26760</v>
      </c>
      <c r="B2027" s="93">
        <v>3</v>
      </c>
      <c r="C2027" s="110">
        <v>0</v>
      </c>
      <c r="D2027" s="110">
        <f si="66" t="shared"/>
        <v>0</v>
      </c>
      <c r="I2027" s="29">
        <v>20</v>
      </c>
      <c r="J2027" s="96">
        <f si="65" t="shared"/>
        <v>60</v>
      </c>
      <c r="K2027" s="26"/>
      <c r="L2027" s="26"/>
      <c r="M2027" s="26"/>
    </row>
    <row customHeight="1" ht="12" r="2028" spans="1:13">
      <c r="A2028" s="10">
        <v>26761</v>
      </c>
      <c r="B2028" s="93">
        <v>1</v>
      </c>
      <c r="C2028" s="110">
        <v>0</v>
      </c>
      <c r="D2028" s="110">
        <f si="66" t="shared"/>
        <v>0</v>
      </c>
      <c r="I2028" s="29">
        <v>20</v>
      </c>
      <c r="J2028" s="96">
        <f si="65" t="shared"/>
        <v>20</v>
      </c>
      <c r="K2028" s="26"/>
      <c r="L2028" s="26"/>
      <c r="M2028" s="26"/>
    </row>
    <row customHeight="1" ht="12" r="2029" spans="1:13">
      <c r="A2029" s="10">
        <v>26762</v>
      </c>
      <c r="B2029" s="93">
        <v>1</v>
      </c>
      <c r="C2029" s="110">
        <v>0</v>
      </c>
      <c r="D2029" s="110">
        <f si="66" t="shared"/>
        <v>0</v>
      </c>
      <c r="I2029" s="29">
        <v>20</v>
      </c>
      <c r="J2029" s="96">
        <f si="65" t="shared"/>
        <v>20</v>
      </c>
      <c r="K2029" s="26"/>
      <c r="L2029" s="26"/>
      <c r="M2029" s="26"/>
    </row>
    <row customHeight="1" ht="12" r="2030" spans="1:13">
      <c r="A2030" s="10">
        <v>26764</v>
      </c>
      <c r="B2030" s="93">
        <v>2</v>
      </c>
      <c r="C2030" s="110">
        <v>0</v>
      </c>
      <c r="D2030" s="110">
        <f si="66" t="shared"/>
        <v>0</v>
      </c>
      <c r="I2030" s="29">
        <v>35</v>
      </c>
      <c r="J2030" s="96">
        <f si="65" t="shared"/>
        <v>70</v>
      </c>
      <c r="K2030" s="26"/>
      <c r="L2030" s="26"/>
      <c r="M2030" s="26"/>
    </row>
    <row customHeight="1" ht="12" r="2031" spans="1:13">
      <c r="A2031" s="10">
        <v>26767</v>
      </c>
      <c r="B2031" s="93">
        <v>1</v>
      </c>
      <c r="C2031" s="110">
        <v>0</v>
      </c>
      <c r="D2031" s="110">
        <f si="66" t="shared"/>
        <v>0</v>
      </c>
      <c r="I2031" s="29">
        <v>20</v>
      </c>
      <c r="J2031" s="96">
        <f si="65" t="shared"/>
        <v>20</v>
      </c>
      <c r="K2031" s="26"/>
      <c r="L2031" s="26"/>
      <c r="M2031" s="26"/>
    </row>
    <row customHeight="1" ht="12" r="2032" spans="1:13">
      <c r="A2032" s="10">
        <v>26768</v>
      </c>
      <c r="B2032" s="93">
        <v>1</v>
      </c>
      <c r="C2032" s="110">
        <v>0</v>
      </c>
      <c r="D2032" s="110">
        <f si="66" t="shared"/>
        <v>0</v>
      </c>
      <c r="I2032" s="29">
        <v>20</v>
      </c>
      <c r="J2032" s="96">
        <f si="65" t="shared"/>
        <v>20</v>
      </c>
      <c r="K2032" s="26"/>
      <c r="L2032" s="26"/>
      <c r="M2032" s="26"/>
    </row>
    <row customHeight="1" ht="12" r="2033" spans="1:13">
      <c r="A2033" s="99">
        <v>26769</v>
      </c>
      <c r="B2033" s="93">
        <v>2</v>
      </c>
      <c r="C2033" s="110">
        <v>0</v>
      </c>
      <c r="D2033" s="110">
        <f si="66" t="shared"/>
        <v>0</v>
      </c>
      <c r="E2033" s="74">
        <v>0</v>
      </c>
      <c r="H2033" s="26" t="s">
        <v>220</v>
      </c>
      <c r="I2033" s="29">
        <v>49</v>
      </c>
      <c r="J2033" s="96">
        <f si="65" t="shared"/>
        <v>98</v>
      </c>
      <c r="K2033" s="26"/>
      <c r="L2033" s="26"/>
      <c r="M2033" s="26"/>
    </row>
    <row customHeight="1" ht="12" r="2034" spans="1:13">
      <c r="A2034" s="99">
        <v>26770</v>
      </c>
      <c r="B2034" s="93">
        <v>0</v>
      </c>
      <c r="I2034" s="29"/>
      <c r="J2034" s="96"/>
      <c r="K2034" s="26"/>
      <c r="L2034" s="26"/>
      <c r="M2034" s="26"/>
    </row>
    <row customHeight="1" ht="12" r="2035" spans="1:13">
      <c r="A2035" s="10">
        <v>26780</v>
      </c>
      <c r="B2035" s="93">
        <v>0</v>
      </c>
      <c r="C2035" s="110">
        <v>0</v>
      </c>
      <c r="D2035" s="110">
        <f si="66" t="shared"/>
        <v>0</v>
      </c>
      <c r="H2035" s="26" t="s">
        <v>220</v>
      </c>
      <c r="I2035" s="29">
        <v>20</v>
      </c>
      <c r="J2035" s="96">
        <f si="65" t="shared"/>
        <v>0</v>
      </c>
      <c r="K2035" s="26"/>
      <c r="L2035" s="26"/>
      <c r="M2035" s="26"/>
    </row>
    <row customHeight="1" ht="12" r="2036" spans="1:13">
      <c r="A2036" s="10">
        <v>26785</v>
      </c>
      <c r="B2036" s="93">
        <v>0</v>
      </c>
      <c r="C2036" s="110">
        <v>0</v>
      </c>
      <c r="D2036" s="110">
        <f si="66" t="shared"/>
        <v>0</v>
      </c>
      <c r="I2036" s="29">
        <v>20</v>
      </c>
      <c r="J2036" s="96">
        <f si="65" t="shared"/>
        <v>0</v>
      </c>
      <c r="K2036" s="26"/>
      <c r="L2036" s="26"/>
      <c r="M2036" s="26"/>
    </row>
    <row customHeight="1" ht="12" r="2037" spans="1:13">
      <c r="A2037" s="10">
        <v>26787</v>
      </c>
      <c r="B2037" s="93">
        <v>0</v>
      </c>
      <c r="C2037" s="110">
        <v>0</v>
      </c>
      <c r="D2037" s="110">
        <f si="66" t="shared"/>
        <v>0</v>
      </c>
      <c r="I2037" s="29">
        <v>20</v>
      </c>
      <c r="J2037" s="96">
        <f si="65" t="shared"/>
        <v>0</v>
      </c>
      <c r="K2037" s="26"/>
      <c r="L2037" s="26"/>
      <c r="M2037" s="26"/>
    </row>
    <row customHeight="1" ht="12" r="2038" spans="1:13">
      <c r="A2038" s="10">
        <v>26789</v>
      </c>
      <c r="B2038" s="93">
        <v>0</v>
      </c>
      <c r="C2038" s="110">
        <v>0</v>
      </c>
      <c r="D2038" s="110">
        <f si="66" t="shared"/>
        <v>0</v>
      </c>
      <c r="I2038" s="29">
        <v>20</v>
      </c>
      <c r="J2038" s="96">
        <f si="65" t="shared"/>
        <v>0</v>
      </c>
      <c r="K2038" s="26"/>
      <c r="L2038" s="26"/>
      <c r="M2038" s="26"/>
    </row>
    <row customHeight="1" ht="12" r="2039" spans="1:13">
      <c r="A2039" s="10">
        <v>26790</v>
      </c>
      <c r="B2039" s="93">
        <v>1</v>
      </c>
      <c r="C2039" s="110">
        <v>0</v>
      </c>
      <c r="D2039" s="110">
        <f si="66" t="shared"/>
        <v>0</v>
      </c>
      <c r="I2039" s="29">
        <v>20</v>
      </c>
      <c r="J2039" s="96">
        <f si="65" t="shared"/>
        <v>20</v>
      </c>
      <c r="K2039" s="26"/>
      <c r="L2039" s="26"/>
      <c r="M2039" s="26"/>
    </row>
    <row customHeight="1" ht="12" r="2040" spans="1:13">
      <c r="A2040" s="10">
        <v>26793</v>
      </c>
      <c r="B2040" s="93">
        <v>4</v>
      </c>
      <c r="C2040" s="110">
        <v>0</v>
      </c>
      <c r="D2040" s="110">
        <f si="66" t="shared"/>
        <v>0</v>
      </c>
      <c r="I2040" s="29">
        <v>20</v>
      </c>
      <c r="J2040" s="96">
        <f si="65" t="shared"/>
        <v>80</v>
      </c>
      <c r="K2040" s="26"/>
      <c r="L2040" s="26"/>
      <c r="M2040" s="26"/>
    </row>
    <row customHeight="1" ht="12" r="2041" spans="1:13">
      <c r="A2041" s="10">
        <v>26794</v>
      </c>
      <c r="B2041" s="93">
        <v>5</v>
      </c>
      <c r="C2041" s="110">
        <v>0</v>
      </c>
      <c r="D2041" s="110">
        <f si="66" t="shared"/>
        <v>0</v>
      </c>
      <c r="I2041" s="29">
        <v>20</v>
      </c>
      <c r="J2041" s="96">
        <f si="65" t="shared"/>
        <v>100</v>
      </c>
      <c r="K2041" s="26"/>
      <c r="L2041" s="26"/>
      <c r="M2041" s="26"/>
    </row>
    <row customHeight="1" ht="12" r="2042" spans="1:13">
      <c r="A2042" s="10">
        <v>26795</v>
      </c>
      <c r="B2042" s="93">
        <v>6</v>
      </c>
      <c r="C2042" s="110">
        <v>0</v>
      </c>
      <c r="D2042" s="110">
        <f si="66" t="shared"/>
        <v>0</v>
      </c>
      <c r="I2042" s="29">
        <v>20</v>
      </c>
      <c r="J2042" s="96">
        <f si="65" t="shared"/>
        <v>120</v>
      </c>
      <c r="K2042" s="26"/>
      <c r="L2042" s="26"/>
      <c r="M2042" s="26"/>
    </row>
    <row customHeight="1" ht="12" r="2043" spans="1:13">
      <c r="A2043" s="10">
        <v>26797</v>
      </c>
      <c r="B2043" s="93">
        <v>3</v>
      </c>
      <c r="C2043" s="110">
        <v>0</v>
      </c>
      <c r="D2043" s="110">
        <f si="66" t="shared"/>
        <v>0</v>
      </c>
      <c r="I2043" s="29">
        <v>20</v>
      </c>
      <c r="J2043" s="96">
        <f si="65" t="shared"/>
        <v>60</v>
      </c>
      <c r="K2043" s="26"/>
      <c r="L2043" s="26"/>
      <c r="M2043" s="26"/>
    </row>
    <row customHeight="1" ht="12" r="2044" spans="1:13">
      <c r="A2044" s="10">
        <v>26799</v>
      </c>
      <c r="B2044" s="93">
        <v>5</v>
      </c>
      <c r="C2044" s="110">
        <v>0</v>
      </c>
      <c r="D2044" s="110">
        <f si="66" t="shared"/>
        <v>0</v>
      </c>
      <c r="I2044" s="29">
        <v>20</v>
      </c>
      <c r="J2044" s="96">
        <f si="65" t="shared"/>
        <v>100</v>
      </c>
      <c r="K2044" s="26"/>
      <c r="L2044" s="26"/>
      <c r="M2044" s="26"/>
    </row>
    <row customHeight="1" ht="12" r="2045" spans="1:13">
      <c r="A2045" s="10">
        <v>26800</v>
      </c>
      <c r="B2045" s="93">
        <v>5</v>
      </c>
      <c r="C2045" s="110">
        <v>0</v>
      </c>
      <c r="D2045" s="110">
        <f si="66" t="shared"/>
        <v>0</v>
      </c>
      <c r="I2045" s="29">
        <v>20</v>
      </c>
      <c r="J2045" s="96">
        <f si="65" t="shared"/>
        <v>100</v>
      </c>
      <c r="K2045" s="26"/>
      <c r="L2045" s="26"/>
      <c r="M2045" s="26"/>
    </row>
    <row customHeight="1" ht="12" r="2046" spans="1:13">
      <c r="A2046" s="10">
        <v>26802</v>
      </c>
      <c r="B2046" s="93">
        <v>3</v>
      </c>
      <c r="C2046" s="110">
        <v>0</v>
      </c>
      <c r="D2046" s="110">
        <f si="66" t="shared"/>
        <v>0</v>
      </c>
      <c r="H2046" s="26" t="s">
        <v>220</v>
      </c>
      <c r="I2046" s="29">
        <v>24.49</v>
      </c>
      <c r="J2046" s="96">
        <f si="65" t="shared"/>
        <v>73.47</v>
      </c>
      <c r="K2046" s="26"/>
      <c r="L2046" s="26"/>
      <c r="M2046" s="26"/>
    </row>
    <row customHeight="1" ht="12" r="2047" spans="1:13">
      <c r="A2047" s="10">
        <v>26804</v>
      </c>
      <c r="B2047" s="93">
        <v>5</v>
      </c>
      <c r="C2047" s="110">
        <v>0</v>
      </c>
      <c r="D2047" s="110">
        <f si="66" t="shared"/>
        <v>0</v>
      </c>
      <c r="I2047" s="29">
        <v>20</v>
      </c>
      <c r="J2047" s="96">
        <f si="65" t="shared"/>
        <v>100</v>
      </c>
      <c r="K2047" s="26"/>
      <c r="L2047" s="26"/>
      <c r="M2047" s="26"/>
    </row>
    <row customHeight="1" ht="12" r="2048" spans="1:13">
      <c r="A2048" s="10">
        <v>26805</v>
      </c>
      <c r="B2048" s="93">
        <v>3</v>
      </c>
      <c r="C2048" s="110">
        <v>0</v>
      </c>
      <c r="D2048" s="110">
        <f si="66" t="shared"/>
        <v>0</v>
      </c>
      <c r="I2048" s="29">
        <v>20</v>
      </c>
      <c r="J2048" s="96">
        <f si="65" t="shared"/>
        <v>60</v>
      </c>
      <c r="K2048" s="26"/>
      <c r="L2048" s="26"/>
      <c r="M2048" s="26"/>
    </row>
    <row customHeight="1" ht="12" r="2049" spans="1:13">
      <c r="A2049" s="10">
        <v>26806</v>
      </c>
      <c r="B2049" s="93">
        <v>3</v>
      </c>
      <c r="C2049" s="110">
        <v>0</v>
      </c>
      <c r="D2049" s="110">
        <f si="66" t="shared"/>
        <v>0</v>
      </c>
      <c r="I2049" s="29">
        <v>20</v>
      </c>
      <c r="J2049" s="96">
        <f si="65" t="shared"/>
        <v>60</v>
      </c>
      <c r="K2049" s="26"/>
      <c r="L2049" s="26"/>
      <c r="M2049" s="26"/>
    </row>
    <row customHeight="1" ht="12" r="2050" spans="1:13">
      <c r="A2050" s="10">
        <v>26808</v>
      </c>
      <c r="B2050" s="93">
        <v>12</v>
      </c>
      <c r="C2050" s="110">
        <v>0</v>
      </c>
      <c r="D2050" s="110">
        <f si="66" t="shared"/>
        <v>0</v>
      </c>
      <c r="I2050" s="29">
        <v>20</v>
      </c>
      <c r="J2050" s="96">
        <f si="65" t="shared"/>
        <v>240</v>
      </c>
      <c r="K2050" s="26"/>
      <c r="L2050" s="26"/>
      <c r="M2050" s="26"/>
    </row>
    <row customHeight="1" ht="12" r="2051" spans="1:13">
      <c r="A2051" s="10">
        <v>26809</v>
      </c>
      <c r="B2051" s="93">
        <v>12</v>
      </c>
      <c r="C2051" s="110">
        <v>0</v>
      </c>
      <c r="D2051" s="110">
        <f si="66" t="shared"/>
        <v>0</v>
      </c>
      <c r="I2051" s="29">
        <v>20</v>
      </c>
      <c r="J2051" s="96">
        <f si="65" t="shared"/>
        <v>240</v>
      </c>
      <c r="K2051" s="26"/>
      <c r="L2051" s="26"/>
      <c r="M2051" s="26"/>
    </row>
    <row customHeight="1" ht="12" r="2052" spans="1:13">
      <c r="A2052" s="10">
        <v>26810</v>
      </c>
      <c r="B2052" s="93">
        <v>7</v>
      </c>
      <c r="C2052" s="110">
        <v>0</v>
      </c>
      <c r="D2052" s="110">
        <f si="66" t="shared"/>
        <v>0</v>
      </c>
      <c r="I2052" s="29">
        <v>20</v>
      </c>
      <c r="J2052" s="96">
        <f si="65" t="shared"/>
        <v>140</v>
      </c>
      <c r="K2052" s="26"/>
      <c r="L2052" s="26"/>
      <c r="M2052" s="26"/>
    </row>
    <row customHeight="1" ht="12" r="2053" spans="1:13">
      <c r="A2053" s="10">
        <v>26811</v>
      </c>
      <c r="B2053" s="93">
        <v>2</v>
      </c>
      <c r="C2053" s="110">
        <v>0</v>
      </c>
      <c r="D2053" s="110">
        <f si="66" t="shared"/>
        <v>0</v>
      </c>
      <c r="I2053" s="29">
        <v>20</v>
      </c>
      <c r="J2053" s="96">
        <f ref="J2053:J2141" si="67" t="shared">B2053*I2053</f>
        <v>40</v>
      </c>
      <c r="K2053" s="26"/>
      <c r="L2053" s="26"/>
      <c r="M2053" s="26"/>
    </row>
    <row customHeight="1" ht="12" r="2054" spans="1:13">
      <c r="A2054" s="10">
        <v>26815</v>
      </c>
      <c r="B2054" s="93">
        <v>6</v>
      </c>
      <c r="C2054" s="110">
        <v>0</v>
      </c>
      <c r="D2054" s="110">
        <f si="66" t="shared"/>
        <v>0</v>
      </c>
      <c r="I2054" s="29">
        <v>20</v>
      </c>
      <c r="J2054" s="96">
        <f si="67" t="shared"/>
        <v>120</v>
      </c>
      <c r="K2054" s="26"/>
      <c r="L2054" s="26"/>
      <c r="M2054" s="26"/>
    </row>
    <row customHeight="1" ht="12" r="2055" spans="1:13">
      <c r="A2055" s="10">
        <v>26816</v>
      </c>
      <c r="B2055" s="93">
        <v>5</v>
      </c>
      <c r="C2055" s="110">
        <v>0</v>
      </c>
      <c r="D2055" s="110">
        <f si="66" t="shared"/>
        <v>0</v>
      </c>
      <c r="I2055" s="29">
        <v>20</v>
      </c>
      <c r="J2055" s="96">
        <f si="67" t="shared"/>
        <v>100</v>
      </c>
      <c r="K2055" s="26"/>
      <c r="L2055" s="26"/>
      <c r="M2055" s="26"/>
    </row>
    <row customHeight="1" ht="12" r="2056" spans="1:13">
      <c r="A2056" s="10">
        <v>26817</v>
      </c>
      <c r="B2056" s="93">
        <v>6</v>
      </c>
      <c r="C2056" s="110">
        <v>0</v>
      </c>
      <c r="D2056" s="110">
        <f si="66" t="shared"/>
        <v>0</v>
      </c>
      <c r="H2056" s="26" t="s">
        <v>220</v>
      </c>
      <c r="I2056" s="29">
        <v>27.4</v>
      </c>
      <c r="J2056" s="96">
        <f si="67" t="shared"/>
        <v>164.39999999999998</v>
      </c>
      <c r="K2056" s="26"/>
      <c r="L2056" s="26"/>
      <c r="M2056" s="26"/>
    </row>
    <row customHeight="1" ht="12" r="2057" spans="1:13">
      <c r="A2057" s="10">
        <v>26818</v>
      </c>
      <c r="B2057" s="93">
        <v>2</v>
      </c>
      <c r="C2057" s="110">
        <v>0</v>
      </c>
      <c r="D2057" s="110">
        <f si="66" t="shared"/>
        <v>0</v>
      </c>
      <c r="I2057" s="29">
        <v>20</v>
      </c>
      <c r="J2057" s="96">
        <f si="67" t="shared"/>
        <v>40</v>
      </c>
      <c r="K2057" s="26"/>
      <c r="L2057" s="26"/>
      <c r="M2057" s="26"/>
    </row>
    <row customHeight="1" ht="12" r="2058" spans="1:13">
      <c r="A2058" s="10">
        <v>26819</v>
      </c>
      <c r="B2058" s="93">
        <v>2</v>
      </c>
      <c r="C2058" s="110">
        <v>0</v>
      </c>
      <c r="D2058" s="110">
        <f si="66" t="shared"/>
        <v>0</v>
      </c>
      <c r="I2058" s="29">
        <v>20</v>
      </c>
      <c r="J2058" s="96">
        <f si="67" t="shared"/>
        <v>40</v>
      </c>
      <c r="K2058" s="26"/>
      <c r="L2058" s="26"/>
      <c r="M2058" s="26"/>
    </row>
    <row customHeight="1" ht="12" r="2059" spans="1:13">
      <c r="A2059" s="10">
        <v>26820</v>
      </c>
      <c r="B2059" s="93">
        <v>3</v>
      </c>
      <c r="C2059" s="110">
        <v>0</v>
      </c>
      <c r="D2059" s="110">
        <f si="66" t="shared"/>
        <v>0</v>
      </c>
      <c r="I2059" s="29">
        <v>20</v>
      </c>
      <c r="J2059" s="96">
        <f si="67" t="shared"/>
        <v>60</v>
      </c>
      <c r="K2059" s="26"/>
      <c r="L2059" s="26"/>
      <c r="M2059" s="26"/>
    </row>
    <row customHeight="1" ht="12" r="2060" spans="1:13">
      <c r="A2060" s="10">
        <v>26821</v>
      </c>
      <c r="B2060" s="93">
        <v>1</v>
      </c>
      <c r="C2060" s="110">
        <v>0</v>
      </c>
      <c r="D2060" s="110">
        <f si="66" t="shared"/>
        <v>0</v>
      </c>
      <c r="I2060" s="29">
        <v>20</v>
      </c>
      <c r="J2060" s="96">
        <f si="67" t="shared"/>
        <v>20</v>
      </c>
      <c r="K2060" s="26"/>
      <c r="L2060" s="26"/>
      <c r="M2060" s="26"/>
    </row>
    <row customHeight="1" ht="12" r="2061" spans="1:13">
      <c r="A2061" s="10">
        <v>26822</v>
      </c>
      <c r="B2061" s="93">
        <v>3</v>
      </c>
      <c r="C2061" s="110">
        <v>0</v>
      </c>
      <c r="D2061" s="110">
        <f si="66" t="shared"/>
        <v>0</v>
      </c>
      <c r="F2061" s="26" t="s">
        <v>1400</v>
      </c>
      <c r="I2061" s="29">
        <v>20</v>
      </c>
      <c r="J2061" s="96">
        <f si="67" t="shared"/>
        <v>60</v>
      </c>
      <c r="K2061" s="26"/>
      <c r="L2061" s="26"/>
      <c r="M2061" s="26"/>
    </row>
    <row customHeight="1" ht="12" r="2062" spans="1:13">
      <c r="A2062" s="10">
        <v>26823</v>
      </c>
      <c r="B2062" s="93">
        <v>3</v>
      </c>
      <c r="C2062" s="110">
        <v>0</v>
      </c>
      <c r="D2062" s="110">
        <f si="66" t="shared"/>
        <v>0</v>
      </c>
      <c r="F2062" s="26" t="s">
        <v>1400</v>
      </c>
      <c r="I2062" s="29">
        <v>20</v>
      </c>
      <c r="J2062" s="96">
        <f si="67" t="shared"/>
        <v>60</v>
      </c>
      <c r="K2062" s="26"/>
      <c r="L2062" s="26"/>
      <c r="M2062" s="26"/>
    </row>
    <row customHeight="1" ht="12" r="2063" spans="1:13">
      <c r="A2063" s="10">
        <v>26826</v>
      </c>
      <c r="B2063" s="93">
        <v>3</v>
      </c>
      <c r="C2063" s="110">
        <v>0</v>
      </c>
      <c r="D2063" s="110">
        <f si="66" t="shared"/>
        <v>0</v>
      </c>
      <c r="F2063" s="26" t="s">
        <v>1400</v>
      </c>
      <c r="I2063" s="29">
        <v>20</v>
      </c>
      <c r="J2063" s="96">
        <f si="67" t="shared"/>
        <v>60</v>
      </c>
      <c r="K2063" s="26"/>
      <c r="L2063" s="26"/>
      <c r="M2063" s="26"/>
    </row>
    <row customHeight="1" ht="12" r="2064" spans="1:13">
      <c r="A2064" s="10">
        <v>26827</v>
      </c>
      <c r="B2064" s="93">
        <v>0</v>
      </c>
      <c r="C2064" s="110">
        <v>0</v>
      </c>
      <c r="D2064" s="110">
        <f si="66" t="shared"/>
        <v>0</v>
      </c>
      <c r="F2064" s="26" t="s">
        <v>1400</v>
      </c>
      <c r="I2064" s="29">
        <v>20</v>
      </c>
      <c r="J2064" s="96">
        <f si="67" t="shared"/>
        <v>0</v>
      </c>
      <c r="K2064" s="26"/>
      <c r="L2064" s="26"/>
      <c r="M2064" s="26"/>
    </row>
    <row customHeight="1" ht="12" r="2065" spans="1:13">
      <c r="A2065" s="10">
        <v>26828</v>
      </c>
      <c r="B2065" s="93">
        <v>0</v>
      </c>
      <c r="C2065" s="110">
        <v>0</v>
      </c>
      <c r="D2065" s="110">
        <f si="66" t="shared"/>
        <v>0</v>
      </c>
      <c r="I2065" s="29">
        <v>20</v>
      </c>
      <c r="J2065" s="96">
        <f si="67" t="shared"/>
        <v>0</v>
      </c>
      <c r="K2065" s="26"/>
      <c r="L2065" s="26"/>
      <c r="M2065" s="26"/>
    </row>
    <row customHeight="1" ht="12" r="2066" spans="1:13">
      <c r="A2066" s="10">
        <v>26829</v>
      </c>
      <c r="B2066" s="93">
        <v>0</v>
      </c>
      <c r="C2066" s="110">
        <v>0</v>
      </c>
      <c r="D2066" s="110">
        <f si="66" t="shared"/>
        <v>0</v>
      </c>
      <c r="I2066" s="29">
        <v>20</v>
      </c>
      <c r="J2066" s="96">
        <f si="67" t="shared"/>
        <v>0</v>
      </c>
      <c r="K2066" s="26"/>
      <c r="L2066" s="26"/>
      <c r="M2066" s="26"/>
    </row>
    <row customHeight="1" ht="12" r="2067" spans="1:13">
      <c r="A2067" s="10">
        <v>26831</v>
      </c>
      <c r="B2067" s="93">
        <v>0</v>
      </c>
      <c r="C2067" s="110">
        <v>0</v>
      </c>
      <c r="D2067" s="110">
        <f si="66" t="shared"/>
        <v>0</v>
      </c>
      <c r="F2067" s="26" t="s">
        <v>1400</v>
      </c>
      <c r="I2067" s="29">
        <v>20</v>
      </c>
      <c r="J2067" s="96">
        <f si="67" t="shared"/>
        <v>0</v>
      </c>
      <c r="K2067" s="26"/>
      <c r="L2067" s="26"/>
      <c r="M2067" s="26"/>
    </row>
    <row customHeight="1" ht="12" r="2068" spans="1:13">
      <c r="A2068" s="10">
        <v>26832</v>
      </c>
      <c r="B2068" s="93">
        <v>13</v>
      </c>
      <c r="C2068" s="110">
        <v>0</v>
      </c>
      <c r="D2068" s="110">
        <f si="66" t="shared"/>
        <v>0</v>
      </c>
      <c r="F2068" s="26" t="s">
        <v>1400</v>
      </c>
      <c r="I2068" s="29">
        <v>20</v>
      </c>
      <c r="J2068" s="96">
        <f si="67" t="shared"/>
        <v>260</v>
      </c>
      <c r="K2068" s="26"/>
      <c r="L2068" s="26"/>
      <c r="M2068" s="26"/>
    </row>
    <row customHeight="1" ht="12" r="2069" spans="1:13">
      <c r="A2069" s="10">
        <v>26833</v>
      </c>
      <c r="B2069" s="93">
        <v>6</v>
      </c>
      <c r="C2069" s="110">
        <v>0</v>
      </c>
      <c r="D2069" s="110">
        <f si="66" t="shared"/>
        <v>0</v>
      </c>
      <c r="I2069" s="29">
        <v>70</v>
      </c>
      <c r="J2069" s="96">
        <f si="67" t="shared"/>
        <v>420</v>
      </c>
      <c r="K2069" s="26"/>
      <c r="L2069" s="26"/>
      <c r="M2069" s="26"/>
    </row>
    <row customHeight="1" ht="12" r="2070" spans="1:13">
      <c r="A2070" s="10">
        <v>26834</v>
      </c>
      <c r="B2070" s="93">
        <v>5</v>
      </c>
      <c r="C2070" s="110">
        <v>0</v>
      </c>
      <c r="D2070" s="110">
        <f si="66" t="shared"/>
        <v>0</v>
      </c>
      <c r="I2070" s="29">
        <v>20</v>
      </c>
      <c r="J2070" s="96">
        <f si="67" t="shared"/>
        <v>100</v>
      </c>
      <c r="K2070" s="26"/>
      <c r="L2070" s="26"/>
      <c r="M2070" s="26"/>
    </row>
    <row customHeight="1" ht="12" r="2071" spans="1:13">
      <c r="A2071" s="10">
        <v>26835</v>
      </c>
      <c r="B2071" s="93">
        <v>0</v>
      </c>
      <c r="C2071" s="110">
        <v>0</v>
      </c>
      <c r="D2071" s="110">
        <f si="66" t="shared"/>
        <v>0</v>
      </c>
      <c r="I2071" s="29">
        <v>20</v>
      </c>
      <c r="J2071" s="96">
        <f si="67" t="shared"/>
        <v>0</v>
      </c>
      <c r="K2071" s="26"/>
      <c r="L2071" s="26"/>
      <c r="M2071" s="26"/>
    </row>
    <row customHeight="1" ht="12" r="2072" spans="1:13">
      <c r="A2072" s="99">
        <v>26837</v>
      </c>
      <c r="B2072" s="93">
        <v>1</v>
      </c>
      <c r="C2072" s="110">
        <v>0</v>
      </c>
      <c r="D2072" s="110">
        <f si="66" t="shared"/>
        <v>0</v>
      </c>
      <c r="I2072" s="29">
        <v>20</v>
      </c>
      <c r="J2072" s="96">
        <f si="67" t="shared"/>
        <v>20</v>
      </c>
      <c r="K2072" s="26"/>
      <c r="L2072" s="26"/>
      <c r="M2072" s="26"/>
    </row>
    <row customHeight="1" ht="12" r="2073" spans="1:13">
      <c r="A2073" s="10">
        <v>26838</v>
      </c>
      <c r="B2073" s="93">
        <v>1</v>
      </c>
      <c r="C2073" s="110">
        <v>0</v>
      </c>
      <c r="D2073" s="110">
        <f si="66" t="shared"/>
        <v>0</v>
      </c>
      <c r="I2073" s="29">
        <v>20</v>
      </c>
      <c r="J2073" s="96">
        <f si="67" t="shared"/>
        <v>20</v>
      </c>
      <c r="K2073" s="26"/>
      <c r="L2073" s="26"/>
      <c r="M2073" s="26"/>
    </row>
    <row customHeight="1" ht="12" r="2074" spans="1:13">
      <c r="A2074" s="10">
        <v>26839</v>
      </c>
      <c r="B2074" s="93">
        <v>0</v>
      </c>
      <c r="C2074" s="110">
        <v>0</v>
      </c>
      <c r="D2074" s="110">
        <f si="66" t="shared"/>
        <v>0</v>
      </c>
      <c r="I2074" s="29">
        <v>20</v>
      </c>
      <c r="J2074" s="96">
        <f si="67" t="shared"/>
        <v>0</v>
      </c>
      <c r="K2074" s="26"/>
      <c r="L2074" s="26"/>
      <c r="M2074" s="26"/>
    </row>
    <row customHeight="1" ht="12" r="2075" spans="1:13">
      <c r="A2075" s="10">
        <v>26840</v>
      </c>
      <c r="B2075" s="93">
        <v>0</v>
      </c>
      <c r="C2075" s="110">
        <v>0</v>
      </c>
      <c r="D2075" s="110">
        <f si="66" t="shared"/>
        <v>0</v>
      </c>
      <c r="I2075" s="29">
        <v>20</v>
      </c>
      <c r="J2075" s="96">
        <f si="67" t="shared"/>
        <v>0</v>
      </c>
      <c r="K2075" s="26"/>
      <c r="L2075" s="26"/>
      <c r="M2075" s="26"/>
    </row>
    <row customHeight="1" ht="12" r="2076" spans="1:13">
      <c r="A2076" s="10">
        <v>26841</v>
      </c>
      <c r="B2076" s="93">
        <v>0</v>
      </c>
      <c r="C2076" s="110">
        <v>0</v>
      </c>
      <c r="D2076" s="110">
        <f si="66" t="shared"/>
        <v>0</v>
      </c>
      <c r="I2076" s="29">
        <v>20</v>
      </c>
      <c r="J2076" s="96">
        <f si="67" t="shared"/>
        <v>0</v>
      </c>
      <c r="K2076" s="26"/>
      <c r="L2076" s="26"/>
      <c r="M2076" s="26"/>
    </row>
    <row customHeight="1" ht="12" r="2077" spans="1:13">
      <c r="A2077" s="10">
        <v>26846</v>
      </c>
      <c r="B2077" s="93">
        <v>4</v>
      </c>
      <c r="C2077" s="110">
        <v>0</v>
      </c>
      <c r="D2077" s="110">
        <f si="66" t="shared"/>
        <v>0</v>
      </c>
      <c r="I2077" s="29">
        <v>20</v>
      </c>
      <c r="J2077" s="96">
        <f si="67" t="shared"/>
        <v>80</v>
      </c>
      <c r="K2077" s="26"/>
      <c r="L2077" s="26"/>
      <c r="M2077" s="26"/>
    </row>
    <row customHeight="1" ht="12" r="2078" spans="1:13">
      <c r="A2078" s="10">
        <v>26848</v>
      </c>
      <c r="B2078" s="93">
        <v>1</v>
      </c>
      <c r="C2078" s="110">
        <v>0</v>
      </c>
      <c r="D2078" s="110">
        <f si="66" t="shared"/>
        <v>0</v>
      </c>
      <c r="I2078" s="29">
        <v>20</v>
      </c>
      <c r="J2078" s="96">
        <f si="67" t="shared"/>
        <v>20</v>
      </c>
      <c r="K2078" s="26"/>
      <c r="L2078" s="26"/>
      <c r="M2078" s="26"/>
    </row>
    <row customHeight="1" ht="12" r="2079" spans="1:13">
      <c r="A2079" s="10">
        <v>26849</v>
      </c>
      <c r="B2079" s="93">
        <v>0</v>
      </c>
      <c r="C2079" s="110">
        <v>0</v>
      </c>
      <c r="D2079" s="110">
        <f si="66" t="shared"/>
        <v>0</v>
      </c>
      <c r="I2079" s="29">
        <v>200</v>
      </c>
      <c r="J2079" s="96">
        <f si="67" t="shared"/>
        <v>0</v>
      </c>
      <c r="K2079" s="26"/>
      <c r="L2079" s="26"/>
      <c r="M2079" s="26"/>
    </row>
    <row customHeight="1" ht="12" r="2080" spans="1:13">
      <c r="A2080" s="10">
        <v>26850</v>
      </c>
      <c r="B2080" s="93">
        <v>0</v>
      </c>
      <c r="C2080" s="110">
        <v>0</v>
      </c>
      <c r="D2080" s="110">
        <f si="66" t="shared"/>
        <v>0</v>
      </c>
      <c r="I2080" s="29">
        <v>20</v>
      </c>
      <c r="J2080" s="96">
        <f si="67" t="shared"/>
        <v>0</v>
      </c>
      <c r="K2080" s="26"/>
      <c r="L2080" s="26"/>
      <c r="M2080" s="26"/>
    </row>
    <row customHeight="1" ht="12" r="2081" spans="1:13">
      <c r="A2081" s="10">
        <v>26851</v>
      </c>
      <c r="B2081" s="93">
        <v>3</v>
      </c>
      <c r="C2081" s="110">
        <v>0</v>
      </c>
      <c r="D2081" s="110">
        <f si="66" t="shared"/>
        <v>0</v>
      </c>
      <c r="I2081" s="29">
        <v>20</v>
      </c>
      <c r="J2081" s="96">
        <f si="67" t="shared"/>
        <v>60</v>
      </c>
      <c r="K2081" s="26"/>
      <c r="L2081" s="26"/>
      <c r="M2081" s="26"/>
    </row>
    <row customHeight="1" ht="12" r="2082" spans="1:13">
      <c r="A2082" s="99">
        <v>26852</v>
      </c>
      <c r="B2082" s="93">
        <v>1</v>
      </c>
      <c r="C2082" s="110">
        <v>0</v>
      </c>
      <c r="D2082" s="110">
        <f si="66" t="shared"/>
        <v>0</v>
      </c>
      <c r="I2082" s="29">
        <v>20</v>
      </c>
      <c r="J2082" s="96">
        <f si="67" t="shared"/>
        <v>20</v>
      </c>
      <c r="K2082" s="26"/>
      <c r="L2082" s="26"/>
      <c r="M2082" s="26"/>
    </row>
    <row customHeight="1" ht="12" r="2083" spans="1:13">
      <c r="A2083" s="10">
        <v>26853</v>
      </c>
      <c r="B2083" s="93">
        <v>0</v>
      </c>
      <c r="C2083" s="110">
        <v>0</v>
      </c>
      <c r="D2083" s="110">
        <f si="66" t="shared"/>
        <v>0</v>
      </c>
      <c r="I2083" s="29">
        <v>70</v>
      </c>
      <c r="J2083" s="96">
        <f si="67" t="shared"/>
        <v>0</v>
      </c>
      <c r="K2083" s="26"/>
      <c r="L2083" s="26"/>
      <c r="M2083" s="26"/>
    </row>
    <row customHeight="1" ht="12" r="2084" spans="1:13">
      <c r="A2084" s="10">
        <v>26854</v>
      </c>
      <c r="B2084" s="93">
        <v>3</v>
      </c>
      <c r="C2084" s="110">
        <v>0</v>
      </c>
      <c r="D2084" s="110">
        <f si="66" t="shared"/>
        <v>0</v>
      </c>
      <c r="I2084" s="29">
        <v>50</v>
      </c>
      <c r="J2084" s="96">
        <f si="67" t="shared"/>
        <v>150</v>
      </c>
      <c r="K2084" s="26"/>
      <c r="L2084" s="26"/>
      <c r="M2084" s="26"/>
    </row>
    <row customHeight="1" ht="12" r="2085" spans="1:13">
      <c r="A2085" s="10">
        <v>26855</v>
      </c>
      <c r="B2085" s="93">
        <v>1</v>
      </c>
      <c r="C2085" s="110">
        <v>0</v>
      </c>
      <c r="D2085" s="110">
        <f si="66" t="shared"/>
        <v>0</v>
      </c>
      <c r="I2085" s="29">
        <v>75</v>
      </c>
      <c r="J2085" s="96">
        <f si="67" t="shared"/>
        <v>75</v>
      </c>
      <c r="K2085" s="26"/>
      <c r="L2085" s="26"/>
      <c r="M2085" s="26"/>
    </row>
    <row customHeight="1" ht="12" r="2086" spans="1:13">
      <c r="A2086" s="10">
        <v>26857</v>
      </c>
      <c r="B2086" s="93">
        <v>0</v>
      </c>
      <c r="C2086" s="110">
        <v>0</v>
      </c>
      <c r="D2086" s="110">
        <f si="66" t="shared"/>
        <v>0</v>
      </c>
      <c r="I2086" s="29">
        <v>75</v>
      </c>
      <c r="J2086" s="96">
        <f si="67" t="shared"/>
        <v>0</v>
      </c>
      <c r="K2086" s="26"/>
      <c r="L2086" s="26"/>
      <c r="M2086" s="26"/>
    </row>
    <row customHeight="1" ht="12" r="2087" spans="1:13">
      <c r="A2087" s="99">
        <v>26858</v>
      </c>
      <c r="B2087" s="93">
        <v>1</v>
      </c>
      <c r="C2087" s="110">
        <v>0</v>
      </c>
      <c r="D2087" s="110">
        <f si="66" t="shared"/>
        <v>0</v>
      </c>
      <c r="I2087" s="29">
        <v>20</v>
      </c>
      <c r="J2087" s="96">
        <f si="67" t="shared"/>
        <v>20</v>
      </c>
      <c r="K2087" s="26"/>
      <c r="L2087" s="26"/>
      <c r="M2087" s="26"/>
    </row>
    <row customHeight="1" ht="12" r="2088" spans="1:13">
      <c r="A2088" s="99">
        <v>26859</v>
      </c>
      <c r="B2088" s="93">
        <v>1</v>
      </c>
      <c r="C2088" s="110">
        <v>0</v>
      </c>
      <c r="D2088" s="110">
        <f si="66" t="shared"/>
        <v>0</v>
      </c>
      <c r="I2088" s="29">
        <v>20</v>
      </c>
      <c r="J2088" s="96">
        <f si="67" t="shared"/>
        <v>20</v>
      </c>
      <c r="K2088" s="26"/>
      <c r="L2088" s="26"/>
      <c r="M2088" s="26"/>
    </row>
    <row customHeight="1" ht="12" r="2089" spans="1:13">
      <c r="A2089" s="99">
        <v>26860</v>
      </c>
      <c r="B2089" s="93">
        <v>1</v>
      </c>
      <c r="C2089" s="110">
        <v>0</v>
      </c>
      <c r="D2089" s="110">
        <f si="66" t="shared"/>
        <v>0</v>
      </c>
      <c r="I2089" s="29">
        <v>20</v>
      </c>
      <c r="J2089" s="96">
        <f si="67" t="shared"/>
        <v>20</v>
      </c>
      <c r="K2089" s="26"/>
      <c r="L2089" s="26"/>
      <c r="M2089" s="26"/>
    </row>
    <row customHeight="1" ht="12" r="2090" spans="1:13">
      <c r="A2090" s="10">
        <v>26864</v>
      </c>
      <c r="B2090" s="93">
        <v>0</v>
      </c>
      <c r="C2090" s="110">
        <v>0</v>
      </c>
      <c r="D2090" s="110">
        <f si="66" t="shared"/>
        <v>0</v>
      </c>
      <c r="F2090" s="26" t="s">
        <v>1384</v>
      </c>
      <c r="H2090" s="26" t="s">
        <v>220</v>
      </c>
      <c r="I2090" s="29">
        <v>28.86</v>
      </c>
      <c r="J2090" s="96">
        <f si="67" t="shared"/>
        <v>0</v>
      </c>
      <c r="K2090" s="26"/>
      <c r="L2090" s="26"/>
      <c r="M2090" s="26"/>
    </row>
    <row customHeight="1" ht="12" r="2091" spans="1:13">
      <c r="A2091" s="10">
        <v>26866</v>
      </c>
      <c r="B2091" s="93">
        <v>0</v>
      </c>
      <c r="C2091" s="110">
        <v>0</v>
      </c>
      <c r="D2091" s="110">
        <f si="66" t="shared"/>
        <v>0</v>
      </c>
      <c r="F2091" s="26" t="s">
        <v>1384</v>
      </c>
      <c r="H2091" s="26" t="s">
        <v>220</v>
      </c>
      <c r="I2091" s="29">
        <v>20</v>
      </c>
      <c r="J2091" s="96">
        <f si="67" t="shared"/>
        <v>0</v>
      </c>
      <c r="K2091" s="26"/>
      <c r="L2091" s="26"/>
      <c r="M2091" s="26"/>
    </row>
    <row customHeight="1" ht="12" r="2092" spans="1:13">
      <c r="A2092" s="10">
        <v>26867</v>
      </c>
      <c r="B2092" s="93">
        <v>1</v>
      </c>
      <c r="C2092" s="110">
        <v>0</v>
      </c>
      <c r="D2092" s="110">
        <f si="66" t="shared"/>
        <v>0</v>
      </c>
      <c r="I2092" s="29">
        <v>20</v>
      </c>
      <c r="J2092" s="96">
        <f si="67" t="shared"/>
        <v>20</v>
      </c>
      <c r="K2092" s="26"/>
      <c r="L2092" s="26"/>
      <c r="M2092" s="26"/>
    </row>
    <row customHeight="1" ht="12" r="2093" spans="1:13">
      <c r="A2093" s="10">
        <v>26868</v>
      </c>
      <c r="B2093" s="93">
        <v>0</v>
      </c>
      <c r="C2093" s="110">
        <v>0</v>
      </c>
      <c r="D2093" s="110">
        <f si="66" t="shared"/>
        <v>0</v>
      </c>
      <c r="F2093" s="26" t="s">
        <v>1384</v>
      </c>
      <c r="I2093" s="29">
        <v>175</v>
      </c>
      <c r="J2093" s="96">
        <f si="67" t="shared"/>
        <v>0</v>
      </c>
      <c r="K2093" s="26"/>
      <c r="L2093" s="26"/>
      <c r="M2093" s="26"/>
    </row>
    <row customHeight="1" ht="12" r="2094" spans="1:13">
      <c r="A2094" s="10">
        <v>26869</v>
      </c>
      <c r="B2094" s="93">
        <v>0</v>
      </c>
      <c r="C2094" s="110">
        <v>0</v>
      </c>
      <c r="D2094" s="110">
        <f si="66" t="shared"/>
        <v>0</v>
      </c>
      <c r="I2094" s="29">
        <v>20</v>
      </c>
      <c r="J2094" s="96">
        <f si="67" t="shared"/>
        <v>0</v>
      </c>
      <c r="K2094" s="26"/>
      <c r="L2094" s="26"/>
      <c r="M2094" s="26"/>
    </row>
    <row customHeight="1" ht="12" r="2095" spans="1:13">
      <c r="A2095" s="10">
        <v>26870</v>
      </c>
      <c r="B2095" s="93">
        <v>1</v>
      </c>
      <c r="C2095" s="110">
        <v>0</v>
      </c>
      <c r="D2095" s="110">
        <f si="66" t="shared"/>
        <v>0</v>
      </c>
      <c r="I2095" s="29">
        <v>20</v>
      </c>
      <c r="J2095" s="96">
        <f si="67" t="shared"/>
        <v>20</v>
      </c>
      <c r="K2095" s="26"/>
      <c r="L2095" s="26"/>
      <c r="M2095" s="26"/>
    </row>
    <row customHeight="1" ht="12" r="2096" spans="1:13">
      <c r="A2096" s="99">
        <v>26871</v>
      </c>
      <c r="B2096" s="93">
        <v>0</v>
      </c>
      <c r="C2096" s="110">
        <v>0</v>
      </c>
      <c r="D2096" s="110">
        <f si="66" t="shared"/>
        <v>0</v>
      </c>
      <c r="I2096" s="29">
        <v>20</v>
      </c>
      <c r="J2096" s="96">
        <f si="67" t="shared"/>
        <v>0</v>
      </c>
      <c r="K2096" s="26"/>
      <c r="L2096" s="26"/>
      <c r="M2096" s="26"/>
    </row>
    <row customHeight="1" ht="12" r="2097" spans="1:13">
      <c r="A2097" s="10">
        <v>26876</v>
      </c>
      <c r="B2097" s="93">
        <v>1</v>
      </c>
      <c r="C2097" s="110">
        <v>0</v>
      </c>
      <c r="D2097" s="110">
        <f si="66" t="shared"/>
        <v>0</v>
      </c>
      <c r="I2097" s="29">
        <v>85</v>
      </c>
      <c r="J2097" s="96">
        <f si="67" t="shared"/>
        <v>85</v>
      </c>
      <c r="K2097" s="26"/>
      <c r="L2097" s="26"/>
      <c r="M2097" s="26"/>
    </row>
    <row customHeight="1" ht="12" r="2098" spans="1:13">
      <c r="A2098" s="10">
        <v>26886</v>
      </c>
      <c r="B2098" s="93">
        <v>1</v>
      </c>
      <c r="C2098" s="110">
        <v>0</v>
      </c>
      <c r="D2098" s="110">
        <f si="66" t="shared"/>
        <v>0</v>
      </c>
      <c r="I2098" s="29">
        <v>20</v>
      </c>
      <c r="J2098" s="96">
        <f si="67" t="shared"/>
        <v>20</v>
      </c>
      <c r="K2098" s="26"/>
      <c r="L2098" s="26"/>
      <c r="M2098" s="26"/>
    </row>
    <row customHeight="1" ht="12" r="2099" spans="1:13">
      <c r="A2099" s="10">
        <v>26888</v>
      </c>
      <c r="B2099" s="93">
        <v>1</v>
      </c>
      <c r="C2099" s="110">
        <v>0</v>
      </c>
      <c r="D2099" s="110">
        <f ref="D2099:D2172" si="68" t="shared">C2099*2</f>
        <v>0</v>
      </c>
      <c r="I2099" s="29">
        <v>20</v>
      </c>
      <c r="J2099" s="96">
        <f si="67" t="shared"/>
        <v>20</v>
      </c>
      <c r="K2099" s="26"/>
      <c r="L2099" s="26"/>
      <c r="M2099" s="26"/>
    </row>
    <row customHeight="1" ht="12" r="2100" spans="1:13">
      <c r="A2100" s="99">
        <v>26889</v>
      </c>
      <c r="B2100" s="93">
        <v>1</v>
      </c>
      <c r="C2100" s="110">
        <v>0</v>
      </c>
      <c r="D2100" s="110">
        <f si="68" t="shared"/>
        <v>0</v>
      </c>
      <c r="I2100" s="29">
        <v>20</v>
      </c>
      <c r="J2100" s="96">
        <f si="67" t="shared"/>
        <v>20</v>
      </c>
      <c r="K2100" s="26"/>
      <c r="L2100" s="26"/>
      <c r="M2100" s="26"/>
    </row>
    <row customHeight="1" ht="12" r="2101" spans="1:13">
      <c r="A2101" s="10">
        <v>26913</v>
      </c>
      <c r="B2101" s="93">
        <v>1</v>
      </c>
      <c r="C2101" s="110">
        <v>0</v>
      </c>
      <c r="D2101" s="110">
        <f si="68" t="shared"/>
        <v>0</v>
      </c>
      <c r="I2101" s="29">
        <v>20</v>
      </c>
      <c r="J2101" s="96">
        <f si="67" t="shared"/>
        <v>20</v>
      </c>
      <c r="K2101" s="26"/>
      <c r="L2101" s="26"/>
      <c r="M2101" s="26"/>
    </row>
    <row customHeight="1" ht="12" r="2102" spans="1:13">
      <c r="A2102" s="10">
        <v>26915</v>
      </c>
      <c r="B2102" s="93">
        <v>1</v>
      </c>
      <c r="C2102" s="110">
        <v>0</v>
      </c>
      <c r="D2102" s="110">
        <f si="68" t="shared"/>
        <v>0</v>
      </c>
      <c r="I2102" s="29">
        <v>20</v>
      </c>
      <c r="J2102" s="96">
        <f si="67" t="shared"/>
        <v>20</v>
      </c>
      <c r="K2102" s="26"/>
      <c r="L2102" s="26"/>
      <c r="M2102" s="26"/>
    </row>
    <row customHeight="1" ht="12" r="2103" spans="1:13">
      <c r="A2103" s="10">
        <v>26918</v>
      </c>
      <c r="B2103" s="93">
        <v>1</v>
      </c>
      <c r="C2103" s="110">
        <v>4</v>
      </c>
      <c r="D2103" s="110">
        <f si="68" t="shared"/>
        <v>8</v>
      </c>
      <c r="F2103" s="26" t="s">
        <v>1391</v>
      </c>
      <c r="I2103" s="29">
        <v>20</v>
      </c>
      <c r="J2103" s="96">
        <f si="67" t="shared"/>
        <v>20</v>
      </c>
      <c r="K2103" s="26"/>
      <c r="L2103" s="26"/>
      <c r="M2103" s="26"/>
    </row>
    <row customHeight="1" ht="12" r="2104" spans="1:13">
      <c r="A2104" s="10">
        <v>26919</v>
      </c>
      <c r="B2104" s="93">
        <v>3</v>
      </c>
      <c r="C2104" s="110">
        <v>0</v>
      </c>
      <c r="D2104" s="110">
        <f si="68" t="shared"/>
        <v>0</v>
      </c>
      <c r="F2104" s="26" t="s">
        <v>1398</v>
      </c>
      <c r="I2104" s="29">
        <v>20</v>
      </c>
      <c r="J2104" s="96">
        <f si="67" t="shared"/>
        <v>60</v>
      </c>
      <c r="K2104" s="26"/>
      <c r="L2104" s="26"/>
      <c r="M2104" s="26"/>
    </row>
    <row customHeight="1" ht="12" r="2105" spans="1:13">
      <c r="A2105" s="10">
        <v>26920</v>
      </c>
      <c r="B2105" s="93">
        <v>2</v>
      </c>
      <c r="C2105" s="110">
        <v>0</v>
      </c>
      <c r="D2105" s="110">
        <f si="68" t="shared"/>
        <v>0</v>
      </c>
      <c r="I2105" s="29">
        <v>20</v>
      </c>
      <c r="J2105" s="96">
        <f si="67" t="shared"/>
        <v>40</v>
      </c>
      <c r="K2105" s="26"/>
      <c r="L2105" s="26"/>
      <c r="M2105" s="26"/>
    </row>
    <row customHeight="1" ht="12" r="2106" spans="1:13">
      <c r="A2106" s="10">
        <v>26922</v>
      </c>
      <c r="B2106" s="93">
        <v>57</v>
      </c>
      <c r="C2106" s="110">
        <v>0</v>
      </c>
      <c r="D2106" s="110">
        <f si="68" t="shared"/>
        <v>0</v>
      </c>
      <c r="I2106" s="29">
        <v>20</v>
      </c>
      <c r="J2106" s="96">
        <f si="67" t="shared"/>
        <v>1140</v>
      </c>
      <c r="K2106" s="26"/>
      <c r="L2106" s="26"/>
      <c r="M2106" s="26"/>
    </row>
    <row customHeight="1" ht="12" r="2107" spans="1:13">
      <c r="A2107" s="10">
        <v>26930</v>
      </c>
      <c r="B2107" s="93">
        <v>2</v>
      </c>
      <c r="C2107" s="110">
        <v>0</v>
      </c>
      <c r="D2107" s="110">
        <f si="68" t="shared"/>
        <v>0</v>
      </c>
      <c r="I2107" s="29">
        <v>20</v>
      </c>
      <c r="J2107" s="96">
        <f si="67" t="shared"/>
        <v>40</v>
      </c>
      <c r="K2107" s="26"/>
      <c r="L2107" s="26"/>
      <c r="M2107" s="26"/>
    </row>
    <row customHeight="1" ht="12" r="2108" spans="1:13">
      <c r="A2108" s="10">
        <v>26931</v>
      </c>
      <c r="B2108" s="93">
        <v>2</v>
      </c>
      <c r="C2108" s="110">
        <v>0</v>
      </c>
      <c r="D2108" s="110">
        <f si="68" t="shared"/>
        <v>0</v>
      </c>
      <c r="I2108" s="29">
        <v>20</v>
      </c>
      <c r="J2108" s="96">
        <f si="67" t="shared"/>
        <v>40</v>
      </c>
      <c r="K2108" s="26"/>
      <c r="L2108" s="26"/>
      <c r="M2108" s="26"/>
    </row>
    <row customHeight="1" ht="12" r="2109" spans="1:13">
      <c r="A2109" s="10">
        <v>26932</v>
      </c>
      <c r="B2109" s="93">
        <v>2</v>
      </c>
      <c r="C2109" s="110">
        <v>2</v>
      </c>
      <c r="D2109" s="110">
        <f si="68" t="shared"/>
        <v>4</v>
      </c>
      <c r="F2109" s="26" t="s">
        <v>1391</v>
      </c>
      <c r="I2109" s="29">
        <v>20</v>
      </c>
      <c r="J2109" s="96">
        <f si="67" t="shared"/>
        <v>40</v>
      </c>
      <c r="K2109" s="26"/>
      <c r="L2109" s="26"/>
      <c r="M2109" s="26"/>
    </row>
    <row customHeight="1" ht="12" r="2110" spans="1:13">
      <c r="A2110" s="10">
        <v>26933</v>
      </c>
      <c r="B2110" s="93">
        <v>6</v>
      </c>
      <c r="C2110" s="110">
        <v>2</v>
      </c>
      <c r="D2110" s="110">
        <f si="68" t="shared"/>
        <v>4</v>
      </c>
      <c r="F2110" s="26" t="s">
        <v>1391</v>
      </c>
      <c r="I2110" s="29">
        <v>20</v>
      </c>
      <c r="J2110" s="96">
        <f si="67" t="shared"/>
        <v>120</v>
      </c>
      <c r="K2110" s="26"/>
      <c r="L2110" s="26"/>
      <c r="M2110" s="26"/>
    </row>
    <row customHeight="1" ht="12" r="2111" spans="1:13">
      <c r="A2111" s="10">
        <v>26934</v>
      </c>
      <c r="B2111" s="93">
        <v>1</v>
      </c>
      <c r="C2111" s="110">
        <v>4</v>
      </c>
      <c r="D2111" s="110">
        <f si="68" t="shared"/>
        <v>8</v>
      </c>
      <c r="F2111" s="26" t="s">
        <v>1391</v>
      </c>
      <c r="I2111" s="29">
        <v>20</v>
      </c>
      <c r="J2111" s="96">
        <f si="67" t="shared"/>
        <v>20</v>
      </c>
      <c r="K2111" s="26"/>
      <c r="L2111" s="26"/>
      <c r="M2111" s="26"/>
    </row>
    <row customHeight="1" ht="12" r="2112" spans="1:13">
      <c r="A2112" s="10">
        <v>26935</v>
      </c>
      <c r="B2112" s="93">
        <v>5</v>
      </c>
      <c r="C2112" s="110">
        <v>2</v>
      </c>
      <c r="D2112" s="110">
        <f si="68" t="shared"/>
        <v>4</v>
      </c>
      <c r="F2112" s="26" t="s">
        <v>1391</v>
      </c>
      <c r="I2112" s="29">
        <v>20</v>
      </c>
      <c r="J2112" s="96">
        <f si="67" t="shared"/>
        <v>100</v>
      </c>
      <c r="K2112" s="26"/>
      <c r="L2112" s="26"/>
      <c r="M2112" s="26"/>
    </row>
    <row customHeight="1" ht="12" r="2113" spans="1:13">
      <c r="A2113" s="10">
        <v>26936</v>
      </c>
      <c r="B2113" s="93">
        <v>2</v>
      </c>
      <c r="C2113" s="110">
        <v>0</v>
      </c>
      <c r="D2113" s="110">
        <f si="68" t="shared"/>
        <v>0</v>
      </c>
      <c r="I2113" s="29">
        <v>20</v>
      </c>
      <c r="J2113" s="96">
        <f si="67" t="shared"/>
        <v>40</v>
      </c>
      <c r="K2113" s="26"/>
      <c r="L2113" s="26"/>
      <c r="M2113" s="26"/>
    </row>
    <row customHeight="1" ht="12" r="2114" spans="1:13">
      <c r="A2114" s="10">
        <v>26937</v>
      </c>
      <c r="B2114" s="93">
        <v>2</v>
      </c>
      <c r="C2114" s="110">
        <v>0</v>
      </c>
      <c r="D2114" s="110">
        <f si="68" t="shared"/>
        <v>0</v>
      </c>
      <c r="I2114" s="29">
        <v>20</v>
      </c>
      <c r="J2114" s="96">
        <f si="67" t="shared"/>
        <v>40</v>
      </c>
      <c r="K2114" s="26"/>
      <c r="L2114" s="26"/>
      <c r="M2114" s="26"/>
    </row>
    <row customHeight="1" ht="12" r="2115" spans="1:13">
      <c r="A2115" s="10">
        <v>26938</v>
      </c>
      <c r="B2115" s="93">
        <v>3</v>
      </c>
      <c r="C2115" s="110">
        <v>0</v>
      </c>
      <c r="D2115" s="110">
        <f si="68" t="shared"/>
        <v>0</v>
      </c>
      <c r="I2115" s="29">
        <v>20</v>
      </c>
      <c r="J2115" s="96">
        <f si="67" t="shared"/>
        <v>60</v>
      </c>
      <c r="K2115" s="26"/>
      <c r="L2115" s="26"/>
      <c r="M2115" s="26"/>
    </row>
    <row customHeight="1" ht="12" r="2116" spans="1:13">
      <c r="A2116" s="10">
        <v>26939</v>
      </c>
      <c r="B2116" s="93">
        <v>4</v>
      </c>
      <c r="C2116" s="110">
        <v>0</v>
      </c>
      <c r="D2116" s="110">
        <f si="68" t="shared"/>
        <v>0</v>
      </c>
      <c r="I2116" s="29">
        <v>22</v>
      </c>
      <c r="J2116" s="96">
        <f si="67" t="shared"/>
        <v>88</v>
      </c>
      <c r="K2116" s="26"/>
      <c r="L2116" s="26"/>
      <c r="M2116" s="26"/>
    </row>
    <row customHeight="1" ht="12" r="2117" spans="1:13">
      <c r="A2117" s="10">
        <v>26941</v>
      </c>
      <c r="B2117" s="93">
        <v>1</v>
      </c>
      <c r="C2117" s="110">
        <v>0</v>
      </c>
      <c r="D2117" s="110">
        <f si="68" t="shared"/>
        <v>0</v>
      </c>
      <c r="I2117" s="29">
        <v>20</v>
      </c>
      <c r="J2117" s="96">
        <f si="67" t="shared"/>
        <v>20</v>
      </c>
      <c r="K2117" s="26"/>
      <c r="L2117" s="26"/>
      <c r="M2117" s="26"/>
    </row>
    <row customHeight="1" ht="12" r="2118" spans="1:13">
      <c r="A2118" s="99">
        <v>26948</v>
      </c>
      <c r="B2118" s="93">
        <v>0</v>
      </c>
      <c r="C2118" s="110">
        <v>0</v>
      </c>
      <c r="D2118" s="110">
        <f si="68" t="shared"/>
        <v>0</v>
      </c>
      <c r="I2118" s="29">
        <v>42.5</v>
      </c>
      <c r="J2118" s="96">
        <f si="67" t="shared"/>
        <v>0</v>
      </c>
      <c r="K2118" s="26"/>
      <c r="L2118" s="26"/>
      <c r="M2118" s="26"/>
    </row>
    <row customHeight="1" ht="12" r="2119" spans="1:13">
      <c r="A2119" s="99">
        <v>26949</v>
      </c>
      <c r="B2119" s="93">
        <v>24</v>
      </c>
      <c r="C2119" s="110">
        <v>0</v>
      </c>
      <c r="D2119" s="110">
        <f si="68" t="shared"/>
        <v>0</v>
      </c>
      <c r="I2119" s="29">
        <v>20</v>
      </c>
      <c r="J2119" s="96">
        <f si="67" t="shared"/>
        <v>480</v>
      </c>
      <c r="K2119" s="26"/>
      <c r="L2119" s="26"/>
      <c r="M2119" s="26"/>
    </row>
    <row customHeight="1" ht="12" r="2120" spans="1:13">
      <c r="A2120" s="10">
        <v>26950</v>
      </c>
      <c r="B2120" s="93">
        <v>0</v>
      </c>
      <c r="C2120" s="110">
        <v>0</v>
      </c>
      <c r="D2120" s="110">
        <f si="68" t="shared"/>
        <v>0</v>
      </c>
      <c r="I2120" s="29">
        <v>20</v>
      </c>
      <c r="J2120" s="96">
        <f si="67" t="shared"/>
        <v>0</v>
      </c>
      <c r="K2120" s="26"/>
      <c r="L2120" s="26"/>
      <c r="M2120" s="26"/>
    </row>
    <row customHeight="1" ht="12" r="2121" spans="1:13">
      <c r="A2121" s="10">
        <v>26951</v>
      </c>
      <c r="B2121" s="93">
        <v>0</v>
      </c>
      <c r="C2121" s="110">
        <v>0</v>
      </c>
      <c r="D2121" s="110">
        <f si="68" t="shared"/>
        <v>0</v>
      </c>
      <c r="I2121" s="29">
        <v>20</v>
      </c>
      <c r="J2121" s="96">
        <f si="67" t="shared"/>
        <v>0</v>
      </c>
      <c r="K2121" s="26"/>
      <c r="L2121" s="26"/>
      <c r="M2121" s="26"/>
    </row>
    <row customHeight="1" ht="12" r="2122" spans="1:13">
      <c r="A2122" s="10">
        <v>26952</v>
      </c>
      <c r="B2122" s="93">
        <v>0</v>
      </c>
      <c r="C2122" s="110">
        <v>0</v>
      </c>
      <c r="D2122" s="110">
        <f si="68" t="shared"/>
        <v>0</v>
      </c>
      <c r="I2122" s="29">
        <v>20</v>
      </c>
      <c r="J2122" s="96">
        <f si="67" t="shared"/>
        <v>0</v>
      </c>
      <c r="K2122" s="26"/>
      <c r="L2122" s="26"/>
      <c r="M2122" s="26"/>
    </row>
    <row customHeight="1" ht="12" r="2123" spans="1:13">
      <c r="A2123" s="10">
        <v>26954</v>
      </c>
      <c r="B2123" s="93">
        <v>1</v>
      </c>
      <c r="C2123" s="110">
        <v>0</v>
      </c>
      <c r="D2123" s="110">
        <f si="68" t="shared"/>
        <v>0</v>
      </c>
      <c r="I2123" s="29">
        <v>20</v>
      </c>
      <c r="J2123" s="96">
        <f>B2123*I2123</f>
        <v>20</v>
      </c>
      <c r="K2123" s="26"/>
      <c r="L2123" s="26"/>
      <c r="M2123" s="26"/>
    </row>
    <row customHeight="1" ht="12" r="2124" spans="1:13">
      <c r="A2124" s="10">
        <v>26956</v>
      </c>
      <c r="B2124" s="93">
        <v>2</v>
      </c>
      <c r="C2124" s="110">
        <v>0</v>
      </c>
      <c r="D2124" s="110">
        <f si="68" t="shared"/>
        <v>0</v>
      </c>
      <c r="I2124" s="29">
        <v>20</v>
      </c>
      <c r="J2124" s="96">
        <f si="67" t="shared"/>
        <v>40</v>
      </c>
      <c r="K2124" s="26"/>
      <c r="L2124" s="26"/>
      <c r="M2124" s="26"/>
    </row>
    <row customHeight="1" ht="12" r="2125" spans="1:13">
      <c r="A2125" s="10">
        <v>26958</v>
      </c>
      <c r="B2125" s="93">
        <v>1</v>
      </c>
      <c r="C2125" s="110">
        <v>0</v>
      </c>
      <c r="D2125" s="110">
        <f si="68" t="shared"/>
        <v>0</v>
      </c>
      <c r="I2125" s="29">
        <v>20</v>
      </c>
      <c r="J2125" s="96">
        <f si="67" t="shared"/>
        <v>20</v>
      </c>
      <c r="K2125" s="26"/>
      <c r="L2125" s="26"/>
      <c r="M2125" s="26"/>
    </row>
    <row customHeight="1" ht="12" r="2126" spans="1:13">
      <c r="A2126" s="10">
        <v>26963</v>
      </c>
      <c r="B2126" s="93">
        <v>1</v>
      </c>
      <c r="C2126" s="110">
        <v>0</v>
      </c>
      <c r="D2126" s="110">
        <f si="68" t="shared"/>
        <v>0</v>
      </c>
      <c r="I2126" s="29">
        <v>20</v>
      </c>
      <c r="J2126" s="96">
        <f si="67" t="shared"/>
        <v>20</v>
      </c>
      <c r="K2126" s="26"/>
      <c r="L2126" s="26"/>
      <c r="M2126" s="26"/>
    </row>
    <row customHeight="1" ht="12" r="2127" spans="1:13">
      <c r="A2127" s="10">
        <v>26965</v>
      </c>
      <c r="B2127" s="93">
        <v>1</v>
      </c>
      <c r="C2127" s="110">
        <v>0</v>
      </c>
      <c r="D2127" s="110">
        <f si="68" t="shared"/>
        <v>0</v>
      </c>
      <c r="I2127" s="29">
        <v>20</v>
      </c>
      <c r="J2127" s="96">
        <f si="67" t="shared"/>
        <v>20</v>
      </c>
      <c r="K2127" s="26"/>
      <c r="L2127" s="26"/>
      <c r="M2127" s="26"/>
    </row>
    <row customHeight="1" ht="12" r="2128" spans="1:13">
      <c r="A2128" s="10">
        <v>26966</v>
      </c>
      <c r="B2128" s="93">
        <v>0</v>
      </c>
      <c r="C2128" s="110">
        <v>0</v>
      </c>
      <c r="D2128" s="110">
        <f si="68" t="shared"/>
        <v>0</v>
      </c>
      <c r="I2128" s="29">
        <v>20</v>
      </c>
      <c r="J2128" s="96">
        <f si="67" t="shared"/>
        <v>0</v>
      </c>
      <c r="K2128" s="26"/>
      <c r="L2128" s="26"/>
      <c r="M2128" s="26"/>
    </row>
    <row customHeight="1" ht="12" r="2129" spans="1:13">
      <c r="A2129" s="10">
        <v>26967</v>
      </c>
      <c r="B2129" s="93">
        <v>2</v>
      </c>
      <c r="C2129" s="110">
        <v>0</v>
      </c>
      <c r="D2129" s="110">
        <f si="68" t="shared"/>
        <v>0</v>
      </c>
      <c r="I2129" s="29">
        <v>99</v>
      </c>
      <c r="J2129" s="96">
        <f si="67" t="shared"/>
        <v>198</v>
      </c>
      <c r="K2129" s="26"/>
      <c r="L2129" s="26"/>
      <c r="M2129" s="26"/>
    </row>
    <row customHeight="1" ht="12" r="2130" spans="1:13">
      <c r="A2130" s="10">
        <v>26968</v>
      </c>
      <c r="B2130" s="93">
        <v>4</v>
      </c>
      <c r="C2130" s="110">
        <v>0</v>
      </c>
      <c r="D2130" s="110">
        <f si="68" t="shared"/>
        <v>0</v>
      </c>
      <c r="I2130" s="29">
        <v>20</v>
      </c>
      <c r="J2130" s="96">
        <f si="67" t="shared"/>
        <v>80</v>
      </c>
      <c r="K2130" s="26"/>
      <c r="L2130" s="26"/>
      <c r="M2130" s="26"/>
    </row>
    <row customHeight="1" ht="12" r="2131" spans="1:13">
      <c r="A2131" s="10">
        <v>26969</v>
      </c>
      <c r="B2131" s="93">
        <v>1</v>
      </c>
      <c r="C2131" s="110">
        <v>0</v>
      </c>
      <c r="D2131" s="110">
        <f si="68" t="shared"/>
        <v>0</v>
      </c>
      <c r="I2131" s="29">
        <v>52</v>
      </c>
      <c r="J2131" s="96">
        <f si="67" t="shared"/>
        <v>52</v>
      </c>
      <c r="K2131" s="26"/>
      <c r="L2131" s="26"/>
      <c r="M2131" s="26"/>
    </row>
    <row customHeight="1" ht="12" r="2132" spans="1:13">
      <c r="A2132" s="99">
        <v>26970</v>
      </c>
      <c r="B2132" s="93">
        <v>1</v>
      </c>
      <c r="C2132" s="110">
        <v>0</v>
      </c>
      <c r="D2132" s="110">
        <f si="68" t="shared"/>
        <v>0</v>
      </c>
      <c r="I2132" s="29">
        <v>55</v>
      </c>
      <c r="J2132" s="96">
        <f si="67" t="shared"/>
        <v>55</v>
      </c>
      <c r="K2132" s="26"/>
      <c r="L2132" s="26"/>
      <c r="M2132" s="26"/>
    </row>
    <row customHeight="1" ht="12" r="2133" spans="1:13">
      <c r="A2133" s="10">
        <v>26971</v>
      </c>
      <c r="B2133" s="93">
        <v>0</v>
      </c>
      <c r="C2133" s="110">
        <v>0</v>
      </c>
      <c r="D2133" s="110">
        <f si="68" t="shared"/>
        <v>0</v>
      </c>
      <c r="I2133" s="29">
        <v>20</v>
      </c>
      <c r="J2133" s="96">
        <f si="67" t="shared"/>
        <v>0</v>
      </c>
      <c r="K2133" s="26"/>
      <c r="L2133" s="26"/>
      <c r="M2133" s="26"/>
    </row>
    <row customHeight="1" ht="12" r="2134" spans="1:13">
      <c r="A2134" s="99">
        <v>26972</v>
      </c>
      <c r="B2134" s="93">
        <v>7</v>
      </c>
      <c r="C2134" s="110">
        <v>0</v>
      </c>
      <c r="D2134" s="110">
        <f si="68" t="shared"/>
        <v>0</v>
      </c>
      <c r="I2134" s="29">
        <v>20</v>
      </c>
      <c r="J2134" s="96">
        <f si="67" t="shared"/>
        <v>140</v>
      </c>
      <c r="K2134" s="26"/>
      <c r="L2134" s="26"/>
      <c r="M2134" s="26"/>
    </row>
    <row customHeight="1" ht="12" r="2135" spans="1:13">
      <c r="A2135" s="99">
        <v>26973</v>
      </c>
      <c r="B2135" s="93">
        <v>1</v>
      </c>
      <c r="C2135" s="110">
        <v>0</v>
      </c>
      <c r="D2135" s="110">
        <f si="68" t="shared"/>
        <v>0</v>
      </c>
      <c r="I2135" s="29">
        <v>20</v>
      </c>
      <c r="J2135" s="96">
        <f si="67" t="shared"/>
        <v>20</v>
      </c>
      <c r="K2135" s="26"/>
      <c r="L2135" s="26"/>
      <c r="M2135" s="26"/>
    </row>
    <row customHeight="1" ht="12" r="2136" spans="1:13">
      <c r="A2136" s="10">
        <v>26976</v>
      </c>
      <c r="B2136" s="93">
        <v>2</v>
      </c>
      <c r="C2136" s="110">
        <v>0</v>
      </c>
      <c r="D2136" s="110">
        <f si="68" t="shared"/>
        <v>0</v>
      </c>
      <c r="I2136" s="29">
        <v>90</v>
      </c>
      <c r="J2136" s="96">
        <f si="67" t="shared"/>
        <v>180</v>
      </c>
      <c r="K2136" s="26"/>
      <c r="L2136" s="26"/>
      <c r="M2136" s="26"/>
    </row>
    <row customHeight="1" ht="12" r="2137" spans="1:13">
      <c r="A2137" s="10">
        <v>26977</v>
      </c>
      <c r="B2137" s="93">
        <v>1</v>
      </c>
      <c r="C2137" s="110">
        <v>0</v>
      </c>
      <c r="D2137" s="110">
        <f si="68" t="shared"/>
        <v>0</v>
      </c>
      <c r="I2137" s="29">
        <v>50</v>
      </c>
      <c r="J2137" s="96">
        <f si="67" t="shared"/>
        <v>50</v>
      </c>
      <c r="K2137" s="26"/>
      <c r="L2137" s="26"/>
      <c r="M2137" s="26"/>
    </row>
    <row customHeight="1" ht="12" r="2138" spans="1:13">
      <c r="A2138" s="10">
        <v>26978</v>
      </c>
      <c r="B2138" s="93">
        <v>1</v>
      </c>
      <c r="C2138" s="110">
        <v>0</v>
      </c>
      <c r="D2138" s="110">
        <f si="68" t="shared"/>
        <v>0</v>
      </c>
      <c r="I2138" s="29">
        <v>20</v>
      </c>
      <c r="J2138" s="96">
        <f si="67" t="shared"/>
        <v>20</v>
      </c>
      <c r="K2138" s="26"/>
      <c r="L2138" s="26"/>
      <c r="M2138" s="26"/>
    </row>
    <row customHeight="1" ht="12" r="2139" spans="1:13">
      <c r="A2139" s="10">
        <v>26980</v>
      </c>
      <c r="B2139" s="93">
        <v>0</v>
      </c>
      <c r="C2139" s="110">
        <v>0</v>
      </c>
      <c r="D2139" s="110">
        <f si="68" t="shared"/>
        <v>0</v>
      </c>
      <c r="I2139" s="29">
        <v>20</v>
      </c>
      <c r="J2139" s="96">
        <f si="67" t="shared"/>
        <v>0</v>
      </c>
      <c r="K2139" s="26"/>
      <c r="L2139" s="26"/>
      <c r="M2139" s="26"/>
    </row>
    <row customHeight="1" ht="12" r="2140" spans="1:13">
      <c r="A2140" s="99">
        <v>26981</v>
      </c>
      <c r="B2140" s="93">
        <v>0</v>
      </c>
      <c r="C2140" s="110">
        <v>0</v>
      </c>
      <c r="D2140" s="110">
        <f si="68" t="shared"/>
        <v>0</v>
      </c>
      <c r="I2140" s="29">
        <v>20</v>
      </c>
      <c r="J2140" s="96">
        <f si="67" t="shared"/>
        <v>0</v>
      </c>
      <c r="K2140" s="26"/>
      <c r="L2140" s="26"/>
      <c r="M2140" s="26"/>
    </row>
    <row customHeight="1" ht="12" r="2141" spans="1:13">
      <c r="A2141" s="99">
        <v>26982</v>
      </c>
      <c r="B2141" s="93">
        <v>0</v>
      </c>
      <c r="C2141" s="110">
        <v>0</v>
      </c>
      <c r="D2141" s="110">
        <f si="68" t="shared"/>
        <v>0</v>
      </c>
      <c r="I2141" s="29">
        <v>20</v>
      </c>
      <c r="J2141" s="96">
        <f si="67" t="shared"/>
        <v>0</v>
      </c>
      <c r="K2141" s="26"/>
      <c r="L2141" s="26"/>
      <c r="M2141" s="26"/>
    </row>
    <row customHeight="1" ht="12" r="2142" spans="1:13">
      <c r="A2142" s="10">
        <v>26983</v>
      </c>
      <c r="B2142" s="93">
        <v>0</v>
      </c>
      <c r="C2142" s="110">
        <v>0</v>
      </c>
      <c r="D2142" s="110">
        <f si="68" t="shared"/>
        <v>0</v>
      </c>
      <c r="I2142" s="29">
        <v>20</v>
      </c>
      <c r="J2142" s="96">
        <f ref="J2142:J2317" si="69" t="shared">B2142*I2142</f>
        <v>0</v>
      </c>
      <c r="K2142" s="26"/>
      <c r="L2142" s="26"/>
      <c r="M2142" s="26"/>
    </row>
    <row customHeight="1" ht="12" r="2143" spans="1:13">
      <c r="A2143" s="10">
        <v>26984</v>
      </c>
      <c r="B2143" s="93">
        <v>0</v>
      </c>
      <c r="C2143" s="110">
        <v>0</v>
      </c>
      <c r="D2143" s="110">
        <f si="68" t="shared"/>
        <v>0</v>
      </c>
      <c r="I2143" s="29">
        <v>20</v>
      </c>
      <c r="J2143" s="96">
        <f si="69" t="shared"/>
        <v>0</v>
      </c>
      <c r="K2143" s="26"/>
      <c r="L2143" s="26"/>
      <c r="M2143" s="26"/>
    </row>
    <row customHeight="1" ht="12" r="2144" spans="1:13">
      <c r="A2144" s="10">
        <v>26985</v>
      </c>
      <c r="B2144" s="93">
        <v>0</v>
      </c>
      <c r="C2144" s="110">
        <v>0</v>
      </c>
      <c r="D2144" s="110">
        <f si="68" t="shared"/>
        <v>0</v>
      </c>
      <c r="I2144" s="29">
        <v>65</v>
      </c>
      <c r="J2144" s="96">
        <f si="69" t="shared"/>
        <v>0</v>
      </c>
      <c r="K2144" s="26"/>
      <c r="L2144" s="26"/>
      <c r="M2144" s="26"/>
    </row>
    <row customHeight="1" ht="12" r="2145" spans="1:13">
      <c r="A2145" s="10">
        <v>26986</v>
      </c>
      <c r="B2145" s="93">
        <v>0</v>
      </c>
      <c r="C2145" s="110">
        <v>0</v>
      </c>
      <c r="D2145" s="110">
        <f si="68" t="shared"/>
        <v>0</v>
      </c>
      <c r="H2145" s="26" t="s">
        <v>220</v>
      </c>
      <c r="I2145" s="29">
        <v>20</v>
      </c>
      <c r="J2145" s="96">
        <f si="69" t="shared"/>
        <v>0</v>
      </c>
      <c r="K2145" s="26"/>
      <c r="L2145" s="26"/>
      <c r="M2145" s="26"/>
    </row>
    <row customHeight="1" ht="12" r="2146" spans="1:13">
      <c r="A2146" s="10">
        <v>26987</v>
      </c>
      <c r="B2146" s="93">
        <v>2</v>
      </c>
      <c r="C2146" s="110">
        <v>0</v>
      </c>
      <c r="D2146" s="110">
        <f si="68" t="shared"/>
        <v>0</v>
      </c>
      <c r="I2146" s="29">
        <v>20</v>
      </c>
      <c r="J2146" s="96">
        <f si="69" t="shared"/>
        <v>40</v>
      </c>
      <c r="K2146" s="26"/>
      <c r="L2146" s="26"/>
      <c r="M2146" s="26"/>
    </row>
    <row customHeight="1" ht="12" r="2147" spans="1:13">
      <c r="A2147" s="99">
        <v>26988</v>
      </c>
      <c r="B2147" s="93">
        <v>0</v>
      </c>
      <c r="C2147" s="110">
        <v>0</v>
      </c>
      <c r="D2147" s="110">
        <f si="68" t="shared"/>
        <v>0</v>
      </c>
      <c r="I2147" s="29">
        <v>20</v>
      </c>
      <c r="J2147" s="96">
        <f si="69" t="shared"/>
        <v>0</v>
      </c>
      <c r="K2147" s="26"/>
      <c r="L2147" s="26"/>
      <c r="M2147" s="26"/>
    </row>
    <row customHeight="1" ht="12" r="2148" spans="1:13">
      <c r="A2148" s="10">
        <v>26989</v>
      </c>
      <c r="B2148" s="93">
        <v>1</v>
      </c>
      <c r="C2148" s="110">
        <v>0</v>
      </c>
      <c r="D2148" s="110">
        <f si="68" t="shared"/>
        <v>0</v>
      </c>
      <c r="I2148" s="29">
        <v>20</v>
      </c>
      <c r="J2148" s="96">
        <f si="69" t="shared"/>
        <v>20</v>
      </c>
      <c r="K2148" s="26"/>
      <c r="L2148" s="26"/>
      <c r="M2148" s="26"/>
    </row>
    <row customHeight="1" ht="12" r="2149" spans="1:13">
      <c r="A2149" s="10">
        <v>26990</v>
      </c>
      <c r="B2149" s="93">
        <v>1</v>
      </c>
      <c r="C2149" s="110">
        <v>0</v>
      </c>
      <c r="D2149" s="110">
        <f si="68" t="shared"/>
        <v>0</v>
      </c>
      <c r="I2149" s="29">
        <v>20</v>
      </c>
      <c r="J2149" s="96">
        <f si="69" t="shared"/>
        <v>20</v>
      </c>
      <c r="K2149" s="26"/>
      <c r="L2149" s="26"/>
      <c r="M2149" s="26"/>
    </row>
    <row customHeight="1" ht="12" r="2150" spans="1:13">
      <c r="A2150" s="10">
        <v>26991</v>
      </c>
      <c r="B2150" s="93">
        <v>0</v>
      </c>
      <c r="C2150" s="110">
        <v>0</v>
      </c>
      <c r="D2150" s="110">
        <f si="68" t="shared"/>
        <v>0</v>
      </c>
      <c r="I2150" s="29">
        <v>80</v>
      </c>
      <c r="J2150" s="96">
        <f si="69" t="shared"/>
        <v>0</v>
      </c>
      <c r="K2150" s="26"/>
      <c r="L2150" s="26"/>
      <c r="M2150" s="26"/>
    </row>
    <row customHeight="1" ht="12" r="2151" spans="1:13">
      <c r="A2151" s="10">
        <v>26992</v>
      </c>
      <c r="B2151" s="93">
        <v>5</v>
      </c>
      <c r="C2151" s="110">
        <v>0</v>
      </c>
      <c r="D2151" s="110">
        <f si="68" t="shared"/>
        <v>0</v>
      </c>
      <c r="I2151" s="29">
        <v>47</v>
      </c>
      <c r="J2151" s="96">
        <f si="69" t="shared"/>
        <v>235</v>
      </c>
      <c r="K2151" s="26"/>
      <c r="L2151" s="26"/>
      <c r="M2151" s="26"/>
    </row>
    <row customHeight="1" ht="12" r="2152" spans="1:13">
      <c r="A2152" s="10">
        <v>26994</v>
      </c>
      <c r="B2152" s="93">
        <v>0</v>
      </c>
      <c r="C2152" s="110">
        <v>0</v>
      </c>
      <c r="D2152" s="110">
        <f si="68" t="shared"/>
        <v>0</v>
      </c>
      <c r="I2152" s="29">
        <v>20</v>
      </c>
      <c r="J2152" s="96">
        <f si="69" t="shared"/>
        <v>0</v>
      </c>
      <c r="K2152" s="26"/>
      <c r="L2152" s="26"/>
      <c r="M2152" s="26"/>
    </row>
    <row customHeight="1" ht="12" r="2153" spans="1:13">
      <c r="A2153" s="99">
        <v>26995</v>
      </c>
      <c r="B2153" s="93">
        <v>0</v>
      </c>
      <c r="C2153" s="110">
        <v>0</v>
      </c>
      <c r="D2153" s="110">
        <f si="68" t="shared"/>
        <v>0</v>
      </c>
      <c r="I2153" s="29">
        <v>20</v>
      </c>
      <c r="J2153" s="96">
        <f si="69" t="shared"/>
        <v>0</v>
      </c>
      <c r="K2153" s="26"/>
      <c r="L2153" s="26"/>
      <c r="M2153" s="26"/>
    </row>
    <row customHeight="1" ht="12" r="2154" spans="1:13">
      <c r="A2154" s="99">
        <v>26997</v>
      </c>
      <c r="B2154" s="93">
        <v>3</v>
      </c>
      <c r="C2154" s="110">
        <v>0</v>
      </c>
      <c r="D2154" s="110">
        <f si="68" t="shared"/>
        <v>0</v>
      </c>
      <c r="I2154" s="29">
        <v>20</v>
      </c>
      <c r="J2154" s="96">
        <f si="69" t="shared"/>
        <v>60</v>
      </c>
      <c r="K2154" s="26"/>
      <c r="L2154" s="26"/>
      <c r="M2154" s="26"/>
    </row>
    <row customHeight="1" ht="12" r="2155" spans="1:13">
      <c r="A2155" s="10">
        <v>26998</v>
      </c>
      <c r="B2155" s="93">
        <v>0</v>
      </c>
      <c r="C2155" s="110">
        <v>0</v>
      </c>
      <c r="D2155" s="110">
        <f si="68" t="shared"/>
        <v>0</v>
      </c>
      <c r="I2155" s="29">
        <v>20</v>
      </c>
      <c r="J2155" s="96">
        <f si="69" t="shared"/>
        <v>0</v>
      </c>
      <c r="K2155" s="26"/>
      <c r="L2155" s="26"/>
      <c r="M2155" s="26"/>
    </row>
    <row customHeight="1" ht="12" r="2156" spans="1:13">
      <c r="A2156" s="10">
        <v>26999</v>
      </c>
      <c r="B2156" s="93">
        <v>1</v>
      </c>
      <c r="C2156" s="110">
        <v>0</v>
      </c>
      <c r="D2156" s="110">
        <f si="68" t="shared"/>
        <v>0</v>
      </c>
      <c r="I2156" s="29">
        <v>20</v>
      </c>
      <c r="J2156" s="96">
        <f si="69" t="shared"/>
        <v>20</v>
      </c>
      <c r="K2156" s="26"/>
      <c r="L2156" s="26"/>
      <c r="M2156" s="26"/>
    </row>
    <row customHeight="1" ht="12" r="2157" spans="1:13">
      <c r="A2157" s="10">
        <v>29072</v>
      </c>
      <c r="B2157" s="93">
        <v>1</v>
      </c>
      <c r="I2157" s="29"/>
      <c r="J2157" s="96"/>
      <c r="K2157" s="26"/>
      <c r="L2157" s="26"/>
      <c r="M2157" s="26"/>
    </row>
    <row customHeight="1" ht="12" r="2158" spans="1:13">
      <c r="A2158" s="10">
        <v>29073</v>
      </c>
      <c r="B2158" s="93">
        <v>1</v>
      </c>
      <c r="C2158" s="110">
        <v>0</v>
      </c>
      <c r="D2158" s="110">
        <f si="68" t="shared"/>
        <v>0</v>
      </c>
      <c r="I2158" s="29">
        <v>20</v>
      </c>
      <c r="J2158" s="96">
        <f si="69" t="shared"/>
        <v>20</v>
      </c>
      <c r="K2158" s="26"/>
      <c r="L2158" s="26"/>
      <c r="M2158" s="26"/>
    </row>
    <row customHeight="1" ht="12" r="2159" spans="1:13">
      <c r="A2159" s="10">
        <v>29074</v>
      </c>
      <c r="B2159" s="93">
        <v>2</v>
      </c>
      <c r="C2159" s="110">
        <v>0</v>
      </c>
      <c r="D2159" s="110">
        <f si="68" t="shared"/>
        <v>0</v>
      </c>
      <c r="I2159" s="29">
        <v>20</v>
      </c>
      <c r="J2159" s="96">
        <f si="69" t="shared"/>
        <v>40</v>
      </c>
      <c r="K2159" s="26"/>
      <c r="L2159" s="26"/>
      <c r="M2159" s="26"/>
    </row>
    <row customHeight="1" ht="12" r="2160" spans="1:13">
      <c r="A2160" s="10">
        <v>29075</v>
      </c>
      <c r="B2160" s="93">
        <v>1</v>
      </c>
      <c r="I2160" s="29"/>
      <c r="J2160" s="96"/>
      <c r="K2160" s="26"/>
      <c r="L2160" s="26"/>
      <c r="M2160" s="26"/>
    </row>
    <row customHeight="1" ht="12" r="2161" spans="1:13">
      <c r="A2161" s="10">
        <v>29076</v>
      </c>
      <c r="B2161" s="93">
        <v>1</v>
      </c>
      <c r="C2161" s="110">
        <v>0</v>
      </c>
      <c r="D2161" s="110">
        <f si="68" t="shared"/>
        <v>0</v>
      </c>
      <c r="I2161" s="29">
        <v>20</v>
      </c>
      <c r="J2161" s="96">
        <f si="69" t="shared"/>
        <v>20</v>
      </c>
      <c r="K2161" s="26"/>
      <c r="L2161" s="26"/>
      <c r="M2161" s="26"/>
    </row>
    <row customHeight="1" ht="12" r="2162" spans="1:13">
      <c r="A2162" s="10">
        <v>29077</v>
      </c>
      <c r="B2162" s="93">
        <v>17</v>
      </c>
      <c r="C2162" s="110">
        <v>0</v>
      </c>
      <c r="D2162" s="110">
        <f si="68" t="shared"/>
        <v>0</v>
      </c>
      <c r="I2162" s="29">
        <v>20</v>
      </c>
      <c r="J2162" s="96">
        <f si="69" t="shared"/>
        <v>340</v>
      </c>
      <c r="K2162" s="26"/>
      <c r="L2162" s="26"/>
      <c r="M2162" s="26"/>
    </row>
    <row customHeight="1" ht="12" r="2163" spans="1:13">
      <c r="A2163" s="10">
        <v>29078</v>
      </c>
      <c r="B2163" s="93">
        <v>18</v>
      </c>
      <c r="C2163" s="110">
        <v>0</v>
      </c>
      <c r="D2163" s="110">
        <f si="68" t="shared"/>
        <v>0</v>
      </c>
      <c r="I2163" s="29">
        <v>20</v>
      </c>
      <c r="J2163" s="96">
        <f si="69" t="shared"/>
        <v>360</v>
      </c>
      <c r="K2163" s="26"/>
      <c r="L2163" s="26"/>
      <c r="M2163" s="26"/>
    </row>
    <row customHeight="1" ht="12" r="2164" spans="1:13">
      <c r="A2164" s="10">
        <v>29079</v>
      </c>
      <c r="B2164" s="93">
        <v>3</v>
      </c>
      <c r="C2164" s="110">
        <v>0</v>
      </c>
      <c r="D2164" s="110">
        <f si="68" t="shared"/>
        <v>0</v>
      </c>
      <c r="I2164" s="29">
        <v>20</v>
      </c>
      <c r="J2164" s="96">
        <f si="69" t="shared"/>
        <v>60</v>
      </c>
      <c r="K2164" s="26"/>
      <c r="L2164" s="26"/>
      <c r="M2164" s="26"/>
    </row>
    <row customHeight="1" ht="12" r="2165" spans="1:13">
      <c r="A2165" s="10">
        <v>29080</v>
      </c>
      <c r="B2165" s="93">
        <v>0</v>
      </c>
      <c r="C2165" s="110">
        <v>0</v>
      </c>
      <c r="D2165" s="110">
        <f si="68" t="shared"/>
        <v>0</v>
      </c>
      <c r="I2165" s="29">
        <v>20</v>
      </c>
      <c r="J2165" s="96">
        <f si="69" t="shared"/>
        <v>0</v>
      </c>
      <c r="K2165" s="26"/>
      <c r="L2165" s="26"/>
      <c r="M2165" s="26"/>
    </row>
    <row customHeight="1" ht="12" r="2166" spans="1:13">
      <c r="A2166" s="10">
        <v>29081</v>
      </c>
      <c r="B2166" s="93">
        <v>1</v>
      </c>
      <c r="I2166" s="29"/>
      <c r="J2166" s="96"/>
      <c r="K2166" s="26"/>
      <c r="L2166" s="26"/>
      <c r="M2166" s="26"/>
    </row>
    <row customHeight="1" ht="12" r="2167" spans="1:13">
      <c r="A2167" s="10">
        <v>29083</v>
      </c>
      <c r="B2167" s="93">
        <v>0</v>
      </c>
      <c r="C2167" s="110">
        <v>0</v>
      </c>
      <c r="D2167" s="110">
        <f si="68" t="shared"/>
        <v>0</v>
      </c>
      <c r="I2167" s="29">
        <v>20</v>
      </c>
      <c r="J2167" s="96">
        <f si="69" t="shared"/>
        <v>0</v>
      </c>
      <c r="K2167" s="26"/>
      <c r="L2167" s="26"/>
      <c r="M2167" s="26"/>
    </row>
    <row customHeight="1" ht="12" r="2168" spans="1:13">
      <c r="A2168" s="10">
        <v>29084</v>
      </c>
      <c r="B2168" s="93">
        <v>0</v>
      </c>
      <c r="C2168" s="110">
        <v>0</v>
      </c>
      <c r="D2168" s="110">
        <f si="68" t="shared"/>
        <v>0</v>
      </c>
      <c r="I2168" s="29">
        <v>20</v>
      </c>
      <c r="J2168" s="96">
        <f si="69" t="shared"/>
        <v>0</v>
      </c>
      <c r="K2168" s="26"/>
      <c r="L2168" s="26"/>
      <c r="M2168" s="26"/>
    </row>
    <row customHeight="1" ht="12" r="2169" spans="1:13">
      <c r="A2169" s="10">
        <v>29101</v>
      </c>
      <c r="B2169" s="93">
        <v>0</v>
      </c>
      <c r="C2169" s="110">
        <v>0</v>
      </c>
      <c r="D2169" s="110">
        <f si="68" t="shared"/>
        <v>0</v>
      </c>
      <c r="I2169" s="29">
        <v>20</v>
      </c>
      <c r="J2169" s="96">
        <f si="69" t="shared"/>
        <v>0</v>
      </c>
      <c r="K2169" s="26"/>
      <c r="L2169" s="26"/>
      <c r="M2169" s="26"/>
    </row>
    <row customHeight="1" ht="12" r="2170" spans="1:13">
      <c r="A2170" s="10">
        <v>29141</v>
      </c>
      <c r="B2170" s="93">
        <v>1</v>
      </c>
      <c r="C2170" s="110">
        <v>0</v>
      </c>
      <c r="D2170" s="110">
        <f si="68" t="shared"/>
        <v>0</v>
      </c>
      <c r="I2170" s="29">
        <v>20</v>
      </c>
      <c r="J2170" s="96">
        <f si="69" t="shared"/>
        <v>20</v>
      </c>
      <c r="K2170" s="26"/>
      <c r="L2170" s="26"/>
      <c r="M2170" s="26"/>
    </row>
    <row customHeight="1" ht="12" r="2171" spans="1:13">
      <c r="A2171" s="10">
        <v>29154</v>
      </c>
      <c r="B2171" s="93">
        <v>1</v>
      </c>
      <c r="C2171" s="110">
        <v>0</v>
      </c>
      <c r="D2171" s="110">
        <f si="68" t="shared"/>
        <v>0</v>
      </c>
      <c r="I2171" s="29">
        <v>20</v>
      </c>
      <c r="J2171" s="96">
        <f si="69" t="shared"/>
        <v>20</v>
      </c>
      <c r="K2171" s="26"/>
      <c r="L2171" s="26"/>
      <c r="M2171" s="26"/>
    </row>
    <row customHeight="1" ht="12" r="2172" spans="1:13">
      <c r="A2172" s="10">
        <v>29155</v>
      </c>
      <c r="B2172" s="93">
        <v>0</v>
      </c>
      <c r="C2172" s="110">
        <v>0</v>
      </c>
      <c r="D2172" s="110">
        <f si="68" t="shared"/>
        <v>0</v>
      </c>
      <c r="I2172" s="29">
        <v>20</v>
      </c>
      <c r="J2172" s="96">
        <f si="69" t="shared"/>
        <v>0</v>
      </c>
      <c r="K2172" s="26"/>
      <c r="L2172" s="26"/>
      <c r="M2172" s="26"/>
    </row>
    <row customHeight="1" ht="12" r="2173" spans="1:13">
      <c r="A2173" s="10">
        <v>29156</v>
      </c>
      <c r="B2173" s="93">
        <v>2</v>
      </c>
      <c r="C2173" s="110">
        <v>0</v>
      </c>
      <c r="D2173" s="110">
        <f ref="D2173:D2242" si="70" t="shared">C2173*2</f>
        <v>0</v>
      </c>
      <c r="I2173" s="29">
        <v>20</v>
      </c>
      <c r="J2173" s="96">
        <f si="69" t="shared"/>
        <v>40</v>
      </c>
      <c r="K2173" s="26"/>
      <c r="L2173" s="26"/>
      <c r="M2173" s="26"/>
    </row>
    <row customHeight="1" ht="12" r="2174" spans="1:13">
      <c r="A2174" s="10">
        <v>29158</v>
      </c>
      <c r="B2174" s="93">
        <v>1</v>
      </c>
      <c r="C2174" s="110">
        <v>0</v>
      </c>
      <c r="D2174" s="110">
        <f si="70" t="shared"/>
        <v>0</v>
      </c>
      <c r="I2174" s="29">
        <v>20</v>
      </c>
      <c r="J2174" s="96">
        <f si="69" t="shared"/>
        <v>20</v>
      </c>
      <c r="K2174" s="26"/>
      <c r="L2174" s="26"/>
      <c r="M2174" s="26"/>
    </row>
    <row customHeight="1" ht="12" r="2175" spans="1:13">
      <c r="A2175" s="10">
        <v>29160</v>
      </c>
      <c r="B2175" s="93">
        <v>0</v>
      </c>
      <c r="C2175" s="110">
        <v>0</v>
      </c>
      <c r="D2175" s="110">
        <f si="70" t="shared"/>
        <v>0</v>
      </c>
      <c r="I2175" s="29">
        <v>20</v>
      </c>
      <c r="J2175" s="96">
        <f si="69" t="shared"/>
        <v>0</v>
      </c>
      <c r="K2175" s="26"/>
      <c r="L2175" s="26"/>
      <c r="M2175" s="26"/>
    </row>
    <row customHeight="1" ht="12" r="2176" spans="1:13">
      <c r="A2176" s="10">
        <v>29162</v>
      </c>
      <c r="B2176" s="93">
        <v>0</v>
      </c>
      <c r="C2176" s="110">
        <v>0</v>
      </c>
      <c r="D2176" s="110">
        <f si="70" t="shared"/>
        <v>0</v>
      </c>
      <c r="I2176" s="29">
        <v>20</v>
      </c>
      <c r="J2176" s="96">
        <f si="69" t="shared"/>
        <v>0</v>
      </c>
      <c r="K2176" s="26"/>
      <c r="L2176" s="26"/>
      <c r="M2176" s="26"/>
    </row>
    <row customHeight="1" ht="12" r="2177" spans="1:13">
      <c r="A2177" s="10">
        <v>29164</v>
      </c>
      <c r="B2177" s="93">
        <v>0</v>
      </c>
      <c r="C2177" s="110">
        <v>0</v>
      </c>
      <c r="D2177" s="110">
        <f si="70" t="shared"/>
        <v>0</v>
      </c>
      <c r="I2177" s="29">
        <v>20</v>
      </c>
      <c r="J2177" s="96">
        <f si="69" t="shared"/>
        <v>0</v>
      </c>
      <c r="K2177" s="26"/>
      <c r="L2177" s="26"/>
      <c r="M2177" s="26"/>
    </row>
    <row customHeight="1" ht="12" r="2178" spans="1:13">
      <c r="A2178" s="10">
        <v>29165</v>
      </c>
      <c r="B2178" s="93">
        <v>1</v>
      </c>
      <c r="C2178" s="110">
        <v>0</v>
      </c>
      <c r="D2178" s="110">
        <f si="70" t="shared"/>
        <v>0</v>
      </c>
      <c r="I2178" s="29">
        <v>20</v>
      </c>
      <c r="J2178" s="96">
        <f si="69" t="shared"/>
        <v>20</v>
      </c>
      <c r="K2178" s="26"/>
      <c r="L2178" s="26"/>
      <c r="M2178" s="26"/>
    </row>
    <row customHeight="1" ht="12" r="2179" spans="1:13">
      <c r="A2179" s="10">
        <v>29166</v>
      </c>
      <c r="B2179" s="93">
        <v>0</v>
      </c>
      <c r="C2179" s="110">
        <v>0</v>
      </c>
      <c r="D2179" s="110">
        <f si="70" t="shared"/>
        <v>0</v>
      </c>
      <c r="I2179" s="29">
        <v>20</v>
      </c>
      <c r="J2179" s="96">
        <f si="69" t="shared"/>
        <v>0</v>
      </c>
      <c r="K2179" s="26"/>
      <c r="L2179" s="26"/>
      <c r="M2179" s="26"/>
    </row>
    <row customHeight="1" ht="12" r="2180" spans="1:13">
      <c r="A2180" s="10">
        <v>29167</v>
      </c>
      <c r="B2180" s="93">
        <v>0</v>
      </c>
      <c r="C2180" s="110">
        <v>0</v>
      </c>
      <c r="D2180" s="110">
        <f si="70" t="shared"/>
        <v>0</v>
      </c>
      <c r="I2180" s="29">
        <v>20</v>
      </c>
      <c r="J2180" s="96">
        <f si="69" t="shared"/>
        <v>0</v>
      </c>
      <c r="K2180" s="26"/>
      <c r="L2180" s="26"/>
      <c r="M2180" s="26"/>
    </row>
    <row customHeight="1" ht="12" r="2181" spans="1:13">
      <c r="A2181" s="10">
        <v>29168</v>
      </c>
      <c r="B2181" s="93">
        <v>0</v>
      </c>
      <c r="C2181" s="110">
        <v>0</v>
      </c>
      <c r="D2181" s="110">
        <f si="70" t="shared"/>
        <v>0</v>
      </c>
      <c r="I2181" s="29">
        <v>20</v>
      </c>
      <c r="J2181" s="96">
        <f si="69" t="shared"/>
        <v>0</v>
      </c>
      <c r="K2181" s="26"/>
      <c r="L2181" s="26"/>
      <c r="M2181" s="26"/>
    </row>
    <row customHeight="1" ht="12" r="2182" spans="1:13">
      <c r="A2182" s="10">
        <v>29169</v>
      </c>
      <c r="B2182" s="93">
        <v>1</v>
      </c>
      <c r="C2182" s="110">
        <v>0</v>
      </c>
      <c r="D2182" s="110">
        <f si="70" t="shared"/>
        <v>0</v>
      </c>
      <c r="I2182" s="29">
        <v>20</v>
      </c>
      <c r="J2182" s="96">
        <f si="69" t="shared"/>
        <v>20</v>
      </c>
      <c r="K2182" s="26"/>
      <c r="L2182" s="26"/>
      <c r="M2182" s="26"/>
    </row>
    <row customHeight="1" ht="12" r="2183" spans="1:13">
      <c r="A2183" s="10">
        <v>29170</v>
      </c>
      <c r="B2183" s="93">
        <v>1</v>
      </c>
      <c r="C2183" s="110">
        <v>0</v>
      </c>
      <c r="D2183" s="110">
        <f si="70" t="shared"/>
        <v>0</v>
      </c>
      <c r="I2183" s="29">
        <v>20</v>
      </c>
      <c r="J2183" s="96">
        <f si="69" t="shared"/>
        <v>20</v>
      </c>
      <c r="K2183" s="26"/>
      <c r="L2183" s="26"/>
      <c r="M2183" s="26"/>
    </row>
    <row customHeight="1" ht="12" r="2184" spans="1:13">
      <c r="A2184" s="10">
        <v>29171</v>
      </c>
      <c r="B2184" s="93">
        <v>2</v>
      </c>
      <c r="C2184" s="110">
        <v>0</v>
      </c>
      <c r="D2184" s="110">
        <f si="70" t="shared"/>
        <v>0</v>
      </c>
      <c r="I2184" s="29">
        <v>20</v>
      </c>
      <c r="J2184" s="96">
        <f si="69" t="shared"/>
        <v>40</v>
      </c>
      <c r="K2184" s="26"/>
      <c r="L2184" s="26"/>
      <c r="M2184" s="26"/>
    </row>
    <row customHeight="1" ht="12" r="2185" spans="1:13">
      <c r="A2185" s="10">
        <v>29172</v>
      </c>
      <c r="B2185" s="93">
        <v>1</v>
      </c>
      <c r="C2185" s="110">
        <v>0</v>
      </c>
      <c r="D2185" s="110">
        <f si="70" t="shared"/>
        <v>0</v>
      </c>
      <c r="I2185" s="29">
        <v>20</v>
      </c>
      <c r="J2185" s="96">
        <f si="69" t="shared"/>
        <v>20</v>
      </c>
      <c r="K2185" s="26"/>
      <c r="L2185" s="26"/>
      <c r="M2185" s="26"/>
    </row>
    <row customHeight="1" ht="12" r="2186" spans="1:13">
      <c r="A2186" s="10">
        <v>29173</v>
      </c>
      <c r="B2186" s="93">
        <v>1</v>
      </c>
      <c r="C2186" s="110">
        <v>0</v>
      </c>
      <c r="D2186" s="110">
        <f si="70" t="shared"/>
        <v>0</v>
      </c>
      <c r="I2186" s="29">
        <v>20</v>
      </c>
      <c r="J2186" s="96">
        <f si="69" t="shared"/>
        <v>20</v>
      </c>
      <c r="K2186" s="26"/>
      <c r="L2186" s="26"/>
      <c r="M2186" s="26"/>
    </row>
    <row customHeight="1" ht="12" r="2187" spans="1:13">
      <c r="A2187" s="10">
        <v>29174</v>
      </c>
      <c r="B2187" s="93">
        <v>2</v>
      </c>
      <c r="C2187" s="110">
        <v>0</v>
      </c>
      <c r="D2187" s="110">
        <f si="70" t="shared"/>
        <v>0</v>
      </c>
      <c r="I2187" s="29">
        <v>20</v>
      </c>
      <c r="J2187" s="96">
        <f si="69" t="shared"/>
        <v>40</v>
      </c>
      <c r="K2187" s="26"/>
      <c r="L2187" s="26"/>
      <c r="M2187" s="26"/>
    </row>
    <row customHeight="1" ht="12" r="2188" spans="1:13">
      <c r="A2188" s="10">
        <v>29175</v>
      </c>
      <c r="B2188" s="93">
        <v>1</v>
      </c>
      <c r="C2188" s="110">
        <v>0</v>
      </c>
      <c r="D2188" s="110">
        <f si="70" t="shared"/>
        <v>0</v>
      </c>
      <c r="I2188" s="29">
        <v>20</v>
      </c>
      <c r="J2188" s="96">
        <f si="69" t="shared"/>
        <v>20</v>
      </c>
      <c r="K2188" s="26"/>
      <c r="L2188" s="26"/>
      <c r="M2188" s="26"/>
    </row>
    <row customHeight="1" ht="12" r="2189" spans="1:13">
      <c r="A2189" s="10">
        <v>29179</v>
      </c>
      <c r="B2189" s="93">
        <v>0</v>
      </c>
      <c r="C2189" s="110">
        <v>0</v>
      </c>
      <c r="D2189" s="110">
        <f si="70" t="shared"/>
        <v>0</v>
      </c>
      <c r="I2189" s="29">
        <v>20</v>
      </c>
      <c r="J2189" s="96">
        <f si="69" t="shared"/>
        <v>0</v>
      </c>
      <c r="K2189" s="26"/>
      <c r="L2189" s="26"/>
      <c r="M2189" s="26"/>
    </row>
    <row customHeight="1" ht="12" r="2190" spans="1:13">
      <c r="A2190" s="10">
        <v>29181</v>
      </c>
      <c r="B2190" s="93">
        <v>4</v>
      </c>
      <c r="C2190" s="110">
        <v>0</v>
      </c>
      <c r="D2190" s="110">
        <f si="70" t="shared"/>
        <v>0</v>
      </c>
      <c r="I2190" s="29">
        <v>20</v>
      </c>
      <c r="J2190" s="96">
        <f si="69" t="shared"/>
        <v>80</v>
      </c>
      <c r="K2190" s="26"/>
      <c r="L2190" s="26"/>
      <c r="M2190" s="26"/>
    </row>
    <row customHeight="1" ht="12" r="2191" spans="1:13">
      <c r="A2191" s="10">
        <v>29182</v>
      </c>
      <c r="B2191" s="93">
        <v>4</v>
      </c>
      <c r="C2191" s="110">
        <v>0</v>
      </c>
      <c r="D2191" s="110">
        <f si="70" t="shared"/>
        <v>0</v>
      </c>
      <c r="I2191" s="29">
        <v>20</v>
      </c>
      <c r="J2191" s="96">
        <f si="69" t="shared"/>
        <v>80</v>
      </c>
      <c r="K2191" s="26"/>
      <c r="L2191" s="26"/>
      <c r="M2191" s="26"/>
    </row>
    <row customHeight="1" ht="12" r="2192" spans="1:13">
      <c r="A2192" s="10">
        <v>29183</v>
      </c>
      <c r="B2192" s="93">
        <v>0</v>
      </c>
      <c r="C2192" s="110">
        <v>0</v>
      </c>
      <c r="D2192" s="110">
        <f si="70" t="shared"/>
        <v>0</v>
      </c>
      <c r="I2192" s="29">
        <v>20</v>
      </c>
      <c r="J2192" s="96">
        <f si="69" t="shared"/>
        <v>0</v>
      </c>
      <c r="K2192" s="26"/>
      <c r="L2192" s="26"/>
      <c r="M2192" s="26"/>
    </row>
    <row customHeight="1" ht="12" r="2193" spans="1:13">
      <c r="A2193" s="10">
        <v>29198</v>
      </c>
      <c r="B2193" s="93">
        <v>1</v>
      </c>
      <c r="C2193" s="110">
        <v>0</v>
      </c>
      <c r="D2193" s="110">
        <f si="70" t="shared"/>
        <v>0</v>
      </c>
      <c r="I2193" s="29">
        <v>20</v>
      </c>
      <c r="J2193" s="96">
        <f si="69" t="shared"/>
        <v>20</v>
      </c>
      <c r="K2193" s="26"/>
      <c r="L2193" s="26"/>
      <c r="M2193" s="26"/>
    </row>
    <row customHeight="1" ht="12" r="2194" spans="1:13">
      <c r="A2194" s="10">
        <v>29205</v>
      </c>
      <c r="B2194" s="93">
        <v>0</v>
      </c>
      <c r="C2194" s="110">
        <v>0</v>
      </c>
      <c r="D2194" s="110">
        <f si="70" t="shared"/>
        <v>0</v>
      </c>
      <c r="I2194" s="29">
        <v>20</v>
      </c>
      <c r="J2194" s="96">
        <f si="69" t="shared"/>
        <v>0</v>
      </c>
      <c r="K2194" s="26"/>
      <c r="L2194" s="26"/>
      <c r="M2194" s="26"/>
    </row>
    <row customHeight="1" ht="12" r="2195" spans="1:13">
      <c r="A2195" s="10">
        <v>29211</v>
      </c>
      <c r="B2195" s="93">
        <v>1</v>
      </c>
      <c r="C2195" s="110">
        <v>0</v>
      </c>
      <c r="D2195" s="110">
        <f si="70" t="shared"/>
        <v>0</v>
      </c>
      <c r="I2195" s="29">
        <v>20</v>
      </c>
      <c r="J2195" s="96">
        <f si="69" t="shared"/>
        <v>20</v>
      </c>
      <c r="K2195" s="26"/>
      <c r="L2195" s="26"/>
      <c r="M2195" s="26"/>
    </row>
    <row customHeight="1" ht="12" r="2196" spans="1:13">
      <c r="A2196" s="10">
        <v>29212</v>
      </c>
      <c r="B2196" s="93">
        <v>3</v>
      </c>
      <c r="C2196" s="110">
        <v>0</v>
      </c>
      <c r="D2196" s="110">
        <f si="70" t="shared"/>
        <v>0</v>
      </c>
      <c r="I2196" s="29">
        <v>20</v>
      </c>
      <c r="J2196" s="96">
        <f si="69" t="shared"/>
        <v>60</v>
      </c>
      <c r="K2196" s="26"/>
      <c r="L2196" s="26"/>
      <c r="M2196" s="26"/>
    </row>
    <row customHeight="1" ht="12" r="2197" spans="1:13">
      <c r="A2197" s="10">
        <v>29213</v>
      </c>
      <c r="B2197" s="93">
        <v>2</v>
      </c>
      <c r="C2197" s="110">
        <v>0</v>
      </c>
      <c r="D2197" s="110">
        <f si="70" t="shared"/>
        <v>0</v>
      </c>
      <c r="I2197" s="29">
        <v>20</v>
      </c>
      <c r="J2197" s="96">
        <f si="69" t="shared"/>
        <v>40</v>
      </c>
      <c r="K2197" s="26"/>
      <c r="L2197" s="26"/>
      <c r="M2197" s="26"/>
    </row>
    <row customHeight="1" ht="12" r="2198" spans="1:13">
      <c r="A2198" s="10">
        <v>29215</v>
      </c>
      <c r="B2198" s="93">
        <v>1</v>
      </c>
      <c r="C2198" s="110">
        <v>0</v>
      </c>
      <c r="D2198" s="110">
        <f si="70" t="shared"/>
        <v>0</v>
      </c>
      <c r="I2198" s="29">
        <v>20</v>
      </c>
      <c r="J2198" s="96">
        <f si="69" t="shared"/>
        <v>20</v>
      </c>
      <c r="K2198" s="26"/>
      <c r="L2198" s="26"/>
      <c r="M2198" s="26"/>
    </row>
    <row customHeight="1" ht="12" r="2199" spans="1:13">
      <c r="A2199" s="10">
        <v>29216</v>
      </c>
      <c r="B2199" s="93">
        <v>0</v>
      </c>
      <c r="C2199" s="110">
        <v>0</v>
      </c>
      <c r="D2199" s="110">
        <f si="70" t="shared"/>
        <v>0</v>
      </c>
      <c r="I2199" s="29">
        <v>20</v>
      </c>
      <c r="J2199" s="96">
        <f si="69" t="shared"/>
        <v>0</v>
      </c>
      <c r="K2199" s="26"/>
      <c r="L2199" s="26"/>
      <c r="M2199" s="26"/>
    </row>
    <row customHeight="1" ht="12" r="2200" spans="1:13">
      <c r="A2200" s="10">
        <v>29217</v>
      </c>
      <c r="B2200" s="93">
        <v>2</v>
      </c>
      <c r="C2200" s="110">
        <v>0</v>
      </c>
      <c r="D2200" s="110">
        <f si="70" t="shared"/>
        <v>0</v>
      </c>
      <c r="I2200" s="29">
        <v>20</v>
      </c>
      <c r="J2200" s="96">
        <f si="69" t="shared"/>
        <v>40</v>
      </c>
      <c r="K2200" s="26"/>
      <c r="L2200" s="26"/>
      <c r="M2200" s="26"/>
    </row>
    <row customHeight="1" ht="12" r="2201" spans="1:13">
      <c r="A2201" s="10">
        <v>29218</v>
      </c>
      <c r="B2201" s="93">
        <v>2</v>
      </c>
      <c r="C2201" s="110">
        <v>0</v>
      </c>
      <c r="D2201" s="110">
        <f si="70" t="shared"/>
        <v>0</v>
      </c>
      <c r="I2201" s="29">
        <v>20</v>
      </c>
      <c r="J2201" s="96">
        <f si="69" t="shared"/>
        <v>40</v>
      </c>
      <c r="K2201" s="26"/>
      <c r="L2201" s="26"/>
      <c r="M2201" s="26"/>
    </row>
    <row customHeight="1" ht="12" r="2202" spans="1:13">
      <c r="A2202" s="10">
        <v>29221</v>
      </c>
      <c r="B2202" s="93">
        <v>0</v>
      </c>
      <c r="C2202" s="110">
        <v>0</v>
      </c>
      <c r="D2202" s="110">
        <f si="70" t="shared"/>
        <v>0</v>
      </c>
      <c r="I2202" s="29">
        <v>20</v>
      </c>
      <c r="J2202" s="96">
        <f si="69" t="shared"/>
        <v>0</v>
      </c>
      <c r="K2202" s="26"/>
      <c r="L2202" s="26"/>
      <c r="M2202" s="26"/>
    </row>
    <row customHeight="1" ht="12" r="2203" spans="1:13">
      <c r="A2203" s="10">
        <v>29220</v>
      </c>
      <c r="B2203" s="93">
        <v>1</v>
      </c>
      <c r="C2203" s="110">
        <v>0</v>
      </c>
      <c r="D2203" s="110">
        <f si="70" t="shared"/>
        <v>0</v>
      </c>
      <c r="I2203" s="29">
        <v>20</v>
      </c>
      <c r="J2203" s="96">
        <f si="69" t="shared"/>
        <v>20</v>
      </c>
      <c r="K2203" s="26"/>
      <c r="L2203" s="26"/>
      <c r="M2203" s="26"/>
    </row>
    <row customHeight="1" ht="12" r="2204" spans="1:13">
      <c r="A2204" s="10">
        <v>29222</v>
      </c>
      <c r="B2204" s="93">
        <v>2</v>
      </c>
      <c r="C2204" s="110">
        <v>0</v>
      </c>
      <c r="D2204" s="110">
        <f si="70" t="shared"/>
        <v>0</v>
      </c>
      <c r="I2204" s="29">
        <v>20</v>
      </c>
      <c r="J2204" s="96">
        <f si="69" t="shared"/>
        <v>40</v>
      </c>
      <c r="K2204" s="26"/>
      <c r="L2204" s="26"/>
      <c r="M2204" s="26"/>
    </row>
    <row customHeight="1" ht="12" r="2205" spans="1:13">
      <c r="A2205" s="10">
        <v>29223</v>
      </c>
      <c r="B2205" s="93">
        <v>1</v>
      </c>
      <c r="C2205" s="110">
        <v>0</v>
      </c>
      <c r="D2205" s="110">
        <f si="70" t="shared"/>
        <v>0</v>
      </c>
      <c r="I2205" s="29">
        <v>20</v>
      </c>
      <c r="J2205" s="96">
        <f si="69" t="shared"/>
        <v>20</v>
      </c>
      <c r="K2205" s="26"/>
      <c r="L2205" s="26"/>
      <c r="M2205" s="26"/>
    </row>
    <row customHeight="1" ht="12" r="2206" spans="1:13">
      <c r="A2206" s="10">
        <v>29224</v>
      </c>
      <c r="B2206" s="93">
        <v>1</v>
      </c>
      <c r="C2206" s="110">
        <v>0</v>
      </c>
      <c r="D2206" s="110">
        <f si="70" t="shared"/>
        <v>0</v>
      </c>
      <c r="I2206" s="29">
        <v>20</v>
      </c>
      <c r="J2206" s="96">
        <f si="69" t="shared"/>
        <v>20</v>
      </c>
      <c r="K2206" s="26"/>
      <c r="L2206" s="26"/>
      <c r="M2206" s="26"/>
    </row>
    <row customHeight="1" ht="12" r="2207" spans="1:13">
      <c r="A2207" s="10">
        <v>29226</v>
      </c>
      <c r="B2207" s="93">
        <v>1</v>
      </c>
      <c r="C2207" s="110">
        <v>0</v>
      </c>
      <c r="D2207" s="110">
        <f si="70" t="shared"/>
        <v>0</v>
      </c>
      <c r="I2207" s="29">
        <v>20</v>
      </c>
      <c r="J2207" s="96">
        <f si="69" t="shared"/>
        <v>20</v>
      </c>
      <c r="K2207" s="26"/>
      <c r="L2207" s="26"/>
      <c r="M2207" s="26"/>
    </row>
    <row customHeight="1" ht="12" r="2208" spans="1:13">
      <c r="A2208" s="10">
        <v>29239</v>
      </c>
      <c r="B2208" s="93">
        <v>1</v>
      </c>
      <c r="C2208" s="110">
        <v>0</v>
      </c>
      <c r="D2208" s="110">
        <f si="70" t="shared"/>
        <v>0</v>
      </c>
      <c r="I2208" s="29">
        <v>20</v>
      </c>
      <c r="J2208" s="96">
        <f si="69" t="shared"/>
        <v>20</v>
      </c>
      <c r="K2208" s="26"/>
      <c r="L2208" s="26"/>
      <c r="M2208" s="26"/>
    </row>
    <row customHeight="1" ht="12" r="2209" spans="1:13">
      <c r="A2209" s="10">
        <v>29241</v>
      </c>
      <c r="B2209" s="93">
        <v>2</v>
      </c>
      <c r="C2209" s="110">
        <v>0</v>
      </c>
      <c r="D2209" s="110">
        <f si="70" t="shared"/>
        <v>0</v>
      </c>
      <c r="I2209" s="29">
        <v>20</v>
      </c>
      <c r="J2209" s="96">
        <f si="69" t="shared"/>
        <v>40</v>
      </c>
      <c r="K2209" s="26"/>
      <c r="L2209" s="26"/>
      <c r="M2209" s="26"/>
    </row>
    <row customHeight="1" ht="12" r="2210" spans="1:13">
      <c r="A2210" s="10">
        <v>29242</v>
      </c>
      <c r="B2210" s="93">
        <v>2</v>
      </c>
      <c r="C2210" s="110">
        <v>0</v>
      </c>
      <c r="D2210" s="110">
        <f si="70" t="shared"/>
        <v>0</v>
      </c>
      <c r="I2210" s="29">
        <v>20</v>
      </c>
      <c r="J2210" s="96">
        <f si="69" t="shared"/>
        <v>40</v>
      </c>
      <c r="K2210" s="26"/>
      <c r="L2210" s="26"/>
      <c r="M2210" s="26"/>
    </row>
    <row customHeight="1" ht="12" r="2211" spans="1:13">
      <c r="A2211" s="10">
        <v>29247</v>
      </c>
      <c r="B2211" s="93">
        <v>1</v>
      </c>
      <c r="C2211" s="110">
        <v>0</v>
      </c>
      <c r="D2211" s="110">
        <f si="70" t="shared"/>
        <v>0</v>
      </c>
      <c r="I2211" s="29">
        <v>20</v>
      </c>
      <c r="J2211" s="96">
        <f si="69" t="shared"/>
        <v>20</v>
      </c>
      <c r="K2211" s="26"/>
      <c r="L2211" s="26"/>
      <c r="M2211" s="26"/>
    </row>
    <row customHeight="1" ht="12" r="2212" spans="1:13">
      <c r="A2212" s="10">
        <v>29277</v>
      </c>
      <c r="B2212" s="93">
        <v>1</v>
      </c>
      <c r="C2212" s="110">
        <v>0</v>
      </c>
      <c r="D2212" s="110">
        <f si="70" t="shared"/>
        <v>0</v>
      </c>
      <c r="I2212" s="29">
        <v>20</v>
      </c>
      <c r="J2212" s="96">
        <f si="69" t="shared"/>
        <v>20</v>
      </c>
      <c r="K2212" s="26"/>
      <c r="L2212" s="26"/>
      <c r="M2212" s="26"/>
    </row>
    <row customHeight="1" ht="12" r="2213" spans="1:13">
      <c r="A2213" s="10">
        <v>29278</v>
      </c>
      <c r="B2213" s="93">
        <v>3</v>
      </c>
      <c r="C2213" s="110">
        <v>0</v>
      </c>
      <c r="D2213" s="110">
        <f si="70" t="shared"/>
        <v>0</v>
      </c>
      <c r="I2213" s="29">
        <v>20</v>
      </c>
      <c r="J2213" s="96">
        <f si="69" t="shared"/>
        <v>60</v>
      </c>
      <c r="K2213" s="26"/>
      <c r="L2213" s="26"/>
      <c r="M2213" s="26"/>
    </row>
    <row customHeight="1" ht="12" r="2214" spans="1:13">
      <c r="A2214" s="10">
        <v>29280</v>
      </c>
      <c r="B2214" s="93">
        <v>1</v>
      </c>
      <c r="C2214" s="110">
        <v>0</v>
      </c>
      <c r="D2214" s="110">
        <f si="70" t="shared"/>
        <v>0</v>
      </c>
      <c r="I2214" s="29">
        <v>20</v>
      </c>
      <c r="J2214" s="96">
        <f si="69" t="shared"/>
        <v>20</v>
      </c>
      <c r="K2214" s="26"/>
      <c r="L2214" s="26"/>
      <c r="M2214" s="26"/>
    </row>
    <row customHeight="1" ht="12" r="2215" spans="1:13">
      <c r="A2215" s="10">
        <v>29282</v>
      </c>
      <c r="B2215" s="93">
        <v>1</v>
      </c>
      <c r="C2215" s="110">
        <v>0</v>
      </c>
      <c r="D2215" s="110">
        <f si="70" t="shared"/>
        <v>0</v>
      </c>
      <c r="I2215" s="29">
        <v>20</v>
      </c>
      <c r="J2215" s="96">
        <f si="69" t="shared"/>
        <v>20</v>
      </c>
      <c r="K2215" s="26"/>
      <c r="L2215" s="26"/>
      <c r="M2215" s="26"/>
    </row>
    <row customHeight="1" ht="12" r="2216" spans="1:13">
      <c r="A2216" s="10">
        <v>29286</v>
      </c>
      <c r="B2216" s="93">
        <v>1</v>
      </c>
      <c r="C2216" s="110">
        <v>0</v>
      </c>
      <c r="D2216" s="110">
        <f si="70" t="shared"/>
        <v>0</v>
      </c>
      <c r="I2216" s="29">
        <v>20</v>
      </c>
      <c r="J2216" s="96">
        <f si="69" t="shared"/>
        <v>20</v>
      </c>
      <c r="K2216" s="26"/>
      <c r="L2216" s="26"/>
      <c r="M2216" s="26"/>
    </row>
    <row customHeight="1" ht="12" r="2217" spans="1:13">
      <c r="A2217" s="10">
        <v>29294</v>
      </c>
      <c r="B2217" s="93">
        <v>1</v>
      </c>
      <c r="C2217" s="110">
        <v>0</v>
      </c>
      <c r="D2217" s="110">
        <f si="70" t="shared"/>
        <v>0</v>
      </c>
      <c r="I2217" s="29">
        <v>20</v>
      </c>
      <c r="J2217" s="96">
        <f si="69" t="shared"/>
        <v>20</v>
      </c>
      <c r="K2217" s="26"/>
      <c r="L2217" s="26"/>
      <c r="M2217" s="26"/>
    </row>
    <row customHeight="1" ht="12" r="2218" spans="1:13">
      <c r="A2218" s="10">
        <v>29298</v>
      </c>
      <c r="B2218" s="93">
        <v>1</v>
      </c>
      <c r="C2218" s="110">
        <v>0</v>
      </c>
      <c r="D2218" s="110">
        <f si="70" t="shared"/>
        <v>0</v>
      </c>
      <c r="I2218" s="29">
        <v>20</v>
      </c>
      <c r="J2218" s="96">
        <f si="69" t="shared"/>
        <v>20</v>
      </c>
      <c r="K2218" s="26"/>
      <c r="L2218" s="26"/>
      <c r="M2218" s="26"/>
    </row>
    <row customHeight="1" ht="12" r="2219" spans="1:13">
      <c r="A2219" s="10">
        <v>29299</v>
      </c>
      <c r="B2219" s="93">
        <v>1</v>
      </c>
      <c r="C2219" s="110">
        <v>0</v>
      </c>
      <c r="D2219" s="110">
        <f si="70" t="shared"/>
        <v>0</v>
      </c>
      <c r="I2219" s="29">
        <v>20</v>
      </c>
      <c r="J2219" s="96">
        <f si="69" t="shared"/>
        <v>20</v>
      </c>
      <c r="K2219" s="26"/>
      <c r="L2219" s="26"/>
      <c r="M2219" s="26"/>
    </row>
    <row customHeight="1" ht="12" r="2220" spans="1:13">
      <c r="A2220" s="10">
        <v>29300</v>
      </c>
      <c r="B2220" s="93">
        <v>1</v>
      </c>
      <c r="C2220" s="110">
        <v>0</v>
      </c>
      <c r="D2220" s="110">
        <f si="70" t="shared"/>
        <v>0</v>
      </c>
      <c r="I2220" s="29">
        <v>20</v>
      </c>
      <c r="J2220" s="96">
        <f si="69" t="shared"/>
        <v>20</v>
      </c>
      <c r="K2220" s="26"/>
      <c r="L2220" s="26"/>
      <c r="M2220" s="26"/>
    </row>
    <row customHeight="1" ht="12" r="2221" spans="1:13">
      <c r="A2221" s="10">
        <v>29331</v>
      </c>
      <c r="B2221" s="93">
        <v>1</v>
      </c>
      <c r="C2221" s="110">
        <v>0</v>
      </c>
      <c r="D2221" s="110">
        <f si="70" t="shared"/>
        <v>0</v>
      </c>
      <c r="I2221" s="29">
        <v>20</v>
      </c>
      <c r="J2221" s="96">
        <f si="69" t="shared"/>
        <v>20</v>
      </c>
      <c r="K2221" s="26"/>
      <c r="L2221" s="26"/>
      <c r="M2221" s="26"/>
    </row>
    <row customHeight="1" ht="12" r="2222" spans="1:13">
      <c r="A2222" s="10">
        <v>29332</v>
      </c>
      <c r="B2222" s="93">
        <v>0</v>
      </c>
      <c r="C2222" s="110">
        <v>0</v>
      </c>
      <c r="D2222" s="110">
        <f si="70" t="shared"/>
        <v>0</v>
      </c>
      <c r="I2222" s="29">
        <v>20</v>
      </c>
      <c r="J2222" s="96">
        <f ref="J2222:J2228" si="71" t="shared">B2222*I2222</f>
        <v>0</v>
      </c>
      <c r="K2222" s="26"/>
      <c r="L2222" s="26"/>
      <c r="M2222" s="26"/>
    </row>
    <row customHeight="1" ht="12" r="2223" spans="1:13">
      <c r="A2223" s="10">
        <v>29339</v>
      </c>
      <c r="B2223" s="93">
        <v>1</v>
      </c>
      <c r="C2223" s="110">
        <v>0</v>
      </c>
      <c r="D2223" s="110">
        <f si="70" t="shared"/>
        <v>0</v>
      </c>
      <c r="I2223" s="29">
        <v>20</v>
      </c>
      <c r="J2223" s="96">
        <f si="71" t="shared"/>
        <v>20</v>
      </c>
      <c r="K2223" s="26"/>
      <c r="L2223" s="26"/>
      <c r="M2223" s="26"/>
    </row>
    <row customHeight="1" ht="12" r="2224" spans="1:13">
      <c r="A2224" s="10">
        <v>29342</v>
      </c>
      <c r="B2224" s="93">
        <v>1</v>
      </c>
      <c r="C2224" s="110">
        <v>0</v>
      </c>
      <c r="D2224" s="110">
        <f si="70" t="shared"/>
        <v>0</v>
      </c>
      <c r="I2224" s="29">
        <v>20</v>
      </c>
      <c r="J2224" s="96">
        <f si="71" t="shared"/>
        <v>20</v>
      </c>
      <c r="K2224" s="26"/>
      <c r="L2224" s="26"/>
      <c r="M2224" s="26"/>
    </row>
    <row customHeight="1" ht="12" r="2225" spans="1:13">
      <c r="A2225" s="10">
        <v>29347</v>
      </c>
      <c r="B2225" s="93">
        <v>1</v>
      </c>
      <c r="C2225" s="110">
        <v>0</v>
      </c>
      <c r="D2225" s="110">
        <f si="70" t="shared"/>
        <v>0</v>
      </c>
      <c r="I2225" s="29">
        <v>20</v>
      </c>
      <c r="J2225" s="96">
        <f si="71" t="shared"/>
        <v>20</v>
      </c>
      <c r="K2225" s="26"/>
      <c r="L2225" s="26"/>
      <c r="M2225" s="26"/>
    </row>
    <row customHeight="1" ht="12" r="2226" spans="1:13">
      <c r="A2226" s="10">
        <v>29349</v>
      </c>
      <c r="B2226" s="93">
        <v>3</v>
      </c>
      <c r="C2226" s="110">
        <v>0</v>
      </c>
      <c r="D2226" s="110">
        <f si="70" t="shared"/>
        <v>0</v>
      </c>
      <c r="I2226" s="29">
        <v>20</v>
      </c>
      <c r="J2226" s="96">
        <f si="71" t="shared"/>
        <v>60</v>
      </c>
      <c r="K2226" s="26"/>
      <c r="L2226" s="26"/>
      <c r="M2226" s="26"/>
    </row>
    <row customHeight="1" ht="12" r="2227" spans="1:13">
      <c r="A2227" s="10">
        <v>29365</v>
      </c>
      <c r="B2227" s="93">
        <v>1</v>
      </c>
      <c r="C2227" s="110">
        <v>0</v>
      </c>
      <c r="D2227" s="110">
        <f si="70" t="shared"/>
        <v>0</v>
      </c>
      <c r="I2227" s="29">
        <v>20</v>
      </c>
      <c r="J2227" s="96">
        <f si="71" t="shared"/>
        <v>20</v>
      </c>
      <c r="K2227" s="26"/>
      <c r="L2227" s="26"/>
      <c r="M2227" s="26"/>
    </row>
    <row customHeight="1" ht="12" r="2228" spans="1:13">
      <c r="A2228" s="10">
        <v>29366</v>
      </c>
      <c r="B2228" s="93">
        <v>1</v>
      </c>
      <c r="C2228" s="110">
        <v>0</v>
      </c>
      <c r="D2228" s="110">
        <f si="70" t="shared"/>
        <v>0</v>
      </c>
      <c r="I2228" s="29">
        <v>20</v>
      </c>
      <c r="J2228" s="96">
        <f si="71" t="shared"/>
        <v>20</v>
      </c>
      <c r="K2228" s="26"/>
      <c r="L2228" s="26"/>
      <c r="M2228" s="26"/>
    </row>
    <row customHeight="1" ht="12" r="2229" spans="1:13">
      <c r="A2229" s="10">
        <v>29367</v>
      </c>
      <c r="B2229" s="93">
        <v>1</v>
      </c>
      <c r="C2229" s="110">
        <v>0</v>
      </c>
      <c r="D2229" s="110">
        <f si="70" t="shared"/>
        <v>0</v>
      </c>
      <c r="I2229" s="29">
        <v>20</v>
      </c>
      <c r="J2229" s="96">
        <f si="69" t="shared"/>
        <v>20</v>
      </c>
      <c r="K2229" s="26"/>
      <c r="L2229" s="26"/>
      <c r="M2229" s="26"/>
    </row>
    <row customHeight="1" ht="12" r="2230" spans="1:13">
      <c r="A2230" s="10">
        <v>29368</v>
      </c>
      <c r="B2230" s="93">
        <v>1</v>
      </c>
      <c r="C2230" s="110">
        <v>0</v>
      </c>
      <c r="D2230" s="110">
        <f si="70" t="shared"/>
        <v>0</v>
      </c>
      <c r="I2230" s="29">
        <v>20</v>
      </c>
      <c r="J2230" s="96">
        <f si="69" t="shared"/>
        <v>20</v>
      </c>
      <c r="K2230" s="26"/>
      <c r="L2230" s="26"/>
      <c r="M2230" s="26"/>
    </row>
    <row customHeight="1" ht="12" r="2231" spans="1:13">
      <c r="A2231" s="10">
        <v>29369</v>
      </c>
      <c r="B2231" s="93">
        <v>1</v>
      </c>
      <c r="C2231" s="110">
        <v>0</v>
      </c>
      <c r="D2231" s="110">
        <f si="70" t="shared"/>
        <v>0</v>
      </c>
      <c r="I2231" s="29">
        <v>20</v>
      </c>
      <c r="J2231" s="96">
        <f si="69" t="shared"/>
        <v>20</v>
      </c>
      <c r="K2231" s="26"/>
      <c r="L2231" s="26"/>
      <c r="M2231" s="26"/>
    </row>
    <row customHeight="1" ht="12" r="2232" spans="1:13">
      <c r="A2232" s="10">
        <v>29370</v>
      </c>
      <c r="B2232" s="93">
        <v>1</v>
      </c>
      <c r="C2232" s="110">
        <v>0</v>
      </c>
      <c r="D2232" s="110">
        <f si="70" t="shared"/>
        <v>0</v>
      </c>
      <c r="I2232" s="29">
        <v>20</v>
      </c>
      <c r="J2232" s="96">
        <f si="69" t="shared"/>
        <v>20</v>
      </c>
      <c r="K2232" s="26"/>
      <c r="L2232" s="26"/>
      <c r="M2232" s="26"/>
    </row>
    <row customHeight="1" ht="12" r="2233" spans="1:13">
      <c r="A2233" s="10">
        <v>29371</v>
      </c>
      <c r="B2233" s="93">
        <v>1</v>
      </c>
      <c r="C2233" s="110">
        <v>0</v>
      </c>
      <c r="D2233" s="110">
        <f si="70" t="shared"/>
        <v>0</v>
      </c>
      <c r="I2233" s="29">
        <v>20</v>
      </c>
      <c r="J2233" s="96">
        <f si="69" t="shared"/>
        <v>20</v>
      </c>
      <c r="K2233" s="26"/>
      <c r="L2233" s="26"/>
      <c r="M2233" s="26"/>
    </row>
    <row customHeight="1" ht="12" r="2234" spans="1:13">
      <c r="A2234" s="10">
        <v>29372</v>
      </c>
      <c r="B2234" s="93">
        <v>3</v>
      </c>
      <c r="C2234" s="110">
        <v>0</v>
      </c>
      <c r="D2234" s="110">
        <f si="70" t="shared"/>
        <v>0</v>
      </c>
      <c r="I2234" s="29">
        <v>20</v>
      </c>
      <c r="J2234" s="96">
        <f si="69" t="shared"/>
        <v>60</v>
      </c>
      <c r="K2234" s="26"/>
      <c r="L2234" s="26"/>
      <c r="M2234" s="26"/>
    </row>
    <row customHeight="1" ht="12" r="2235" spans="1:13">
      <c r="A2235" s="10">
        <v>29378</v>
      </c>
      <c r="B2235" s="93">
        <v>1</v>
      </c>
      <c r="C2235" s="110">
        <v>0</v>
      </c>
      <c r="D2235" s="110">
        <f si="70" t="shared"/>
        <v>0</v>
      </c>
      <c r="I2235" s="29">
        <v>20</v>
      </c>
      <c r="J2235" s="96">
        <f si="69" t="shared"/>
        <v>20</v>
      </c>
      <c r="K2235" s="26"/>
      <c r="L2235" s="26"/>
      <c r="M2235" s="26"/>
    </row>
    <row customHeight="1" ht="12" r="2236" spans="1:13">
      <c r="A2236" s="10">
        <v>29395</v>
      </c>
      <c r="B2236" s="93">
        <v>1</v>
      </c>
      <c r="C2236" s="110">
        <v>0</v>
      </c>
      <c r="D2236" s="110">
        <f si="70" t="shared"/>
        <v>0</v>
      </c>
      <c r="I2236" s="29">
        <v>20</v>
      </c>
      <c r="J2236" s="96">
        <f si="69" t="shared"/>
        <v>20</v>
      </c>
      <c r="K2236" s="26"/>
      <c r="L2236" s="26"/>
      <c r="M2236" s="26"/>
    </row>
    <row customHeight="1" ht="12" r="2237" spans="1:13">
      <c r="A2237" s="10">
        <v>29397</v>
      </c>
      <c r="B2237" s="93">
        <v>1</v>
      </c>
      <c r="C2237" s="110">
        <v>0</v>
      </c>
      <c r="D2237" s="110">
        <f si="70" t="shared"/>
        <v>0</v>
      </c>
      <c r="I2237" s="29">
        <v>20</v>
      </c>
      <c r="J2237" s="96">
        <f si="69" t="shared"/>
        <v>20</v>
      </c>
      <c r="K2237" s="26"/>
      <c r="L2237" s="26"/>
      <c r="M2237" s="26"/>
    </row>
    <row customHeight="1" ht="12" r="2238" spans="1:13">
      <c r="A2238" s="10">
        <v>29404</v>
      </c>
      <c r="B2238" s="93">
        <v>0</v>
      </c>
      <c r="C2238" s="110">
        <v>0</v>
      </c>
      <c r="D2238" s="110">
        <f si="70" t="shared"/>
        <v>0</v>
      </c>
      <c r="I2238" s="29">
        <v>20</v>
      </c>
      <c r="J2238" s="96">
        <f si="69" t="shared"/>
        <v>0</v>
      </c>
      <c r="K2238" s="26"/>
      <c r="L2238" s="26"/>
      <c r="M2238" s="26"/>
    </row>
    <row customHeight="1" ht="12" r="2239" spans="1:13">
      <c r="A2239" s="10">
        <v>29405</v>
      </c>
      <c r="B2239" s="93">
        <v>0</v>
      </c>
      <c r="C2239" s="110">
        <v>0</v>
      </c>
      <c r="D2239" s="110">
        <f si="70" t="shared"/>
        <v>0</v>
      </c>
      <c r="I2239" s="29">
        <v>20</v>
      </c>
      <c r="J2239" s="96">
        <f si="69" t="shared"/>
        <v>0</v>
      </c>
      <c r="K2239" s="26"/>
      <c r="L2239" s="26"/>
      <c r="M2239" s="26"/>
    </row>
    <row customHeight="1" ht="12" r="2240" spans="1:13">
      <c r="A2240" s="10">
        <v>29409</v>
      </c>
      <c r="B2240" s="93">
        <v>0</v>
      </c>
      <c r="C2240" s="110">
        <v>0</v>
      </c>
      <c r="D2240" s="110">
        <f si="70" t="shared"/>
        <v>0</v>
      </c>
      <c r="I2240" s="29">
        <v>20</v>
      </c>
      <c r="J2240" s="96">
        <f si="69" t="shared"/>
        <v>0</v>
      </c>
      <c r="K2240" s="26"/>
      <c r="L2240" s="26"/>
      <c r="M2240" s="26"/>
    </row>
    <row customHeight="1" ht="12" r="2241" spans="1:13">
      <c r="A2241" s="10">
        <v>29410</v>
      </c>
      <c r="B2241" s="93">
        <v>1</v>
      </c>
      <c r="C2241" s="110">
        <v>0</v>
      </c>
      <c r="D2241" s="110">
        <f si="70" t="shared"/>
        <v>0</v>
      </c>
      <c r="I2241" s="29">
        <v>20</v>
      </c>
      <c r="J2241" s="96">
        <f si="69" t="shared"/>
        <v>20</v>
      </c>
      <c r="K2241" s="26"/>
      <c r="L2241" s="26"/>
      <c r="M2241" s="26"/>
    </row>
    <row customHeight="1" ht="12" r="2242" spans="1:13">
      <c r="A2242" s="10">
        <v>29411</v>
      </c>
      <c r="B2242" s="93">
        <v>2</v>
      </c>
      <c r="C2242" s="110">
        <v>0</v>
      </c>
      <c r="D2242" s="110">
        <f si="70" t="shared"/>
        <v>0</v>
      </c>
      <c r="I2242" s="29">
        <v>20</v>
      </c>
      <c r="J2242" s="96">
        <f si="69" t="shared"/>
        <v>40</v>
      </c>
      <c r="K2242" s="26"/>
      <c r="L2242" s="26"/>
      <c r="M2242" s="26"/>
    </row>
    <row customHeight="1" ht="12" r="2243" spans="1:13">
      <c r="A2243" s="10">
        <v>29412</v>
      </c>
      <c r="B2243" s="93">
        <v>0</v>
      </c>
      <c r="C2243" s="110">
        <v>0</v>
      </c>
      <c r="D2243" s="110">
        <f ref="D2243:D2317" si="72" t="shared">C2243*2</f>
        <v>0</v>
      </c>
      <c r="I2243" s="29">
        <v>20</v>
      </c>
      <c r="J2243" s="96">
        <f si="69" t="shared"/>
        <v>0</v>
      </c>
      <c r="K2243" s="26"/>
      <c r="L2243" s="26"/>
      <c r="M2243" s="26"/>
    </row>
    <row customHeight="1" ht="12" r="2244" spans="1:13">
      <c r="A2244" s="10">
        <v>29413</v>
      </c>
      <c r="B2244" s="93">
        <v>10</v>
      </c>
      <c r="C2244" s="110">
        <v>0</v>
      </c>
      <c r="D2244" s="110">
        <f si="72" t="shared"/>
        <v>0</v>
      </c>
      <c r="I2244" s="29">
        <v>20</v>
      </c>
      <c r="J2244" s="96">
        <f si="69" t="shared"/>
        <v>200</v>
      </c>
      <c r="K2244" s="26"/>
      <c r="L2244" s="26"/>
      <c r="M2244" s="26"/>
    </row>
    <row customHeight="1" ht="12" r="2245" spans="1:13">
      <c r="A2245" s="10">
        <v>29414</v>
      </c>
      <c r="B2245" s="93">
        <v>0</v>
      </c>
      <c r="C2245" s="110">
        <v>0</v>
      </c>
      <c r="D2245" s="110">
        <f si="72" t="shared"/>
        <v>0</v>
      </c>
      <c r="I2245" s="29">
        <v>20</v>
      </c>
      <c r="J2245" s="96">
        <f si="69" t="shared"/>
        <v>0</v>
      </c>
      <c r="K2245" s="26"/>
      <c r="L2245" s="26"/>
      <c r="M2245" s="26"/>
    </row>
    <row customHeight="1" ht="12" r="2246" spans="1:13">
      <c r="A2246" s="10">
        <v>29415</v>
      </c>
      <c r="B2246" s="93">
        <v>1</v>
      </c>
      <c r="C2246" s="110">
        <v>0</v>
      </c>
      <c r="D2246" s="110">
        <f si="72" t="shared"/>
        <v>0</v>
      </c>
      <c r="I2246" s="29">
        <v>20</v>
      </c>
      <c r="J2246" s="96">
        <f si="69" t="shared"/>
        <v>20</v>
      </c>
      <c r="K2246" s="26"/>
      <c r="L2246" s="26"/>
      <c r="M2246" s="26"/>
    </row>
    <row customHeight="1" ht="12" r="2247" spans="1:13">
      <c r="A2247" s="10">
        <v>29416</v>
      </c>
      <c r="B2247" s="93">
        <v>1</v>
      </c>
      <c r="C2247" s="110">
        <v>0</v>
      </c>
      <c r="D2247" s="110">
        <f si="72" t="shared"/>
        <v>0</v>
      </c>
      <c r="I2247" s="29">
        <v>20</v>
      </c>
      <c r="J2247" s="96">
        <f si="69" t="shared"/>
        <v>20</v>
      </c>
      <c r="K2247" s="26"/>
      <c r="L2247" s="26"/>
      <c r="M2247" s="26"/>
    </row>
    <row customHeight="1" ht="12" r="2248" spans="1:13">
      <c r="A2248" s="10">
        <v>29417</v>
      </c>
      <c r="B2248" s="93">
        <v>0</v>
      </c>
      <c r="C2248" s="110">
        <v>0</v>
      </c>
      <c r="D2248" s="110">
        <f si="72" t="shared"/>
        <v>0</v>
      </c>
      <c r="I2248" s="29">
        <v>20</v>
      </c>
      <c r="J2248" s="96">
        <f si="69" t="shared"/>
        <v>0</v>
      </c>
      <c r="K2248" s="26"/>
      <c r="L2248" s="26"/>
      <c r="M2248" s="26"/>
    </row>
    <row customHeight="1" ht="12" r="2249" spans="1:13">
      <c r="A2249" s="10">
        <v>29430</v>
      </c>
      <c r="B2249" s="93">
        <v>1</v>
      </c>
      <c r="C2249" s="110">
        <v>0</v>
      </c>
      <c r="D2249" s="110">
        <f si="72" t="shared"/>
        <v>0</v>
      </c>
      <c r="I2249" s="29">
        <v>20</v>
      </c>
      <c r="J2249" s="96">
        <f si="69" t="shared"/>
        <v>20</v>
      </c>
      <c r="K2249" s="26"/>
      <c r="L2249" s="26"/>
      <c r="M2249" s="26"/>
    </row>
    <row customHeight="1" ht="12" r="2250" spans="1:13">
      <c r="A2250" s="10">
        <v>29453</v>
      </c>
      <c r="B2250" s="93">
        <v>1</v>
      </c>
      <c r="C2250" s="110">
        <v>0</v>
      </c>
      <c r="D2250" s="110">
        <f si="72" t="shared"/>
        <v>0</v>
      </c>
      <c r="I2250" s="29">
        <v>20</v>
      </c>
      <c r="J2250" s="96">
        <f si="69" t="shared"/>
        <v>20</v>
      </c>
    </row>
    <row customHeight="1" ht="12" r="2251" spans="1:13">
      <c r="A2251" s="10">
        <v>29460</v>
      </c>
      <c r="B2251" s="93">
        <v>0</v>
      </c>
      <c r="C2251" s="110">
        <v>0</v>
      </c>
      <c r="D2251" s="110">
        <f si="72" t="shared"/>
        <v>0</v>
      </c>
      <c r="I2251" s="29">
        <v>20</v>
      </c>
      <c r="J2251" s="96">
        <f si="69" t="shared"/>
        <v>0</v>
      </c>
    </row>
    <row customHeight="1" ht="12" r="2252" spans="1:13">
      <c r="A2252" s="10">
        <v>29469</v>
      </c>
      <c r="B2252" s="93">
        <v>9</v>
      </c>
      <c r="C2252" s="110">
        <v>0</v>
      </c>
      <c r="D2252" s="110">
        <f si="72" t="shared"/>
        <v>0</v>
      </c>
      <c r="I2252" s="29">
        <v>20</v>
      </c>
      <c r="J2252" s="96">
        <f si="69" t="shared"/>
        <v>180</v>
      </c>
    </row>
    <row customHeight="1" ht="12" r="2253" spans="1:13">
      <c r="A2253" s="10">
        <v>29474</v>
      </c>
      <c r="B2253" s="93">
        <v>1</v>
      </c>
      <c r="C2253" s="110">
        <v>0</v>
      </c>
      <c r="D2253" s="110">
        <f si="72" t="shared"/>
        <v>0</v>
      </c>
      <c r="I2253" s="29">
        <v>20</v>
      </c>
      <c r="J2253" s="96">
        <f si="69" t="shared"/>
        <v>20</v>
      </c>
    </row>
    <row customHeight="1" ht="12" r="2254" spans="1:13">
      <c r="A2254" s="10">
        <v>29475</v>
      </c>
      <c r="B2254" s="93">
        <v>1</v>
      </c>
      <c r="C2254" s="110">
        <v>0</v>
      </c>
      <c r="D2254" s="110">
        <f si="72" t="shared"/>
        <v>0</v>
      </c>
      <c r="I2254" s="29">
        <v>20</v>
      </c>
      <c r="J2254" s="96">
        <f si="69" t="shared"/>
        <v>20</v>
      </c>
    </row>
    <row customHeight="1" ht="12" r="2255" spans="1:13">
      <c r="A2255" s="10">
        <v>29476</v>
      </c>
      <c r="B2255" s="93">
        <v>0</v>
      </c>
      <c r="C2255" s="110">
        <v>0</v>
      </c>
      <c r="D2255" s="110">
        <f si="72" t="shared"/>
        <v>0</v>
      </c>
      <c r="I2255" s="29">
        <v>20</v>
      </c>
      <c r="J2255" s="96">
        <f si="69" t="shared"/>
        <v>0</v>
      </c>
    </row>
    <row customHeight="1" ht="12" r="2256" spans="1:13">
      <c r="A2256" s="10">
        <v>29477</v>
      </c>
      <c r="B2256" s="93">
        <v>2</v>
      </c>
      <c r="C2256" s="110">
        <v>0</v>
      </c>
      <c r="D2256" s="110">
        <f si="72" t="shared"/>
        <v>0</v>
      </c>
      <c r="I2256" s="29">
        <v>20</v>
      </c>
      <c r="J2256" s="96">
        <f si="69" t="shared"/>
        <v>40</v>
      </c>
    </row>
    <row customHeight="1" ht="12" r="2257" spans="1:10">
      <c r="A2257" s="10">
        <v>29478</v>
      </c>
      <c r="B2257" s="93">
        <v>1</v>
      </c>
      <c r="C2257" s="110">
        <v>0</v>
      </c>
      <c r="D2257" s="110">
        <f si="72" t="shared"/>
        <v>0</v>
      </c>
      <c r="I2257" s="29">
        <v>20</v>
      </c>
      <c r="J2257" s="96">
        <f si="69" t="shared"/>
        <v>20</v>
      </c>
    </row>
    <row customHeight="1" ht="12" r="2258" spans="1:10">
      <c r="A2258" s="10">
        <v>29479</v>
      </c>
      <c r="B2258" s="93">
        <v>1</v>
      </c>
      <c r="C2258" s="110">
        <v>0</v>
      </c>
      <c r="D2258" s="110">
        <f si="72" t="shared"/>
        <v>0</v>
      </c>
      <c r="I2258" s="29">
        <v>20</v>
      </c>
      <c r="J2258" s="96">
        <f si="69" t="shared"/>
        <v>20</v>
      </c>
    </row>
    <row customHeight="1" ht="12" r="2259" spans="1:10">
      <c r="A2259" s="10">
        <v>29481</v>
      </c>
      <c r="B2259" s="93">
        <v>10</v>
      </c>
      <c r="C2259" s="110">
        <v>0</v>
      </c>
      <c r="D2259" s="110">
        <f si="72" t="shared"/>
        <v>0</v>
      </c>
      <c r="I2259" s="29">
        <v>20</v>
      </c>
      <c r="J2259" s="96">
        <f si="69" t="shared"/>
        <v>200</v>
      </c>
    </row>
    <row customHeight="1" ht="12" r="2260" spans="1:10">
      <c r="A2260" s="10">
        <v>29511</v>
      </c>
      <c r="B2260" s="93">
        <v>1</v>
      </c>
      <c r="C2260" s="110">
        <v>0</v>
      </c>
      <c r="D2260" s="110">
        <f si="72" t="shared"/>
        <v>0</v>
      </c>
      <c r="I2260" s="29">
        <v>20</v>
      </c>
      <c r="J2260" s="96">
        <f si="69" t="shared"/>
        <v>20</v>
      </c>
    </row>
    <row customHeight="1" ht="12" r="2261" spans="1:10">
      <c r="A2261" s="10">
        <v>29517</v>
      </c>
      <c r="B2261" s="93">
        <v>1</v>
      </c>
      <c r="C2261" s="110">
        <v>0</v>
      </c>
      <c r="D2261" s="110">
        <f si="72" t="shared"/>
        <v>0</v>
      </c>
      <c r="I2261" s="29">
        <v>20</v>
      </c>
      <c r="J2261" s="96">
        <f si="69" t="shared"/>
        <v>20</v>
      </c>
    </row>
    <row customHeight="1" ht="12" r="2262" spans="1:10">
      <c r="A2262" s="10">
        <v>29520</v>
      </c>
      <c r="B2262" s="93">
        <v>1</v>
      </c>
      <c r="C2262" s="110">
        <v>0</v>
      </c>
      <c r="D2262" s="110">
        <f si="72" t="shared"/>
        <v>0</v>
      </c>
      <c r="I2262" s="29">
        <v>20</v>
      </c>
      <c r="J2262" s="96">
        <f si="69" t="shared"/>
        <v>20</v>
      </c>
    </row>
    <row customHeight="1" ht="12" r="2263" spans="1:10">
      <c r="A2263" s="10">
        <v>29521</v>
      </c>
      <c r="B2263" s="93">
        <v>1</v>
      </c>
      <c r="C2263" s="110">
        <v>0</v>
      </c>
      <c r="D2263" s="110">
        <f si="72" t="shared"/>
        <v>0</v>
      </c>
      <c r="I2263" s="29">
        <v>20</v>
      </c>
      <c r="J2263" s="96">
        <f si="69" t="shared"/>
        <v>20</v>
      </c>
    </row>
    <row customHeight="1" ht="12" r="2264" spans="1:10">
      <c r="A2264" s="10">
        <v>29527</v>
      </c>
      <c r="B2264" s="93">
        <v>2</v>
      </c>
      <c r="C2264" s="110">
        <v>0</v>
      </c>
      <c r="D2264" s="110">
        <f si="72" t="shared"/>
        <v>0</v>
      </c>
      <c r="I2264" s="29">
        <v>20</v>
      </c>
      <c r="J2264" s="96">
        <f si="69" t="shared"/>
        <v>40</v>
      </c>
    </row>
    <row customHeight="1" ht="12" r="2265" spans="1:10">
      <c r="A2265" s="10">
        <v>29528</v>
      </c>
      <c r="B2265" s="93">
        <v>1</v>
      </c>
      <c r="C2265" s="110">
        <v>0</v>
      </c>
      <c r="D2265" s="110">
        <f si="72" t="shared"/>
        <v>0</v>
      </c>
      <c r="I2265" s="29">
        <v>20</v>
      </c>
      <c r="J2265" s="96">
        <f si="69" t="shared"/>
        <v>20</v>
      </c>
    </row>
    <row customHeight="1" ht="12" r="2266" spans="1:10">
      <c r="A2266" s="10">
        <v>29543</v>
      </c>
      <c r="B2266" s="93">
        <v>2</v>
      </c>
      <c r="C2266" s="110">
        <v>0</v>
      </c>
      <c r="D2266" s="110">
        <f si="72" t="shared"/>
        <v>0</v>
      </c>
      <c r="I2266" s="29">
        <v>20</v>
      </c>
      <c r="J2266" s="96">
        <f si="69" t="shared"/>
        <v>40</v>
      </c>
    </row>
    <row customHeight="1" ht="12" r="2267" spans="1:10">
      <c r="A2267" s="10">
        <v>29576</v>
      </c>
      <c r="B2267" s="93">
        <v>1</v>
      </c>
      <c r="C2267" s="110">
        <v>0</v>
      </c>
      <c r="D2267" s="110">
        <f si="72" t="shared"/>
        <v>0</v>
      </c>
      <c r="I2267" s="29">
        <v>20</v>
      </c>
      <c r="J2267" s="96">
        <f si="69" t="shared"/>
        <v>20</v>
      </c>
    </row>
    <row customHeight="1" ht="12" r="2268" spans="1:10">
      <c r="A2268" s="10">
        <v>29577</v>
      </c>
      <c r="B2268" s="93">
        <v>1</v>
      </c>
      <c r="C2268" s="110">
        <v>0</v>
      </c>
      <c r="D2268" s="110">
        <f si="72" t="shared"/>
        <v>0</v>
      </c>
      <c r="I2268" s="29">
        <v>20</v>
      </c>
      <c r="J2268" s="96">
        <f si="69" t="shared"/>
        <v>20</v>
      </c>
    </row>
    <row customHeight="1" ht="12" r="2269" spans="1:10">
      <c r="A2269" s="10">
        <v>29578</v>
      </c>
      <c r="B2269" s="93">
        <v>1</v>
      </c>
      <c r="C2269" s="110">
        <v>0</v>
      </c>
      <c r="D2269" s="110">
        <f si="72" t="shared"/>
        <v>0</v>
      </c>
      <c r="H2269" s="26" t="s">
        <v>220</v>
      </c>
      <c r="I2269" s="29">
        <v>42.86</v>
      </c>
      <c r="J2269" s="96">
        <f si="69" t="shared"/>
        <v>42.86</v>
      </c>
    </row>
    <row customHeight="1" ht="12" r="2270" spans="1:10">
      <c r="A2270" s="10">
        <v>29602</v>
      </c>
      <c r="B2270" s="93">
        <v>1</v>
      </c>
      <c r="C2270" s="110">
        <v>0</v>
      </c>
      <c r="D2270" s="110">
        <f si="72" t="shared"/>
        <v>0</v>
      </c>
      <c r="I2270" s="29">
        <v>20</v>
      </c>
      <c r="J2270" s="96">
        <f si="69" t="shared"/>
        <v>20</v>
      </c>
    </row>
    <row customHeight="1" ht="12" r="2271" spans="1:10">
      <c r="A2271" s="10">
        <v>29603</v>
      </c>
      <c r="B2271" s="93">
        <v>34</v>
      </c>
      <c r="C2271" s="110">
        <v>0</v>
      </c>
      <c r="D2271" s="110">
        <f si="72" t="shared"/>
        <v>0</v>
      </c>
      <c r="I2271" s="29">
        <v>20</v>
      </c>
      <c r="J2271" s="96">
        <f si="69" t="shared"/>
        <v>680</v>
      </c>
    </row>
    <row customHeight="1" ht="12" r="2272" spans="1:10">
      <c r="A2272" s="10">
        <v>29604</v>
      </c>
      <c r="B2272" s="93">
        <v>6</v>
      </c>
      <c r="C2272" s="110">
        <v>0</v>
      </c>
      <c r="D2272" s="110">
        <f si="72" t="shared"/>
        <v>0</v>
      </c>
      <c r="I2272" s="29">
        <v>20</v>
      </c>
      <c r="J2272" s="96">
        <f si="69" t="shared"/>
        <v>120</v>
      </c>
    </row>
    <row customHeight="1" ht="12" r="2273" spans="1:10">
      <c r="A2273" s="10">
        <v>29605</v>
      </c>
      <c r="B2273" s="93">
        <v>1</v>
      </c>
      <c r="C2273" s="110">
        <v>0</v>
      </c>
      <c r="D2273" s="110">
        <f si="72" t="shared"/>
        <v>0</v>
      </c>
      <c r="I2273" s="29">
        <v>20</v>
      </c>
      <c r="J2273" s="96">
        <f si="69" t="shared"/>
        <v>20</v>
      </c>
    </row>
    <row customHeight="1" ht="12" r="2274" spans="1:10">
      <c r="A2274" s="10">
        <v>29606</v>
      </c>
      <c r="B2274" s="93">
        <v>1</v>
      </c>
      <c r="C2274" s="110">
        <v>0</v>
      </c>
      <c r="D2274" s="110">
        <f si="72" t="shared"/>
        <v>0</v>
      </c>
      <c r="I2274" s="29">
        <v>20</v>
      </c>
      <c r="J2274" s="96">
        <f si="69" t="shared"/>
        <v>20</v>
      </c>
    </row>
    <row customHeight="1" ht="12" r="2275" spans="1:10">
      <c r="A2275" s="10">
        <v>29607</v>
      </c>
      <c r="B2275" s="93">
        <v>1</v>
      </c>
      <c r="C2275" s="110">
        <v>0</v>
      </c>
      <c r="D2275" s="110">
        <f si="72" t="shared"/>
        <v>0</v>
      </c>
      <c r="I2275" s="29">
        <v>20</v>
      </c>
      <c r="J2275" s="96">
        <f si="69" t="shared"/>
        <v>20</v>
      </c>
    </row>
    <row customHeight="1" ht="12" r="2276" spans="1:10">
      <c r="A2276" s="10">
        <v>29608</v>
      </c>
      <c r="B2276" s="93">
        <v>1</v>
      </c>
      <c r="C2276" s="110">
        <v>0</v>
      </c>
      <c r="D2276" s="110">
        <f si="72" t="shared"/>
        <v>0</v>
      </c>
      <c r="I2276" s="29">
        <v>20</v>
      </c>
      <c r="J2276" s="96">
        <f si="69" t="shared"/>
        <v>20</v>
      </c>
    </row>
    <row customHeight="1" ht="12" r="2277" spans="1:10">
      <c r="A2277" s="10">
        <v>29609</v>
      </c>
      <c r="B2277" s="93">
        <v>1</v>
      </c>
      <c r="C2277" s="110">
        <v>0</v>
      </c>
      <c r="D2277" s="110">
        <f si="72" t="shared"/>
        <v>0</v>
      </c>
      <c r="I2277" s="29">
        <v>20</v>
      </c>
      <c r="J2277" s="96">
        <f si="69" t="shared"/>
        <v>20</v>
      </c>
    </row>
    <row customHeight="1" ht="12" r="2278" spans="1:10">
      <c r="A2278" s="10">
        <v>29613</v>
      </c>
      <c r="B2278" s="93">
        <v>1</v>
      </c>
      <c r="C2278" s="110">
        <v>0</v>
      </c>
      <c r="D2278" s="110">
        <f si="72" t="shared"/>
        <v>0</v>
      </c>
      <c r="I2278" s="29">
        <v>20</v>
      </c>
      <c r="J2278" s="96">
        <f si="69" t="shared"/>
        <v>20</v>
      </c>
    </row>
    <row customHeight="1" ht="12" r="2279" spans="1:10">
      <c r="A2279" s="10">
        <v>29614</v>
      </c>
      <c r="B2279" s="93">
        <v>1</v>
      </c>
      <c r="C2279" s="110">
        <v>0</v>
      </c>
      <c r="D2279" s="110">
        <f si="72" t="shared"/>
        <v>0</v>
      </c>
      <c r="I2279" s="29">
        <v>20</v>
      </c>
      <c r="J2279" s="96">
        <f si="69" t="shared"/>
        <v>20</v>
      </c>
    </row>
    <row customHeight="1" ht="12" r="2280" spans="1:10">
      <c r="A2280" s="10">
        <v>29615</v>
      </c>
      <c r="B2280" s="93">
        <v>1</v>
      </c>
      <c r="C2280" s="110">
        <v>0</v>
      </c>
      <c r="D2280" s="110">
        <f si="72" t="shared"/>
        <v>0</v>
      </c>
      <c r="I2280" s="29">
        <v>20</v>
      </c>
      <c r="J2280" s="96">
        <f si="69" t="shared"/>
        <v>20</v>
      </c>
    </row>
    <row customHeight="1" ht="12" r="2281" spans="1:10">
      <c r="A2281" s="10">
        <v>29616</v>
      </c>
      <c r="B2281" s="93">
        <v>1</v>
      </c>
      <c r="C2281" s="110">
        <v>0</v>
      </c>
      <c r="D2281" s="110">
        <f si="72" t="shared"/>
        <v>0</v>
      </c>
      <c r="I2281" s="29">
        <v>20</v>
      </c>
      <c r="J2281" s="96">
        <f si="69" t="shared"/>
        <v>20</v>
      </c>
    </row>
    <row customHeight="1" ht="12" r="2282" spans="1:10">
      <c r="A2282" s="10">
        <v>29617</v>
      </c>
      <c r="B2282" s="93">
        <v>1</v>
      </c>
      <c r="C2282" s="110">
        <v>0</v>
      </c>
      <c r="D2282" s="110">
        <f si="72" t="shared"/>
        <v>0</v>
      </c>
      <c r="I2282" s="29">
        <v>20</v>
      </c>
      <c r="J2282" s="96">
        <f si="69" t="shared"/>
        <v>20</v>
      </c>
    </row>
    <row customHeight="1" ht="12" r="2283" spans="1:10">
      <c r="A2283" s="10">
        <v>29623</v>
      </c>
      <c r="B2283" s="93">
        <v>1</v>
      </c>
      <c r="C2283" s="110">
        <v>0</v>
      </c>
      <c r="D2283" s="110">
        <f si="72" t="shared"/>
        <v>0</v>
      </c>
      <c r="I2283" s="29">
        <v>20</v>
      </c>
      <c r="J2283" s="96">
        <f si="69" t="shared"/>
        <v>20</v>
      </c>
    </row>
    <row customHeight="1" ht="12" r="2284" spans="1:10">
      <c r="A2284" s="10">
        <v>29644</v>
      </c>
      <c r="B2284" s="93">
        <v>0</v>
      </c>
      <c r="C2284" s="110">
        <v>0</v>
      </c>
      <c r="D2284" s="110">
        <f si="72" t="shared"/>
        <v>0</v>
      </c>
      <c r="I2284" s="29">
        <v>20</v>
      </c>
      <c r="J2284" s="96">
        <f si="69" t="shared"/>
        <v>0</v>
      </c>
    </row>
    <row customHeight="1" ht="12" r="2285" spans="1:10">
      <c r="A2285" s="10">
        <v>29658</v>
      </c>
      <c r="B2285" s="93">
        <v>0</v>
      </c>
      <c r="C2285" s="110">
        <v>0</v>
      </c>
      <c r="D2285" s="110">
        <f si="72" t="shared"/>
        <v>0</v>
      </c>
      <c r="I2285" s="29">
        <v>20</v>
      </c>
      <c r="J2285" s="96">
        <f si="69" t="shared"/>
        <v>0</v>
      </c>
    </row>
    <row customHeight="1" ht="12" r="2286" spans="1:10">
      <c r="A2286" s="10">
        <v>29659</v>
      </c>
      <c r="B2286" s="93">
        <v>1</v>
      </c>
      <c r="C2286" s="110">
        <v>0</v>
      </c>
      <c r="D2286" s="110">
        <f si="72" t="shared"/>
        <v>0</v>
      </c>
      <c r="I2286" s="29">
        <v>20</v>
      </c>
      <c r="J2286" s="96">
        <f si="69" t="shared"/>
        <v>20</v>
      </c>
    </row>
    <row customHeight="1" ht="12" r="2287" spans="1:10">
      <c r="A2287" s="10">
        <v>29669</v>
      </c>
      <c r="B2287" s="93">
        <v>3</v>
      </c>
      <c r="C2287" s="110">
        <v>0</v>
      </c>
      <c r="D2287" s="110">
        <f si="72" t="shared"/>
        <v>0</v>
      </c>
      <c r="I2287" s="29">
        <v>20</v>
      </c>
      <c r="J2287" s="96">
        <f si="69" t="shared"/>
        <v>60</v>
      </c>
    </row>
    <row customHeight="1" ht="12" r="2288" spans="1:10">
      <c r="A2288" s="10">
        <v>29672</v>
      </c>
      <c r="B2288" s="93">
        <v>0</v>
      </c>
      <c r="C2288" s="110">
        <v>0</v>
      </c>
      <c r="D2288" s="110">
        <f si="72" t="shared"/>
        <v>0</v>
      </c>
      <c r="I2288" s="29">
        <v>20</v>
      </c>
      <c r="J2288" s="96">
        <f si="69" t="shared"/>
        <v>0</v>
      </c>
    </row>
    <row customHeight="1" ht="12" r="2289" spans="1:13">
      <c r="A2289" s="10">
        <v>29673</v>
      </c>
      <c r="B2289" s="93">
        <v>1</v>
      </c>
      <c r="C2289" s="110">
        <v>0</v>
      </c>
      <c r="D2289" s="110">
        <f si="72" t="shared"/>
        <v>0</v>
      </c>
      <c r="I2289" s="29">
        <v>20</v>
      </c>
      <c r="J2289" s="96">
        <f si="69" t="shared"/>
        <v>20</v>
      </c>
    </row>
    <row customHeight="1" ht="12" r="2290" spans="1:13">
      <c r="A2290" s="10">
        <v>29674</v>
      </c>
      <c r="B2290" s="93">
        <v>1</v>
      </c>
      <c r="C2290" s="110">
        <v>0</v>
      </c>
      <c r="D2290" s="110">
        <f si="72" t="shared"/>
        <v>0</v>
      </c>
      <c r="I2290" s="29">
        <v>20</v>
      </c>
      <c r="J2290" s="96">
        <f si="69" t="shared"/>
        <v>20</v>
      </c>
    </row>
    <row customHeight="1" ht="12" r="2291" spans="1:13">
      <c r="A2291" s="10">
        <v>29676</v>
      </c>
      <c r="B2291" s="93">
        <v>5</v>
      </c>
      <c r="C2291" s="110">
        <v>0</v>
      </c>
      <c r="D2291" s="110">
        <f si="72" t="shared"/>
        <v>0</v>
      </c>
      <c r="I2291" s="29">
        <v>20</v>
      </c>
      <c r="J2291" s="96">
        <f si="69" t="shared"/>
        <v>100</v>
      </c>
    </row>
    <row customHeight="1" ht="12" r="2292" spans="1:13">
      <c r="A2292" s="10">
        <v>29706</v>
      </c>
      <c r="B2292" s="93">
        <v>1</v>
      </c>
      <c r="C2292" s="110">
        <v>0</v>
      </c>
      <c r="D2292" s="110">
        <f si="72" t="shared"/>
        <v>0</v>
      </c>
      <c r="I2292" s="29">
        <v>20</v>
      </c>
      <c r="J2292" s="96">
        <f si="69" t="shared"/>
        <v>20</v>
      </c>
    </row>
    <row customHeight="1" ht="12" r="2293" spans="1:13">
      <c r="A2293" s="10">
        <v>29707</v>
      </c>
      <c r="B2293" s="93">
        <v>2</v>
      </c>
      <c r="C2293" s="110">
        <v>0</v>
      </c>
      <c r="D2293" s="110">
        <f si="72" t="shared"/>
        <v>0</v>
      </c>
      <c r="I2293" s="29">
        <v>20</v>
      </c>
      <c r="J2293" s="96">
        <f si="69" t="shared"/>
        <v>40</v>
      </c>
    </row>
    <row customHeight="1" ht="12" r="2294" spans="1:13">
      <c r="A2294" s="10">
        <v>29709</v>
      </c>
      <c r="B2294" s="94">
        <v>0</v>
      </c>
      <c r="C2294" s="110">
        <v>0</v>
      </c>
      <c r="D2294" s="110">
        <f si="72" t="shared"/>
        <v>0</v>
      </c>
      <c r="E2294" s="26"/>
      <c r="I2294" s="29">
        <v>20</v>
      </c>
      <c r="J2294" s="96">
        <f si="69" t="shared"/>
        <v>0</v>
      </c>
      <c r="M2294" s="26"/>
    </row>
    <row customHeight="1" ht="12" r="2295" spans="1:13">
      <c r="A2295" s="10">
        <v>29710</v>
      </c>
      <c r="B2295" s="94">
        <v>1</v>
      </c>
      <c r="C2295" s="110">
        <v>0</v>
      </c>
      <c r="D2295" s="110">
        <f si="72" t="shared"/>
        <v>0</v>
      </c>
      <c r="E2295" s="26"/>
      <c r="I2295" s="29">
        <v>20</v>
      </c>
      <c r="J2295" s="96">
        <f si="69" t="shared"/>
        <v>20</v>
      </c>
      <c r="M2295" s="26"/>
    </row>
    <row customHeight="1" ht="12" r="2296" spans="1:13">
      <c r="A2296" s="10">
        <v>29711</v>
      </c>
      <c r="B2296" s="94">
        <v>4</v>
      </c>
      <c r="C2296" s="110">
        <v>0</v>
      </c>
      <c r="D2296" s="110">
        <f si="72" t="shared"/>
        <v>0</v>
      </c>
      <c r="E2296" s="26"/>
      <c r="I2296" s="29">
        <v>20</v>
      </c>
      <c r="J2296" s="96">
        <f si="69" t="shared"/>
        <v>80</v>
      </c>
      <c r="M2296" s="26"/>
    </row>
    <row customHeight="1" ht="12" r="2297" spans="1:13">
      <c r="A2297" s="26">
        <v>29714</v>
      </c>
      <c r="B2297" s="94">
        <v>0</v>
      </c>
      <c r="C2297" s="110">
        <v>0</v>
      </c>
      <c r="D2297" s="110">
        <f si="72" t="shared"/>
        <v>0</v>
      </c>
      <c r="E2297" s="26"/>
      <c r="I2297" s="29">
        <v>20</v>
      </c>
      <c r="J2297" s="96">
        <f si="69" t="shared"/>
        <v>0</v>
      </c>
      <c r="M2297" s="26"/>
    </row>
    <row customHeight="1" ht="12" r="2298" spans="1:13">
      <c r="A2298" s="26">
        <v>29715</v>
      </c>
      <c r="B2298" s="94">
        <v>8</v>
      </c>
      <c r="C2298" s="110">
        <v>0</v>
      </c>
      <c r="D2298" s="110">
        <f si="72" t="shared"/>
        <v>0</v>
      </c>
      <c r="E2298" s="26"/>
      <c r="I2298" s="29">
        <v>20</v>
      </c>
      <c r="J2298" s="96">
        <f si="69" t="shared"/>
        <v>160</v>
      </c>
      <c r="M2298" s="26"/>
    </row>
    <row customHeight="1" ht="12" r="2299" spans="1:13">
      <c r="A2299" s="26">
        <v>29716</v>
      </c>
      <c r="B2299" s="94">
        <v>4</v>
      </c>
      <c r="C2299" s="110">
        <v>0</v>
      </c>
      <c r="D2299" s="110">
        <f si="72" t="shared"/>
        <v>0</v>
      </c>
      <c r="E2299" s="26"/>
      <c r="I2299" s="29">
        <v>20</v>
      </c>
      <c r="J2299" s="96">
        <f si="69" t="shared"/>
        <v>80</v>
      </c>
      <c r="M2299" s="26"/>
    </row>
    <row customHeight="1" ht="12" r="2300" spans="1:13">
      <c r="A2300" s="26">
        <v>29717</v>
      </c>
      <c r="B2300" s="94">
        <v>9</v>
      </c>
      <c r="C2300" s="110">
        <v>0</v>
      </c>
      <c r="D2300" s="110">
        <f si="72" t="shared"/>
        <v>0</v>
      </c>
      <c r="E2300" s="26"/>
      <c r="I2300" s="29">
        <v>20</v>
      </c>
      <c r="J2300" s="96">
        <f si="69" t="shared"/>
        <v>180</v>
      </c>
      <c r="M2300" s="26"/>
    </row>
    <row customHeight="1" ht="12" r="2301" spans="1:13">
      <c r="A2301" s="26">
        <v>29723</v>
      </c>
      <c r="B2301" s="94">
        <v>0</v>
      </c>
      <c r="C2301" s="110">
        <v>0</v>
      </c>
      <c r="D2301" s="110">
        <f si="72" t="shared"/>
        <v>0</v>
      </c>
      <c r="E2301" s="26"/>
      <c r="I2301" s="29">
        <v>20</v>
      </c>
      <c r="J2301" s="96">
        <f si="69" t="shared"/>
        <v>0</v>
      </c>
      <c r="M2301" s="26"/>
    </row>
    <row customHeight="1" ht="12" r="2302" spans="1:13">
      <c r="A2302" s="26">
        <v>29726</v>
      </c>
      <c r="B2302" s="94">
        <v>1</v>
      </c>
      <c r="C2302" s="110">
        <v>0</v>
      </c>
      <c r="D2302" s="110">
        <f si="72" t="shared"/>
        <v>0</v>
      </c>
      <c r="E2302" s="26"/>
      <c r="I2302" s="29">
        <v>20</v>
      </c>
      <c r="J2302" s="96">
        <f si="69" t="shared"/>
        <v>20</v>
      </c>
      <c r="M2302" s="26"/>
    </row>
    <row customHeight="1" ht="12" r="2303" spans="1:13">
      <c r="A2303" s="26">
        <v>29728</v>
      </c>
      <c r="B2303" s="94">
        <v>10</v>
      </c>
      <c r="C2303" s="110">
        <v>0</v>
      </c>
      <c r="D2303" s="110">
        <f si="72" t="shared"/>
        <v>0</v>
      </c>
      <c r="E2303" s="26"/>
      <c r="I2303" s="29">
        <v>20</v>
      </c>
      <c r="J2303" s="96">
        <f si="69" t="shared"/>
        <v>200</v>
      </c>
      <c r="M2303" s="26"/>
    </row>
    <row customHeight="1" ht="12" r="2304" spans="1:13">
      <c r="A2304" s="26">
        <v>29730</v>
      </c>
      <c r="B2304" s="94">
        <v>11</v>
      </c>
      <c r="C2304" s="110">
        <v>0</v>
      </c>
      <c r="D2304" s="110">
        <f si="72" t="shared"/>
        <v>0</v>
      </c>
      <c r="E2304" s="26"/>
      <c r="I2304" s="29">
        <v>20</v>
      </c>
      <c r="J2304" s="96">
        <f si="69" t="shared"/>
        <v>220</v>
      </c>
      <c r="M2304" s="26"/>
    </row>
    <row customHeight="1" ht="12" r="2305" spans="1:13">
      <c r="A2305" s="26">
        <v>29733</v>
      </c>
      <c r="B2305" s="94">
        <v>2</v>
      </c>
      <c r="C2305" s="110">
        <v>0</v>
      </c>
      <c r="D2305" s="110">
        <f si="72" t="shared"/>
        <v>0</v>
      </c>
      <c r="E2305" s="26"/>
      <c r="I2305" s="29">
        <v>20</v>
      </c>
      <c r="J2305" s="96">
        <f si="69" t="shared"/>
        <v>40</v>
      </c>
      <c r="M2305" s="26"/>
    </row>
    <row customHeight="1" ht="12" r="2306" spans="1:13">
      <c r="A2306" s="26">
        <v>29735</v>
      </c>
      <c r="B2306" s="94">
        <v>10</v>
      </c>
      <c r="C2306" s="110">
        <v>0</v>
      </c>
      <c r="D2306" s="110">
        <f si="72" t="shared"/>
        <v>0</v>
      </c>
      <c r="E2306" s="26"/>
      <c r="I2306" s="29">
        <v>20</v>
      </c>
      <c r="J2306" s="96">
        <f si="69" t="shared"/>
        <v>200</v>
      </c>
      <c r="M2306" s="26"/>
    </row>
    <row customHeight="1" ht="12" r="2307" spans="1:13">
      <c r="A2307" s="26">
        <v>29736</v>
      </c>
      <c r="B2307" s="94">
        <v>11</v>
      </c>
      <c r="C2307" s="110">
        <v>0</v>
      </c>
      <c r="D2307" s="110">
        <f si="72" t="shared"/>
        <v>0</v>
      </c>
      <c r="E2307" s="26"/>
      <c r="I2307" s="29">
        <v>20</v>
      </c>
      <c r="J2307" s="96">
        <f si="69" t="shared"/>
        <v>220</v>
      </c>
      <c r="M2307" s="26"/>
    </row>
    <row customHeight="1" ht="12" r="2308" spans="1:13">
      <c r="A2308" s="26">
        <v>29738</v>
      </c>
      <c r="B2308" s="94">
        <v>2</v>
      </c>
      <c r="C2308" s="110">
        <v>0</v>
      </c>
      <c r="D2308" s="110">
        <f si="72" t="shared"/>
        <v>0</v>
      </c>
      <c r="E2308" s="26"/>
      <c r="I2308" s="29">
        <v>20</v>
      </c>
      <c r="J2308" s="96">
        <f si="69" t="shared"/>
        <v>40</v>
      </c>
      <c r="M2308" s="26"/>
    </row>
    <row customHeight="1" ht="12" r="2309" spans="1:13">
      <c r="A2309" s="26">
        <v>29739</v>
      </c>
      <c r="B2309" s="94">
        <v>2</v>
      </c>
      <c r="C2309" s="110">
        <v>0</v>
      </c>
      <c r="D2309" s="110">
        <f si="72" t="shared"/>
        <v>0</v>
      </c>
      <c r="E2309" s="26"/>
      <c r="I2309" s="29">
        <v>20</v>
      </c>
      <c r="J2309" s="96">
        <f si="69" t="shared"/>
        <v>40</v>
      </c>
      <c r="M2309" s="26"/>
    </row>
    <row customHeight="1" ht="12" r="2310" spans="1:13">
      <c r="A2310" s="26">
        <v>29740</v>
      </c>
      <c r="B2310" s="94">
        <v>1</v>
      </c>
      <c r="E2310" s="26"/>
      <c r="I2310" s="29"/>
      <c r="J2310" s="96"/>
      <c r="M2310" s="26"/>
    </row>
    <row customHeight="1" ht="12" r="2311" spans="1:13">
      <c r="A2311" s="26">
        <v>29741</v>
      </c>
      <c r="B2311" s="94">
        <v>0</v>
      </c>
      <c r="C2311" s="110">
        <v>0</v>
      </c>
      <c r="D2311" s="110">
        <f si="72" t="shared"/>
        <v>0</v>
      </c>
      <c r="E2311" s="26"/>
      <c r="I2311" s="29">
        <v>20</v>
      </c>
      <c r="J2311" s="96">
        <f si="69" t="shared"/>
        <v>0</v>
      </c>
      <c r="M2311" s="26"/>
    </row>
    <row customHeight="1" ht="12" r="2312" spans="1:13">
      <c r="A2312" s="26">
        <v>29742</v>
      </c>
      <c r="B2312" s="94">
        <v>1</v>
      </c>
      <c r="C2312" s="110">
        <v>0</v>
      </c>
      <c r="D2312" s="110">
        <f si="72" t="shared"/>
        <v>0</v>
      </c>
      <c r="E2312" s="26"/>
      <c r="I2312" s="29">
        <v>20</v>
      </c>
      <c r="J2312" s="96">
        <f si="69" t="shared"/>
        <v>20</v>
      </c>
      <c r="M2312" s="26"/>
    </row>
    <row customHeight="1" ht="12" r="2313" spans="1:13">
      <c r="A2313" s="26">
        <v>29743</v>
      </c>
      <c r="B2313" s="94">
        <v>1</v>
      </c>
      <c r="C2313" s="110">
        <v>0</v>
      </c>
      <c r="D2313" s="110">
        <f si="72" t="shared"/>
        <v>0</v>
      </c>
      <c r="E2313" s="26"/>
      <c r="I2313" s="29">
        <v>20</v>
      </c>
      <c r="J2313" s="96">
        <f si="69" t="shared"/>
        <v>20</v>
      </c>
      <c r="M2313" s="26"/>
    </row>
    <row customHeight="1" ht="12" r="2314" spans="1:13">
      <c r="A2314" s="26">
        <v>29744</v>
      </c>
      <c r="B2314" s="94">
        <v>0</v>
      </c>
      <c r="C2314" s="110">
        <v>0</v>
      </c>
      <c r="D2314" s="110">
        <f si="72" t="shared"/>
        <v>0</v>
      </c>
      <c r="E2314" s="26"/>
      <c r="I2314" s="29">
        <v>20</v>
      </c>
      <c r="J2314" s="96">
        <f si="69" t="shared"/>
        <v>0</v>
      </c>
      <c r="M2314" s="26"/>
    </row>
    <row customHeight="1" ht="12" r="2315" spans="1:13">
      <c r="A2315" s="26">
        <v>29749</v>
      </c>
      <c r="B2315" s="94">
        <v>1</v>
      </c>
      <c r="C2315" s="110">
        <v>0</v>
      </c>
      <c r="D2315" s="110">
        <f si="72" t="shared"/>
        <v>0</v>
      </c>
      <c r="E2315" s="26"/>
      <c r="I2315" s="29">
        <v>20</v>
      </c>
      <c r="J2315" s="96">
        <f si="69" t="shared"/>
        <v>20</v>
      </c>
      <c r="M2315" s="26"/>
    </row>
    <row customHeight="1" ht="12" r="2316" spans="1:13">
      <c r="A2316" s="26">
        <v>29757</v>
      </c>
      <c r="B2316" s="94">
        <v>1</v>
      </c>
      <c r="C2316" s="110">
        <v>0</v>
      </c>
      <c r="D2316" s="110">
        <f si="72" t="shared"/>
        <v>0</v>
      </c>
      <c r="E2316" s="26"/>
      <c r="I2316" s="29">
        <v>20</v>
      </c>
      <c r="J2316" s="96">
        <f si="69" t="shared"/>
        <v>20</v>
      </c>
      <c r="M2316" s="26"/>
    </row>
    <row customHeight="1" ht="12" r="2317" spans="1:13">
      <c r="A2317" s="26">
        <v>29759</v>
      </c>
      <c r="B2317" s="94">
        <v>2</v>
      </c>
      <c r="C2317" s="110">
        <v>0</v>
      </c>
      <c r="D2317" s="110">
        <f si="72" t="shared"/>
        <v>0</v>
      </c>
      <c r="E2317" s="26"/>
      <c r="I2317" s="29">
        <v>20</v>
      </c>
      <c r="J2317" s="96">
        <f si="69" t="shared"/>
        <v>40</v>
      </c>
      <c r="M2317" s="26"/>
    </row>
    <row customHeight="1" ht="12" r="2318" spans="1:13">
      <c r="A2318" s="26">
        <v>29760</v>
      </c>
      <c r="B2318" s="94">
        <v>1</v>
      </c>
      <c r="C2318" s="110">
        <v>0</v>
      </c>
      <c r="D2318" s="110">
        <f ref="D2318:D2389" si="73" t="shared">C2318*2</f>
        <v>0</v>
      </c>
      <c r="E2318" s="26"/>
      <c r="I2318" s="29">
        <v>20</v>
      </c>
      <c r="J2318" s="96">
        <f ref="J2318:J2418" si="74" t="shared">B2318*I2318</f>
        <v>20</v>
      </c>
      <c r="M2318" s="26"/>
    </row>
    <row customHeight="1" ht="12" r="2319" spans="1:13">
      <c r="A2319" s="26">
        <v>29770</v>
      </c>
      <c r="B2319" s="94">
        <v>2</v>
      </c>
      <c r="C2319" s="110">
        <v>0</v>
      </c>
      <c r="D2319" s="110">
        <f>C2319*2</f>
        <v>0</v>
      </c>
      <c r="E2319" s="26"/>
      <c r="I2319" s="29">
        <v>20</v>
      </c>
      <c r="J2319" s="96">
        <f>B2319*I2319</f>
        <v>40</v>
      </c>
      <c r="M2319" s="26"/>
    </row>
    <row customHeight="1" ht="12" r="2320" spans="1:13">
      <c r="A2320" s="26">
        <v>29779</v>
      </c>
      <c r="B2320" s="94">
        <v>7</v>
      </c>
      <c r="C2320" s="110">
        <v>0</v>
      </c>
      <c r="D2320" s="110">
        <f si="73" t="shared"/>
        <v>0</v>
      </c>
      <c r="E2320" s="26"/>
      <c r="I2320" s="29">
        <v>20</v>
      </c>
      <c r="J2320" s="96">
        <f si="74" t="shared"/>
        <v>140</v>
      </c>
      <c r="M2320" s="26"/>
    </row>
    <row customHeight="1" ht="12" r="2321" spans="1:13">
      <c r="A2321" s="26">
        <v>29791</v>
      </c>
      <c r="B2321" s="94">
        <v>1</v>
      </c>
      <c r="C2321" s="110">
        <v>0</v>
      </c>
      <c r="D2321" s="110">
        <f si="73" t="shared"/>
        <v>0</v>
      </c>
      <c r="E2321" s="26"/>
      <c r="I2321" s="29">
        <v>20</v>
      </c>
      <c r="J2321" s="96">
        <f si="74" t="shared"/>
        <v>20</v>
      </c>
      <c r="M2321" s="26"/>
    </row>
    <row customHeight="1" ht="12" r="2322" spans="1:13">
      <c r="A2322" s="26">
        <v>29792</v>
      </c>
      <c r="B2322" s="94">
        <v>2</v>
      </c>
      <c r="C2322" s="110">
        <v>0</v>
      </c>
      <c r="D2322" s="110">
        <f si="73" t="shared"/>
        <v>0</v>
      </c>
      <c r="E2322" s="26"/>
      <c r="I2322" s="29">
        <v>20</v>
      </c>
      <c r="J2322" s="96">
        <f si="74" t="shared"/>
        <v>40</v>
      </c>
      <c r="M2322" s="26"/>
    </row>
    <row customHeight="1" ht="12" r="2323" spans="1:13">
      <c r="A2323" s="26">
        <v>29794</v>
      </c>
      <c r="B2323" s="94">
        <v>7</v>
      </c>
      <c r="C2323" s="110">
        <v>0</v>
      </c>
      <c r="D2323" s="110">
        <f si="73" t="shared"/>
        <v>0</v>
      </c>
      <c r="E2323" s="26"/>
      <c r="I2323" s="29">
        <v>20</v>
      </c>
      <c r="J2323" s="96">
        <f si="74" t="shared"/>
        <v>140</v>
      </c>
      <c r="M2323" s="26"/>
    </row>
    <row customHeight="1" ht="12" r="2324" spans="1:13">
      <c r="A2324" s="26">
        <v>29795</v>
      </c>
      <c r="B2324" s="94">
        <v>1</v>
      </c>
      <c r="C2324" s="110">
        <v>0</v>
      </c>
      <c r="D2324" s="110">
        <f si="73" t="shared"/>
        <v>0</v>
      </c>
      <c r="E2324" s="26"/>
      <c r="I2324" s="29">
        <v>20</v>
      </c>
      <c r="J2324" s="96">
        <f si="74" t="shared"/>
        <v>20</v>
      </c>
      <c r="M2324" s="26"/>
    </row>
    <row customHeight="1" ht="12" r="2325" spans="1:13">
      <c r="A2325" s="26">
        <v>29798</v>
      </c>
      <c r="B2325" s="94">
        <v>12</v>
      </c>
      <c r="C2325" s="110">
        <v>0</v>
      </c>
      <c r="D2325" s="110">
        <f si="73" t="shared"/>
        <v>0</v>
      </c>
      <c r="E2325" s="26"/>
      <c r="I2325" s="29">
        <v>20</v>
      </c>
      <c r="J2325" s="96">
        <f si="74" t="shared"/>
        <v>240</v>
      </c>
      <c r="M2325" s="26"/>
    </row>
    <row customHeight="1" ht="12" r="2326" spans="1:13">
      <c r="A2326" s="26">
        <v>29799</v>
      </c>
      <c r="B2326" s="94">
        <v>1</v>
      </c>
      <c r="C2326" s="110">
        <v>0</v>
      </c>
      <c r="D2326" s="110">
        <f si="73" t="shared"/>
        <v>0</v>
      </c>
      <c r="E2326" s="26"/>
      <c r="I2326" s="29">
        <v>20</v>
      </c>
      <c r="J2326" s="96">
        <f si="74" t="shared"/>
        <v>20</v>
      </c>
      <c r="M2326" s="26"/>
    </row>
    <row customHeight="1" ht="12" r="2327" spans="1:13">
      <c r="A2327" s="26">
        <v>29800</v>
      </c>
      <c r="B2327" s="94">
        <v>1</v>
      </c>
      <c r="C2327" s="110">
        <v>0</v>
      </c>
      <c r="D2327" s="110">
        <f si="73" t="shared"/>
        <v>0</v>
      </c>
      <c r="E2327" s="26"/>
      <c r="I2327" s="29">
        <v>20</v>
      </c>
      <c r="J2327" s="96">
        <f si="74" t="shared"/>
        <v>20</v>
      </c>
      <c r="M2327" s="26"/>
    </row>
    <row customHeight="1" ht="12" r="2328" spans="1:13">
      <c r="A2328" s="26">
        <v>29802</v>
      </c>
      <c r="B2328" s="94">
        <v>0</v>
      </c>
      <c r="C2328" s="110">
        <v>0</v>
      </c>
      <c r="D2328" s="110">
        <f si="73" t="shared"/>
        <v>0</v>
      </c>
      <c r="E2328" s="26"/>
      <c r="I2328" s="29">
        <v>20</v>
      </c>
      <c r="J2328" s="96">
        <f si="74" t="shared"/>
        <v>0</v>
      </c>
      <c r="M2328" s="26"/>
    </row>
    <row customHeight="1" ht="12" r="2329" spans="1:13">
      <c r="A2329" s="26">
        <v>29805</v>
      </c>
      <c r="B2329" s="94">
        <v>0</v>
      </c>
      <c r="C2329" s="110">
        <v>0</v>
      </c>
      <c r="D2329" s="110">
        <f si="73" t="shared"/>
        <v>0</v>
      </c>
      <c r="E2329" s="26"/>
      <c r="I2329" s="29">
        <v>20</v>
      </c>
      <c r="J2329" s="96">
        <f si="74" t="shared"/>
        <v>0</v>
      </c>
      <c r="M2329" s="26"/>
    </row>
    <row customHeight="1" ht="12" r="2330" spans="1:13">
      <c r="A2330" s="26">
        <v>29807</v>
      </c>
      <c r="B2330" s="94">
        <v>0</v>
      </c>
      <c r="C2330" s="110">
        <v>0</v>
      </c>
      <c r="D2330" s="110">
        <f si="73" t="shared"/>
        <v>0</v>
      </c>
      <c r="E2330" s="26"/>
      <c r="I2330" s="29">
        <v>20</v>
      </c>
      <c r="J2330" s="96">
        <f si="74" t="shared"/>
        <v>0</v>
      </c>
      <c r="M2330" s="26"/>
    </row>
    <row customHeight="1" ht="12" r="2331" spans="1:13">
      <c r="A2331" s="26">
        <v>29808</v>
      </c>
      <c r="B2331" s="94">
        <v>0</v>
      </c>
      <c r="C2331" s="110">
        <v>0</v>
      </c>
      <c r="D2331" s="110">
        <f si="73" t="shared"/>
        <v>0</v>
      </c>
      <c r="E2331" s="26"/>
      <c r="I2331" s="29">
        <v>161</v>
      </c>
      <c r="J2331" s="96">
        <f si="74" t="shared"/>
        <v>0</v>
      </c>
      <c r="M2331" s="26"/>
    </row>
    <row customHeight="1" ht="12" r="2332" spans="1:13">
      <c r="A2332" s="26">
        <v>29809</v>
      </c>
      <c r="B2332" s="94">
        <v>1</v>
      </c>
      <c r="C2332" s="110">
        <v>0</v>
      </c>
      <c r="D2332" s="110">
        <f si="73" t="shared"/>
        <v>0</v>
      </c>
      <c r="E2332" s="26"/>
      <c r="I2332" s="29">
        <v>20</v>
      </c>
      <c r="J2332" s="96">
        <f si="74" t="shared"/>
        <v>20</v>
      </c>
      <c r="M2332" s="26"/>
    </row>
    <row customHeight="1" ht="12" r="2333" spans="1:13">
      <c r="A2333" s="26">
        <v>29810</v>
      </c>
      <c r="B2333" s="94">
        <v>4</v>
      </c>
      <c r="C2333" s="110">
        <v>0</v>
      </c>
      <c r="D2333" s="110">
        <f si="73" t="shared"/>
        <v>0</v>
      </c>
      <c r="E2333" s="26"/>
      <c r="I2333" s="29">
        <v>20</v>
      </c>
      <c r="J2333" s="96">
        <f si="74" t="shared"/>
        <v>80</v>
      </c>
      <c r="M2333" s="26"/>
    </row>
    <row customHeight="1" ht="12" r="2334" spans="1:13">
      <c r="A2334" s="26">
        <v>29811</v>
      </c>
      <c r="B2334" s="94">
        <v>3</v>
      </c>
      <c r="C2334" s="110">
        <v>0</v>
      </c>
      <c r="D2334" s="110">
        <f si="73" t="shared"/>
        <v>0</v>
      </c>
      <c r="E2334" s="26"/>
      <c r="F2334" s="26" t="s">
        <v>1398</v>
      </c>
      <c r="I2334" s="29">
        <v>20</v>
      </c>
      <c r="J2334" s="96">
        <f si="74" t="shared"/>
        <v>60</v>
      </c>
      <c r="M2334" s="26"/>
    </row>
    <row customHeight="1" ht="12" r="2335" spans="1:13">
      <c r="A2335" s="26">
        <v>29812</v>
      </c>
      <c r="B2335" s="94">
        <v>3</v>
      </c>
      <c r="C2335" s="110">
        <v>0</v>
      </c>
      <c r="D2335" s="110">
        <f si="73" t="shared"/>
        <v>0</v>
      </c>
      <c r="E2335" s="26"/>
      <c r="I2335" s="29">
        <v>20</v>
      </c>
      <c r="J2335" s="96">
        <f si="74" t="shared"/>
        <v>60</v>
      </c>
      <c r="M2335" s="26"/>
    </row>
    <row customHeight="1" ht="12" r="2336" spans="1:13">
      <c r="A2336" s="26">
        <v>29814</v>
      </c>
      <c r="B2336" s="94">
        <v>4</v>
      </c>
      <c r="C2336" s="110">
        <v>0</v>
      </c>
      <c r="D2336" s="110">
        <f si="73" t="shared"/>
        <v>0</v>
      </c>
      <c r="E2336" s="26"/>
      <c r="I2336" s="29">
        <v>20</v>
      </c>
      <c r="J2336" s="96">
        <f si="74" t="shared"/>
        <v>80</v>
      </c>
      <c r="M2336" s="26"/>
    </row>
    <row customHeight="1" ht="12" r="2337" spans="1:13">
      <c r="A2337" s="26">
        <v>29816</v>
      </c>
      <c r="B2337" s="94">
        <v>5</v>
      </c>
      <c r="C2337" s="110">
        <v>0</v>
      </c>
      <c r="D2337" s="110">
        <f si="73" t="shared"/>
        <v>0</v>
      </c>
      <c r="E2337" s="26"/>
      <c r="I2337" s="29">
        <v>20</v>
      </c>
      <c r="J2337" s="96">
        <f si="74" t="shared"/>
        <v>100</v>
      </c>
      <c r="M2337" s="26"/>
    </row>
    <row customHeight="1" ht="12" r="2338" spans="1:13">
      <c r="A2338" s="26">
        <v>29817</v>
      </c>
      <c r="B2338" s="94">
        <v>3</v>
      </c>
      <c r="C2338" s="110">
        <v>0</v>
      </c>
      <c r="D2338" s="110">
        <f si="73" t="shared"/>
        <v>0</v>
      </c>
      <c r="E2338" s="26"/>
      <c r="I2338" s="29">
        <v>20</v>
      </c>
      <c r="J2338" s="96">
        <f si="74" t="shared"/>
        <v>60</v>
      </c>
      <c r="M2338" s="26"/>
    </row>
    <row customHeight="1" ht="12" r="2339" spans="1:13">
      <c r="A2339" s="26">
        <v>29821</v>
      </c>
      <c r="B2339" s="94">
        <v>1</v>
      </c>
      <c r="C2339" s="110">
        <v>0</v>
      </c>
      <c r="D2339" s="110">
        <f si="73" t="shared"/>
        <v>0</v>
      </c>
      <c r="E2339" s="26"/>
      <c r="I2339" s="29">
        <v>20</v>
      </c>
      <c r="J2339" s="96">
        <f si="74" t="shared"/>
        <v>20</v>
      </c>
      <c r="M2339" s="26"/>
    </row>
    <row customHeight="1" ht="12" r="2340" spans="1:13">
      <c r="A2340" s="26">
        <v>29822</v>
      </c>
      <c r="B2340" s="94">
        <v>5</v>
      </c>
      <c r="C2340" s="110">
        <v>0</v>
      </c>
      <c r="D2340" s="110">
        <f si="73" t="shared"/>
        <v>0</v>
      </c>
      <c r="E2340" s="26"/>
      <c r="I2340" s="29">
        <v>20</v>
      </c>
      <c r="J2340" s="96">
        <f si="74" t="shared"/>
        <v>100</v>
      </c>
      <c r="M2340" s="26"/>
    </row>
    <row customHeight="1" ht="12" r="2341" spans="1:13">
      <c r="A2341" s="26">
        <v>29823</v>
      </c>
      <c r="B2341" s="94">
        <v>1</v>
      </c>
      <c r="C2341" s="110">
        <v>0</v>
      </c>
      <c r="D2341" s="110">
        <f si="73" t="shared"/>
        <v>0</v>
      </c>
      <c r="E2341" s="26"/>
      <c r="I2341" s="29">
        <v>20</v>
      </c>
      <c r="J2341" s="96">
        <f si="74" t="shared"/>
        <v>20</v>
      </c>
      <c r="M2341" s="26"/>
    </row>
    <row customHeight="1" ht="12" r="2342" spans="1:13">
      <c r="A2342" s="26">
        <v>29824</v>
      </c>
      <c r="B2342" s="94">
        <v>0</v>
      </c>
      <c r="C2342" s="110">
        <v>0</v>
      </c>
      <c r="D2342" s="110">
        <f si="73" t="shared"/>
        <v>0</v>
      </c>
      <c r="E2342" s="26"/>
      <c r="I2342" s="29">
        <v>20</v>
      </c>
      <c r="J2342" s="96">
        <f si="74" t="shared"/>
        <v>0</v>
      </c>
      <c r="M2342" s="26"/>
    </row>
    <row customHeight="1" ht="12" r="2343" spans="1:13">
      <c r="A2343" s="26">
        <v>29825</v>
      </c>
      <c r="B2343" s="94">
        <v>6</v>
      </c>
      <c r="C2343" s="110">
        <v>0</v>
      </c>
      <c r="D2343" s="110">
        <f si="73" t="shared"/>
        <v>0</v>
      </c>
      <c r="E2343" s="26"/>
      <c r="I2343" s="29">
        <v>20</v>
      </c>
      <c r="J2343" s="96">
        <f si="74" t="shared"/>
        <v>120</v>
      </c>
      <c r="M2343" s="26"/>
    </row>
    <row customHeight="1" ht="12" r="2344" spans="1:13">
      <c r="A2344" s="26">
        <v>29826</v>
      </c>
      <c r="B2344" s="94">
        <v>6</v>
      </c>
      <c r="C2344" s="110">
        <v>0</v>
      </c>
      <c r="D2344" s="110">
        <f si="73" t="shared"/>
        <v>0</v>
      </c>
      <c r="E2344" s="26"/>
      <c r="I2344" s="29">
        <v>20</v>
      </c>
      <c r="J2344" s="96">
        <f si="74" t="shared"/>
        <v>120</v>
      </c>
      <c r="M2344" s="26"/>
    </row>
    <row customHeight="1" ht="12" r="2345" spans="1:13">
      <c r="A2345" s="26">
        <v>29829</v>
      </c>
      <c r="B2345" s="94">
        <v>0</v>
      </c>
      <c r="C2345" s="110">
        <v>0</v>
      </c>
      <c r="D2345" s="110">
        <f si="73" t="shared"/>
        <v>0</v>
      </c>
      <c r="E2345" s="26"/>
      <c r="I2345" s="29">
        <v>475</v>
      </c>
      <c r="J2345" s="96">
        <f si="74" t="shared"/>
        <v>0</v>
      </c>
      <c r="M2345" s="26"/>
    </row>
    <row customHeight="1" ht="12" r="2346" spans="1:13">
      <c r="A2346" s="26">
        <v>29832</v>
      </c>
      <c r="B2346" s="94">
        <v>0</v>
      </c>
      <c r="C2346" s="110">
        <v>0</v>
      </c>
      <c r="D2346" s="110">
        <f si="73" t="shared"/>
        <v>0</v>
      </c>
      <c r="E2346" s="26"/>
      <c r="I2346" s="29">
        <v>20</v>
      </c>
      <c r="J2346" s="96">
        <f si="74" t="shared"/>
        <v>0</v>
      </c>
      <c r="M2346" s="26"/>
    </row>
    <row customHeight="1" ht="12" r="2347" spans="1:13">
      <c r="A2347" s="26">
        <v>29833</v>
      </c>
      <c r="B2347" s="94">
        <v>1</v>
      </c>
      <c r="C2347" s="110">
        <v>0</v>
      </c>
      <c r="D2347" s="110">
        <f si="73" t="shared"/>
        <v>0</v>
      </c>
      <c r="E2347" s="26"/>
      <c r="I2347" s="29">
        <v>20</v>
      </c>
      <c r="J2347" s="96">
        <f si="74" t="shared"/>
        <v>20</v>
      </c>
      <c r="M2347" s="26"/>
    </row>
    <row customHeight="1" ht="12" r="2348" spans="1:13">
      <c r="A2348" s="134">
        <v>29834</v>
      </c>
      <c r="B2348" s="94">
        <v>0</v>
      </c>
      <c r="C2348" s="110">
        <v>0</v>
      </c>
      <c r="D2348" s="110">
        <f si="73" t="shared"/>
        <v>0</v>
      </c>
      <c r="E2348" s="26"/>
      <c r="I2348" s="29">
        <v>20</v>
      </c>
      <c r="J2348" s="96">
        <f si="74" t="shared"/>
        <v>0</v>
      </c>
      <c r="M2348" s="26"/>
    </row>
    <row customHeight="1" ht="12" r="2349" spans="1:13">
      <c r="A2349" s="26">
        <v>29837</v>
      </c>
      <c r="B2349" s="94">
        <v>1</v>
      </c>
      <c r="C2349" s="110">
        <v>0</v>
      </c>
      <c r="D2349" s="110">
        <f si="73" t="shared"/>
        <v>0</v>
      </c>
      <c r="E2349" s="26"/>
      <c r="I2349" s="29">
        <v>20</v>
      </c>
      <c r="J2349" s="96">
        <f si="74" t="shared"/>
        <v>20</v>
      </c>
      <c r="M2349" s="26"/>
    </row>
    <row customHeight="1" ht="12" r="2350" spans="1:13">
      <c r="A2350" s="26">
        <v>29839</v>
      </c>
      <c r="B2350" s="94">
        <v>1</v>
      </c>
      <c r="C2350" s="110">
        <v>0</v>
      </c>
      <c r="D2350" s="110">
        <f si="73" t="shared"/>
        <v>0</v>
      </c>
      <c r="E2350" s="26"/>
      <c r="I2350" s="29">
        <v>20</v>
      </c>
      <c r="J2350" s="96">
        <f si="74" t="shared"/>
        <v>20</v>
      </c>
      <c r="M2350" s="26"/>
    </row>
    <row customHeight="1" ht="12" r="2351" spans="1:13">
      <c r="A2351" s="26">
        <v>29840</v>
      </c>
      <c r="B2351" s="94">
        <v>2</v>
      </c>
      <c r="C2351" s="110">
        <v>0</v>
      </c>
      <c r="D2351" s="110">
        <f si="73" t="shared"/>
        <v>0</v>
      </c>
      <c r="E2351" s="26"/>
      <c r="I2351" s="29">
        <v>20</v>
      </c>
      <c r="J2351" s="96">
        <f si="74" t="shared"/>
        <v>40</v>
      </c>
      <c r="M2351" s="26"/>
    </row>
    <row customHeight="1" ht="12" r="2352" spans="1:13">
      <c r="A2352" s="26">
        <v>29843</v>
      </c>
      <c r="B2352" s="94">
        <v>1</v>
      </c>
      <c r="C2352" s="110">
        <v>0</v>
      </c>
      <c r="D2352" s="110">
        <f si="73" t="shared"/>
        <v>0</v>
      </c>
      <c r="E2352" s="26"/>
      <c r="I2352" s="29">
        <v>20</v>
      </c>
      <c r="J2352" s="96">
        <f si="74" t="shared"/>
        <v>20</v>
      </c>
      <c r="M2352" s="26"/>
    </row>
    <row customHeight="1" ht="12" r="2353" spans="1:13">
      <c r="A2353" s="26">
        <v>29846</v>
      </c>
      <c r="B2353" s="94">
        <v>1</v>
      </c>
      <c r="C2353" s="110">
        <v>0</v>
      </c>
      <c r="D2353" s="110">
        <f si="73" t="shared"/>
        <v>0</v>
      </c>
      <c r="E2353" s="26"/>
      <c r="I2353" s="29">
        <v>20</v>
      </c>
      <c r="J2353" s="96">
        <f si="74" t="shared"/>
        <v>20</v>
      </c>
      <c r="M2353" s="26"/>
    </row>
    <row customHeight="1" ht="12" r="2354" spans="1:13">
      <c r="A2354" s="26">
        <v>29847</v>
      </c>
      <c r="B2354" s="94">
        <v>1</v>
      </c>
      <c r="C2354" s="110">
        <v>0</v>
      </c>
      <c r="D2354" s="110">
        <f si="73" t="shared"/>
        <v>0</v>
      </c>
      <c r="E2354" s="26"/>
      <c r="I2354" s="29">
        <v>20</v>
      </c>
      <c r="J2354" s="96">
        <f si="74" t="shared"/>
        <v>20</v>
      </c>
      <c r="M2354" s="26"/>
    </row>
    <row customHeight="1" ht="12" r="2355" spans="1:13">
      <c r="A2355" s="26">
        <v>29849</v>
      </c>
      <c r="B2355" s="94">
        <v>1</v>
      </c>
      <c r="C2355" s="110">
        <v>0</v>
      </c>
      <c r="D2355" s="110">
        <f si="73" t="shared"/>
        <v>0</v>
      </c>
      <c r="E2355" s="26"/>
      <c r="I2355" s="29">
        <v>20</v>
      </c>
      <c r="J2355" s="96">
        <f si="74" t="shared"/>
        <v>20</v>
      </c>
      <c r="M2355" s="26"/>
    </row>
    <row customHeight="1" ht="12" r="2356" spans="1:13">
      <c r="A2356" s="26">
        <v>29850</v>
      </c>
      <c r="B2356" s="94">
        <v>9</v>
      </c>
      <c r="C2356" s="110">
        <v>0</v>
      </c>
      <c r="D2356" s="110">
        <f si="73" t="shared"/>
        <v>0</v>
      </c>
      <c r="E2356" s="26"/>
      <c r="I2356" s="29">
        <v>20</v>
      </c>
      <c r="J2356" s="96">
        <f si="74" t="shared"/>
        <v>180</v>
      </c>
      <c r="M2356" s="26"/>
    </row>
    <row customHeight="1" ht="12" r="2357" spans="1:13">
      <c r="A2357" s="26">
        <v>29855</v>
      </c>
      <c r="B2357" s="94">
        <v>0</v>
      </c>
      <c r="C2357" s="110">
        <v>0</v>
      </c>
      <c r="D2357" s="110">
        <f si="73" t="shared"/>
        <v>0</v>
      </c>
      <c r="E2357" s="26"/>
      <c r="I2357" s="29">
        <v>20</v>
      </c>
      <c r="J2357" s="96">
        <f si="74" t="shared"/>
        <v>0</v>
      </c>
      <c r="M2357" s="26"/>
    </row>
    <row customHeight="1" ht="12" r="2358" spans="1:13">
      <c r="A2358" s="26">
        <v>29856</v>
      </c>
      <c r="B2358" s="94">
        <v>5</v>
      </c>
      <c r="C2358" s="110">
        <v>0</v>
      </c>
      <c r="D2358" s="110">
        <f si="73" t="shared"/>
        <v>0</v>
      </c>
      <c r="E2358" s="26"/>
      <c r="I2358" s="29">
        <v>20</v>
      </c>
      <c r="J2358" s="96">
        <f si="74" t="shared"/>
        <v>100</v>
      </c>
      <c r="M2358" s="26"/>
    </row>
    <row customHeight="1" ht="12" r="2359" spans="1:13">
      <c r="A2359" s="26">
        <v>29859</v>
      </c>
      <c r="B2359" s="94">
        <v>0</v>
      </c>
      <c r="C2359" s="110">
        <v>0</v>
      </c>
      <c r="D2359" s="110">
        <f si="73" t="shared"/>
        <v>0</v>
      </c>
      <c r="E2359" s="26"/>
      <c r="I2359" s="29">
        <v>20</v>
      </c>
      <c r="J2359" s="96">
        <f si="74" t="shared"/>
        <v>0</v>
      </c>
      <c r="M2359" s="26"/>
    </row>
    <row customHeight="1" ht="12" r="2360" spans="1:13">
      <c r="A2360" s="26">
        <v>29860</v>
      </c>
      <c r="B2360" s="94">
        <v>0</v>
      </c>
      <c r="C2360" s="110">
        <v>0</v>
      </c>
      <c r="D2360" s="110">
        <f si="73" t="shared"/>
        <v>0</v>
      </c>
      <c r="E2360" s="26"/>
      <c r="I2360" s="29">
        <v>20</v>
      </c>
      <c r="J2360" s="96">
        <f si="74" t="shared"/>
        <v>0</v>
      </c>
      <c r="M2360" s="26"/>
    </row>
    <row customHeight="1" ht="12" r="2361" spans="1:13">
      <c r="A2361" s="26">
        <v>29861</v>
      </c>
      <c r="B2361" s="94">
        <v>2</v>
      </c>
      <c r="C2361" s="110">
        <v>0</v>
      </c>
      <c r="D2361" s="110">
        <f si="73" t="shared"/>
        <v>0</v>
      </c>
      <c r="E2361" s="26"/>
      <c r="I2361" s="29">
        <v>20</v>
      </c>
      <c r="J2361" s="96">
        <f si="74" t="shared"/>
        <v>40</v>
      </c>
      <c r="M2361" s="26"/>
    </row>
    <row customHeight="1" ht="12" r="2362" spans="1:13">
      <c r="A2362" s="26">
        <v>29863</v>
      </c>
      <c r="B2362" s="94">
        <v>0</v>
      </c>
      <c r="C2362" s="110">
        <v>0</v>
      </c>
      <c r="D2362" s="110">
        <f si="73" t="shared"/>
        <v>0</v>
      </c>
      <c r="E2362" s="26"/>
      <c r="I2362" s="29">
        <v>20</v>
      </c>
      <c r="J2362" s="96">
        <f si="74" t="shared"/>
        <v>0</v>
      </c>
      <c r="M2362" s="26"/>
    </row>
    <row customHeight="1" ht="12" r="2363" spans="1:13">
      <c r="A2363" s="26">
        <v>29864</v>
      </c>
      <c r="B2363" s="94">
        <v>1</v>
      </c>
      <c r="C2363" s="110">
        <v>0</v>
      </c>
      <c r="D2363" s="110">
        <v>0</v>
      </c>
      <c r="E2363" s="26"/>
      <c r="I2363" s="29">
        <v>20</v>
      </c>
      <c r="J2363" s="96">
        <f si="74" t="shared"/>
        <v>20</v>
      </c>
      <c r="M2363" s="26"/>
    </row>
    <row customHeight="1" ht="12" r="2364" spans="1:13">
      <c r="A2364" s="26">
        <v>29865</v>
      </c>
      <c r="B2364" s="94">
        <v>2</v>
      </c>
      <c r="C2364" s="110">
        <v>0</v>
      </c>
      <c r="D2364" s="110">
        <f si="73" t="shared"/>
        <v>0</v>
      </c>
      <c r="E2364" s="26"/>
      <c r="I2364" s="29">
        <v>20</v>
      </c>
      <c r="J2364" s="96">
        <f si="74" t="shared"/>
        <v>40</v>
      </c>
      <c r="M2364" s="26"/>
    </row>
    <row customHeight="1" ht="12" r="2365" spans="1:13">
      <c r="A2365" s="26">
        <v>29866</v>
      </c>
      <c r="B2365" s="94">
        <v>1</v>
      </c>
      <c r="C2365" s="110">
        <v>0</v>
      </c>
      <c r="D2365" s="110">
        <f si="73" t="shared"/>
        <v>0</v>
      </c>
      <c r="E2365" s="26"/>
      <c r="I2365" s="29">
        <v>20</v>
      </c>
      <c r="J2365" s="96">
        <f si="74" t="shared"/>
        <v>20</v>
      </c>
      <c r="M2365" s="26"/>
    </row>
    <row customHeight="1" ht="12" r="2366" spans="1:13">
      <c r="A2366" s="26">
        <v>29867</v>
      </c>
      <c r="B2366" s="94">
        <v>1</v>
      </c>
      <c r="C2366" s="110">
        <v>0</v>
      </c>
      <c r="D2366" s="110">
        <f si="73" t="shared"/>
        <v>0</v>
      </c>
      <c r="E2366" s="26"/>
      <c r="I2366" s="29">
        <v>20</v>
      </c>
      <c r="J2366" s="96">
        <f si="74" t="shared"/>
        <v>20</v>
      </c>
      <c r="M2366" s="26"/>
    </row>
    <row customHeight="1" ht="12" r="2367" spans="1:13">
      <c r="A2367" s="26">
        <v>29868</v>
      </c>
      <c r="B2367" s="94">
        <v>0</v>
      </c>
      <c r="C2367" s="110">
        <v>0</v>
      </c>
      <c r="D2367" s="110">
        <f si="73" t="shared"/>
        <v>0</v>
      </c>
      <c r="E2367" s="26"/>
      <c r="I2367" s="29">
        <v>20</v>
      </c>
      <c r="J2367" s="96">
        <f si="74" t="shared"/>
        <v>0</v>
      </c>
      <c r="M2367" s="26"/>
    </row>
    <row customHeight="1" ht="12" r="2368" spans="1:13">
      <c r="A2368" s="26">
        <v>29870</v>
      </c>
      <c r="B2368" s="94">
        <v>1</v>
      </c>
      <c r="C2368" s="110">
        <v>0</v>
      </c>
      <c r="D2368" s="110">
        <f si="73" t="shared"/>
        <v>0</v>
      </c>
      <c r="E2368" s="26"/>
      <c r="I2368" s="29">
        <v>20</v>
      </c>
      <c r="J2368" s="96">
        <f si="74" t="shared"/>
        <v>20</v>
      </c>
      <c r="M2368" s="26"/>
    </row>
    <row customHeight="1" ht="12" r="2369" spans="1:13">
      <c r="A2369" s="26">
        <v>29872</v>
      </c>
      <c r="B2369" s="94">
        <v>3</v>
      </c>
      <c r="C2369" s="110">
        <v>0</v>
      </c>
      <c r="D2369" s="110">
        <f si="73" t="shared"/>
        <v>0</v>
      </c>
      <c r="E2369" s="26"/>
      <c r="I2369" s="29">
        <v>20</v>
      </c>
      <c r="J2369" s="96">
        <f si="74" t="shared"/>
        <v>60</v>
      </c>
      <c r="M2369" s="26"/>
    </row>
    <row customHeight="1" ht="12" r="2370" spans="1:13">
      <c r="A2370" s="26">
        <v>29874</v>
      </c>
      <c r="B2370" s="94">
        <v>1</v>
      </c>
      <c r="C2370" s="110">
        <v>0</v>
      </c>
      <c r="D2370" s="110">
        <f si="73" t="shared"/>
        <v>0</v>
      </c>
      <c r="E2370" s="26"/>
      <c r="I2370" s="29">
        <v>20</v>
      </c>
      <c r="J2370" s="96">
        <f si="74" t="shared"/>
        <v>20</v>
      </c>
      <c r="M2370" s="26"/>
    </row>
    <row customHeight="1" ht="12" r="2371" spans="1:13">
      <c r="A2371" s="26">
        <v>29875</v>
      </c>
      <c r="B2371" s="94">
        <v>1</v>
      </c>
      <c r="C2371" s="110">
        <v>0</v>
      </c>
      <c r="D2371" s="110">
        <f si="73" t="shared"/>
        <v>0</v>
      </c>
      <c r="E2371" s="26"/>
      <c r="I2371" s="29">
        <v>20</v>
      </c>
      <c r="J2371" s="96">
        <f si="74" t="shared"/>
        <v>20</v>
      </c>
      <c r="M2371" s="26"/>
    </row>
    <row customHeight="1" ht="12" r="2372" spans="1:13">
      <c r="A2372" s="26">
        <v>29876</v>
      </c>
      <c r="B2372" s="94">
        <v>3</v>
      </c>
      <c r="C2372" s="110">
        <v>0</v>
      </c>
      <c r="D2372" s="110">
        <f si="73" t="shared"/>
        <v>0</v>
      </c>
      <c r="E2372" s="26"/>
      <c r="I2372" s="29">
        <v>20</v>
      </c>
      <c r="J2372" s="96">
        <f si="74" t="shared"/>
        <v>60</v>
      </c>
      <c r="M2372" s="26"/>
    </row>
    <row customHeight="1" ht="12" r="2373" spans="1:13">
      <c r="A2373" s="26">
        <v>29877</v>
      </c>
      <c r="B2373" s="94">
        <v>0</v>
      </c>
      <c r="C2373" s="110">
        <v>0</v>
      </c>
      <c r="D2373" s="110">
        <f si="73" t="shared"/>
        <v>0</v>
      </c>
      <c r="E2373" s="26"/>
      <c r="I2373" s="29">
        <v>20</v>
      </c>
      <c r="J2373" s="96">
        <f si="74" t="shared"/>
        <v>0</v>
      </c>
      <c r="M2373" s="26"/>
    </row>
    <row customHeight="1" ht="12" r="2374" spans="1:13">
      <c r="A2374" s="26">
        <v>29878</v>
      </c>
      <c r="B2374" s="94">
        <v>10</v>
      </c>
      <c r="C2374" s="110">
        <v>0</v>
      </c>
      <c r="D2374" s="110">
        <f si="73" t="shared"/>
        <v>0</v>
      </c>
      <c r="E2374" s="26"/>
      <c r="I2374" s="29">
        <v>20</v>
      </c>
      <c r="J2374" s="96">
        <f si="74" t="shared"/>
        <v>200</v>
      </c>
      <c r="M2374" s="26"/>
    </row>
    <row customHeight="1" ht="12" r="2375" spans="1:13">
      <c r="A2375" s="26">
        <v>29882</v>
      </c>
      <c r="B2375" s="94">
        <v>0</v>
      </c>
      <c r="C2375" s="110">
        <v>0</v>
      </c>
      <c r="D2375" s="110">
        <f si="73" t="shared"/>
        <v>0</v>
      </c>
      <c r="E2375" s="26"/>
      <c r="I2375" s="29">
        <v>20</v>
      </c>
      <c r="J2375" s="96">
        <f si="74" t="shared"/>
        <v>0</v>
      </c>
      <c r="M2375" s="26"/>
    </row>
    <row customHeight="1" ht="12" r="2376" spans="1:13">
      <c r="A2376" s="26">
        <v>29886</v>
      </c>
      <c r="B2376" s="94">
        <v>2</v>
      </c>
      <c r="C2376" s="110">
        <v>0</v>
      </c>
      <c r="D2376" s="110">
        <f si="73" t="shared"/>
        <v>0</v>
      </c>
      <c r="E2376" s="26"/>
      <c r="I2376" s="29">
        <v>20</v>
      </c>
      <c r="J2376" s="96">
        <f si="74" t="shared"/>
        <v>40</v>
      </c>
      <c r="M2376" s="26"/>
    </row>
    <row customHeight="1" ht="12" r="2377" spans="1:13">
      <c r="A2377" s="26">
        <v>29889</v>
      </c>
      <c r="B2377" s="94">
        <v>10</v>
      </c>
      <c r="C2377" s="110">
        <v>0</v>
      </c>
      <c r="D2377" s="110">
        <f si="73" t="shared"/>
        <v>0</v>
      </c>
      <c r="E2377" s="26"/>
      <c r="I2377" s="29">
        <v>20</v>
      </c>
      <c r="J2377" s="96">
        <f si="74" t="shared"/>
        <v>200</v>
      </c>
      <c r="M2377" s="26"/>
    </row>
    <row customHeight="1" ht="12" r="2378" spans="1:13">
      <c r="A2378" s="26">
        <v>29890</v>
      </c>
      <c r="B2378" s="94">
        <v>3</v>
      </c>
      <c r="C2378" s="110">
        <v>0</v>
      </c>
      <c r="D2378" s="110">
        <f si="73" t="shared"/>
        <v>0</v>
      </c>
      <c r="E2378" s="26"/>
      <c r="I2378" s="29">
        <v>122</v>
      </c>
      <c r="J2378" s="96">
        <f si="74" t="shared"/>
        <v>366</v>
      </c>
      <c r="M2378" s="26"/>
    </row>
    <row customHeight="1" ht="12" r="2379" spans="1:13">
      <c r="A2379" s="26">
        <v>29892</v>
      </c>
      <c r="B2379" s="94">
        <v>2</v>
      </c>
      <c r="C2379" s="110">
        <v>0</v>
      </c>
      <c r="D2379" s="110">
        <f si="73" t="shared"/>
        <v>0</v>
      </c>
      <c r="E2379" s="26"/>
      <c r="I2379" s="29">
        <v>20</v>
      </c>
      <c r="J2379" s="96">
        <f si="74" t="shared"/>
        <v>40</v>
      </c>
      <c r="M2379" s="26"/>
    </row>
    <row customHeight="1" ht="12" r="2380" spans="1:13">
      <c r="A2380" s="26">
        <v>29894</v>
      </c>
      <c r="B2380" s="94">
        <v>0</v>
      </c>
      <c r="C2380" s="110">
        <v>0</v>
      </c>
      <c r="D2380" s="110">
        <f si="73" t="shared"/>
        <v>0</v>
      </c>
      <c r="E2380" s="26"/>
      <c r="I2380" s="29">
        <v>20</v>
      </c>
      <c r="J2380" s="96">
        <f si="74" t="shared"/>
        <v>0</v>
      </c>
      <c r="M2380" s="26"/>
    </row>
    <row customHeight="1" ht="12" r="2381" spans="1:13">
      <c r="A2381" s="26">
        <v>29895</v>
      </c>
      <c r="B2381" s="94">
        <v>0</v>
      </c>
      <c r="C2381" s="110">
        <v>0</v>
      </c>
      <c r="D2381" s="110">
        <f si="73" t="shared"/>
        <v>0</v>
      </c>
      <c r="E2381" s="26"/>
      <c r="I2381" s="29">
        <v>20</v>
      </c>
      <c r="J2381" s="96">
        <f si="74" t="shared"/>
        <v>0</v>
      </c>
      <c r="K2381" s="26"/>
      <c r="L2381" s="26"/>
      <c r="M2381" s="26"/>
    </row>
    <row customHeight="1" ht="12" r="2382" spans="1:13">
      <c r="A2382" s="26">
        <v>29896</v>
      </c>
      <c r="B2382" s="94">
        <v>3</v>
      </c>
      <c r="C2382" s="110">
        <v>0</v>
      </c>
      <c r="D2382" s="110">
        <f si="73" t="shared"/>
        <v>0</v>
      </c>
      <c r="E2382" s="26"/>
      <c r="I2382" s="29">
        <v>20</v>
      </c>
      <c r="J2382" s="96">
        <f si="74" t="shared"/>
        <v>60</v>
      </c>
      <c r="K2382" s="26"/>
      <c r="L2382" s="26"/>
      <c r="M2382" s="26"/>
    </row>
    <row customHeight="1" ht="12" r="2383" spans="1:13">
      <c r="A2383" s="26">
        <v>29897</v>
      </c>
      <c r="B2383" s="94">
        <v>0</v>
      </c>
      <c r="C2383" s="110">
        <v>0</v>
      </c>
      <c r="D2383" s="110">
        <f si="73" t="shared"/>
        <v>0</v>
      </c>
      <c r="E2383" s="26"/>
      <c r="I2383" s="29">
        <v>20</v>
      </c>
      <c r="J2383" s="96">
        <f si="74" t="shared"/>
        <v>0</v>
      </c>
      <c r="K2383" s="26"/>
      <c r="L2383" s="26"/>
      <c r="M2383" s="26"/>
    </row>
    <row customHeight="1" ht="12" r="2384" spans="1:13">
      <c r="A2384" s="26">
        <v>29899</v>
      </c>
      <c r="B2384" s="94">
        <v>0</v>
      </c>
      <c r="C2384" s="110">
        <v>0</v>
      </c>
      <c r="D2384" s="110">
        <f si="73" t="shared"/>
        <v>0</v>
      </c>
      <c r="E2384" s="26"/>
      <c r="I2384" s="29">
        <v>20</v>
      </c>
      <c r="J2384" s="96">
        <f si="74" t="shared"/>
        <v>0</v>
      </c>
      <c r="K2384" s="26"/>
      <c r="L2384" s="26"/>
      <c r="M2384" s="26"/>
    </row>
    <row customHeight="1" ht="12" r="2385" spans="1:13">
      <c r="A2385" s="26">
        <v>29902</v>
      </c>
      <c r="B2385" s="94">
        <v>1</v>
      </c>
      <c r="C2385" s="110">
        <v>0</v>
      </c>
      <c r="D2385" s="110">
        <f si="73" t="shared"/>
        <v>0</v>
      </c>
      <c r="E2385" s="26"/>
      <c r="I2385" s="29">
        <v>20</v>
      </c>
      <c r="J2385" s="96">
        <f si="74" t="shared"/>
        <v>20</v>
      </c>
      <c r="K2385" s="26"/>
      <c r="L2385" s="26"/>
      <c r="M2385" s="26"/>
    </row>
    <row customHeight="1" ht="12" r="2386" spans="1:13">
      <c r="A2386" s="26">
        <v>29905</v>
      </c>
      <c r="B2386" s="94">
        <v>1</v>
      </c>
      <c r="C2386" s="110">
        <v>0</v>
      </c>
      <c r="D2386" s="110">
        <f si="73" t="shared"/>
        <v>0</v>
      </c>
      <c r="E2386" s="26"/>
      <c r="I2386" s="29">
        <v>20</v>
      </c>
      <c r="J2386" s="96">
        <f si="74" t="shared"/>
        <v>20</v>
      </c>
      <c r="K2386" s="26"/>
      <c r="L2386" s="26"/>
      <c r="M2386" s="26"/>
    </row>
    <row customHeight="1" ht="12" r="2387" spans="1:13">
      <c r="A2387" s="26">
        <v>29906</v>
      </c>
      <c r="B2387" s="94">
        <v>1</v>
      </c>
      <c r="C2387" s="110">
        <v>0</v>
      </c>
      <c r="D2387" s="110">
        <f si="73" t="shared"/>
        <v>0</v>
      </c>
      <c r="E2387" s="26"/>
      <c r="I2387" s="29">
        <v>20</v>
      </c>
      <c r="J2387" s="96">
        <f si="74" t="shared"/>
        <v>20</v>
      </c>
      <c r="K2387" s="26"/>
      <c r="L2387" s="26"/>
      <c r="M2387" s="26"/>
    </row>
    <row customHeight="1" ht="12" r="2388" spans="1:13">
      <c r="A2388" s="26">
        <v>29907</v>
      </c>
      <c r="B2388" s="94">
        <v>1</v>
      </c>
      <c r="C2388" s="110">
        <v>0</v>
      </c>
      <c r="D2388" s="110">
        <f si="73" t="shared"/>
        <v>0</v>
      </c>
      <c r="E2388" s="26"/>
      <c r="I2388" s="29">
        <v>20</v>
      </c>
      <c r="J2388" s="96">
        <f si="74" t="shared"/>
        <v>20</v>
      </c>
      <c r="K2388" s="26"/>
      <c r="L2388" s="26"/>
      <c r="M2388" s="26"/>
    </row>
    <row customHeight="1" ht="12" r="2389" spans="1:13">
      <c r="A2389" s="26">
        <v>29908</v>
      </c>
      <c r="B2389" s="94">
        <v>1</v>
      </c>
      <c r="C2389" s="110">
        <v>0</v>
      </c>
      <c r="D2389" s="110">
        <f si="73" t="shared"/>
        <v>0</v>
      </c>
      <c r="E2389" s="26"/>
      <c r="I2389" s="29">
        <v>20</v>
      </c>
      <c r="J2389" s="96">
        <f si="74" t="shared"/>
        <v>20</v>
      </c>
      <c r="K2389" s="26"/>
      <c r="L2389" s="26"/>
      <c r="M2389" s="26"/>
    </row>
    <row customHeight="1" ht="12" r="2390" spans="1:13">
      <c r="A2390" s="26">
        <v>29909</v>
      </c>
      <c r="B2390" s="94">
        <v>2</v>
      </c>
      <c r="C2390" s="110">
        <v>0</v>
      </c>
      <c r="D2390" s="110">
        <f ref="D2390:D2456" si="75" t="shared">C2390*2</f>
        <v>0</v>
      </c>
      <c r="E2390" s="26"/>
      <c r="I2390" s="29">
        <v>20</v>
      </c>
      <c r="J2390" s="96">
        <f si="74" t="shared"/>
        <v>40</v>
      </c>
      <c r="K2390" s="26"/>
      <c r="L2390" s="26"/>
      <c r="M2390" s="26"/>
    </row>
    <row customHeight="1" ht="12" r="2391" spans="1:13">
      <c r="A2391" s="26">
        <v>29910</v>
      </c>
      <c r="B2391" s="94">
        <v>2</v>
      </c>
      <c r="C2391" s="110">
        <v>0</v>
      </c>
      <c r="D2391" s="110">
        <f si="75" t="shared"/>
        <v>0</v>
      </c>
      <c r="E2391" s="26"/>
      <c r="I2391" s="29">
        <v>20</v>
      </c>
      <c r="J2391" s="96">
        <f si="74" t="shared"/>
        <v>40</v>
      </c>
      <c r="K2391" s="26"/>
      <c r="L2391" s="26"/>
      <c r="M2391" s="26"/>
    </row>
    <row customHeight="1" ht="12" r="2392" spans="1:13">
      <c r="A2392" s="26">
        <v>29911</v>
      </c>
      <c r="B2392" s="94">
        <v>1</v>
      </c>
      <c r="C2392" s="110">
        <v>0</v>
      </c>
      <c r="D2392" s="110">
        <f si="75" t="shared"/>
        <v>0</v>
      </c>
      <c r="E2392" s="26"/>
      <c r="I2392" s="29">
        <v>20</v>
      </c>
      <c r="J2392" s="96">
        <f si="74" t="shared"/>
        <v>20</v>
      </c>
      <c r="K2392" s="26"/>
      <c r="L2392" s="26"/>
      <c r="M2392" s="26"/>
    </row>
    <row customHeight="1" ht="12" r="2393" spans="1:13">
      <c r="A2393" s="26">
        <v>29914</v>
      </c>
      <c r="B2393" s="94">
        <v>2</v>
      </c>
      <c r="C2393" s="110">
        <v>0</v>
      </c>
      <c r="D2393" s="110">
        <f si="75" t="shared"/>
        <v>0</v>
      </c>
      <c r="E2393" s="26"/>
      <c r="I2393" s="29">
        <v>20</v>
      </c>
      <c r="J2393" s="96">
        <f si="74" t="shared"/>
        <v>40</v>
      </c>
      <c r="K2393" s="26"/>
      <c r="L2393" s="26"/>
      <c r="M2393" s="26"/>
    </row>
    <row customHeight="1" ht="12" r="2394" spans="1:13">
      <c r="A2394" s="26">
        <v>29917</v>
      </c>
      <c r="B2394" s="94">
        <v>1</v>
      </c>
      <c r="C2394" s="110">
        <v>0</v>
      </c>
      <c r="D2394" s="110">
        <f si="75" t="shared"/>
        <v>0</v>
      </c>
      <c r="E2394" s="26"/>
      <c r="I2394" s="29">
        <v>20</v>
      </c>
      <c r="J2394" s="96">
        <f si="74" t="shared"/>
        <v>20</v>
      </c>
      <c r="K2394" s="26"/>
      <c r="L2394" s="26"/>
      <c r="M2394" s="26"/>
    </row>
    <row customHeight="1" ht="12" r="2395" spans="1:13">
      <c r="A2395" s="26">
        <v>29918</v>
      </c>
      <c r="B2395" s="94">
        <v>1</v>
      </c>
      <c r="C2395" s="110">
        <v>0</v>
      </c>
      <c r="D2395" s="110">
        <f si="75" t="shared"/>
        <v>0</v>
      </c>
      <c r="E2395" s="26"/>
      <c r="I2395" s="29">
        <v>20</v>
      </c>
      <c r="J2395" s="96">
        <f si="74" t="shared"/>
        <v>20</v>
      </c>
      <c r="K2395" s="26"/>
      <c r="L2395" s="26"/>
      <c r="M2395" s="26"/>
    </row>
    <row customHeight="1" ht="12" r="2396" spans="1:13">
      <c r="A2396" s="26">
        <v>29922</v>
      </c>
      <c r="B2396" s="94">
        <v>2</v>
      </c>
      <c r="C2396" s="110">
        <v>0</v>
      </c>
      <c r="D2396" s="110">
        <f si="75" t="shared"/>
        <v>0</v>
      </c>
      <c r="E2396" s="26"/>
      <c r="I2396" s="29">
        <v>20</v>
      </c>
      <c r="J2396" s="96">
        <f si="74" t="shared"/>
        <v>40</v>
      </c>
      <c r="K2396" s="26"/>
      <c r="L2396" s="26"/>
      <c r="M2396" s="26"/>
    </row>
    <row customHeight="1" ht="12" r="2397" spans="1:13">
      <c r="A2397" s="26">
        <v>29923</v>
      </c>
      <c r="B2397" s="94">
        <v>1</v>
      </c>
      <c r="C2397" s="110">
        <v>0</v>
      </c>
      <c r="D2397" s="110">
        <f si="75" t="shared"/>
        <v>0</v>
      </c>
      <c r="E2397" s="26"/>
      <c r="I2397" s="29">
        <v>20</v>
      </c>
      <c r="J2397" s="96">
        <f si="74" t="shared"/>
        <v>20</v>
      </c>
      <c r="K2397" s="26"/>
      <c r="L2397" s="26"/>
      <c r="M2397" s="26"/>
    </row>
    <row customHeight="1" ht="12" r="2398" spans="1:13">
      <c r="A2398" s="26">
        <v>29924</v>
      </c>
      <c r="B2398" s="94">
        <v>1</v>
      </c>
      <c r="C2398" s="110">
        <v>0</v>
      </c>
      <c r="D2398" s="110">
        <f si="75" t="shared"/>
        <v>0</v>
      </c>
      <c r="E2398" s="26"/>
      <c r="I2398" s="29">
        <v>20</v>
      </c>
      <c r="J2398" s="96">
        <f si="74" t="shared"/>
        <v>20</v>
      </c>
      <c r="K2398" s="26"/>
      <c r="L2398" s="26"/>
      <c r="M2398" s="26"/>
    </row>
    <row customHeight="1" ht="12" r="2399" spans="1:13">
      <c r="A2399" s="26">
        <v>29928</v>
      </c>
      <c r="B2399" s="94">
        <v>1</v>
      </c>
      <c r="C2399" s="110">
        <v>0</v>
      </c>
      <c r="D2399" s="110">
        <f si="75" t="shared"/>
        <v>0</v>
      </c>
      <c r="E2399" s="26"/>
      <c r="I2399" s="29">
        <v>20</v>
      </c>
      <c r="J2399" s="96">
        <f si="74" t="shared"/>
        <v>20</v>
      </c>
      <c r="K2399" s="26"/>
      <c r="L2399" s="26"/>
      <c r="M2399" s="26"/>
    </row>
    <row customHeight="1" ht="12" r="2400" spans="1:13">
      <c r="A2400" s="26">
        <v>29929</v>
      </c>
      <c r="B2400" s="94">
        <v>1</v>
      </c>
      <c r="C2400" s="110">
        <v>0</v>
      </c>
      <c r="D2400" s="110">
        <f si="75" t="shared"/>
        <v>0</v>
      </c>
      <c r="E2400" s="26"/>
      <c r="I2400" s="29">
        <v>20</v>
      </c>
      <c r="J2400" s="96">
        <f si="74" t="shared"/>
        <v>20</v>
      </c>
      <c r="K2400" s="26"/>
      <c r="L2400" s="26"/>
      <c r="M2400" s="26"/>
    </row>
    <row customHeight="1" ht="12" r="2401" spans="1:13">
      <c r="A2401" s="26">
        <v>29930</v>
      </c>
      <c r="B2401" s="94">
        <v>1</v>
      </c>
      <c r="C2401" s="110">
        <v>0</v>
      </c>
      <c r="D2401" s="110">
        <f si="75" t="shared"/>
        <v>0</v>
      </c>
      <c r="E2401" s="26"/>
      <c r="I2401" s="29">
        <v>20</v>
      </c>
      <c r="J2401" s="96">
        <f si="74" t="shared"/>
        <v>20</v>
      </c>
      <c r="M2401" s="26"/>
    </row>
    <row customHeight="1" ht="12" r="2402" spans="1:13">
      <c r="A2402" s="26">
        <v>29931</v>
      </c>
      <c r="B2402" s="94">
        <v>1</v>
      </c>
      <c r="C2402" s="110">
        <v>0</v>
      </c>
      <c r="D2402" s="110">
        <f si="75" t="shared"/>
        <v>0</v>
      </c>
      <c r="E2402" s="26"/>
      <c r="I2402" s="29">
        <v>20</v>
      </c>
      <c r="J2402" s="96">
        <f si="74" t="shared"/>
        <v>20</v>
      </c>
      <c r="M2402" s="26"/>
    </row>
    <row customHeight="1" ht="12" r="2403" spans="1:13">
      <c r="A2403" s="26">
        <v>29934</v>
      </c>
      <c r="B2403" s="94">
        <v>1</v>
      </c>
      <c r="C2403" s="110">
        <v>0</v>
      </c>
      <c r="D2403" s="110">
        <f si="75" t="shared"/>
        <v>0</v>
      </c>
      <c r="E2403" s="26"/>
      <c r="I2403" s="29">
        <v>20</v>
      </c>
      <c r="J2403" s="96">
        <f si="74" t="shared"/>
        <v>20</v>
      </c>
      <c r="M2403" s="26"/>
    </row>
    <row customHeight="1" ht="12" r="2404" spans="1:13">
      <c r="A2404" s="26">
        <v>29935</v>
      </c>
      <c r="B2404" s="94">
        <v>1</v>
      </c>
      <c r="C2404" s="110">
        <v>0</v>
      </c>
      <c r="D2404" s="110">
        <f si="75" t="shared"/>
        <v>0</v>
      </c>
      <c r="E2404" s="26"/>
      <c r="I2404" s="29">
        <v>20</v>
      </c>
      <c r="J2404" s="96">
        <f si="74" t="shared"/>
        <v>20</v>
      </c>
      <c r="M2404" s="26"/>
    </row>
    <row customHeight="1" ht="12" r="2405" spans="1:13">
      <c r="A2405" s="26">
        <v>29936</v>
      </c>
      <c r="B2405" s="94">
        <v>2</v>
      </c>
      <c r="C2405" s="110">
        <v>0</v>
      </c>
      <c r="D2405" s="110">
        <f si="75" t="shared"/>
        <v>0</v>
      </c>
      <c r="E2405" s="26"/>
      <c r="I2405" s="29">
        <v>20</v>
      </c>
      <c r="J2405" s="96">
        <f si="74" t="shared"/>
        <v>40</v>
      </c>
      <c r="M2405" s="26"/>
    </row>
    <row customHeight="1" ht="12" r="2406" spans="1:13">
      <c r="A2406" s="26">
        <v>29938</v>
      </c>
      <c r="B2406" s="94">
        <v>1</v>
      </c>
      <c r="C2406" s="110">
        <v>0</v>
      </c>
      <c r="D2406" s="110">
        <f si="75" t="shared"/>
        <v>0</v>
      </c>
      <c r="I2406" s="29">
        <v>20</v>
      </c>
      <c r="J2406" s="96">
        <f si="74" t="shared"/>
        <v>20</v>
      </c>
    </row>
    <row customHeight="1" ht="12" r="2407" spans="1:13">
      <c r="A2407" s="26">
        <v>29939</v>
      </c>
      <c r="B2407" s="94">
        <v>1</v>
      </c>
      <c r="C2407" s="110">
        <v>0</v>
      </c>
      <c r="D2407" s="110">
        <f si="75" t="shared"/>
        <v>0</v>
      </c>
      <c r="I2407" s="29">
        <v>20</v>
      </c>
      <c r="J2407" s="96">
        <f si="74" t="shared"/>
        <v>20</v>
      </c>
    </row>
    <row customHeight="1" ht="12" r="2408" spans="1:13">
      <c r="A2408" s="26">
        <v>29940</v>
      </c>
      <c r="B2408" s="94">
        <v>2</v>
      </c>
      <c r="C2408" s="110">
        <v>0</v>
      </c>
      <c r="D2408" s="110">
        <f si="75" t="shared"/>
        <v>0</v>
      </c>
      <c r="I2408" s="29">
        <v>20</v>
      </c>
      <c r="J2408" s="96">
        <f si="74" t="shared"/>
        <v>40</v>
      </c>
    </row>
    <row customHeight="1" ht="12" r="2409" spans="1:13">
      <c r="A2409" s="10">
        <v>29941</v>
      </c>
      <c r="B2409" s="94">
        <v>1</v>
      </c>
      <c r="C2409" s="110">
        <v>0</v>
      </c>
      <c r="D2409" s="110">
        <f si="75" t="shared"/>
        <v>0</v>
      </c>
      <c r="I2409" s="29">
        <v>20</v>
      </c>
      <c r="J2409" s="96">
        <f si="74" t="shared"/>
        <v>20</v>
      </c>
    </row>
    <row customHeight="1" ht="12" r="2410" spans="1:13">
      <c r="A2410" s="10">
        <v>29942</v>
      </c>
      <c r="B2410" s="94">
        <v>0</v>
      </c>
      <c r="C2410" s="110">
        <v>0</v>
      </c>
      <c r="D2410" s="110">
        <f si="75" t="shared"/>
        <v>0</v>
      </c>
      <c r="I2410" s="29">
        <v>20</v>
      </c>
      <c r="J2410" s="96">
        <f si="74" t="shared"/>
        <v>0</v>
      </c>
    </row>
    <row customHeight="1" ht="12" r="2411" spans="1:13">
      <c r="A2411" s="10">
        <v>29944</v>
      </c>
      <c r="B2411" s="94">
        <v>1</v>
      </c>
      <c r="C2411" s="110">
        <v>0</v>
      </c>
      <c r="D2411" s="110">
        <f si="75" t="shared"/>
        <v>0</v>
      </c>
      <c r="I2411" s="29">
        <v>20</v>
      </c>
      <c r="J2411" s="96">
        <f si="74" t="shared"/>
        <v>20</v>
      </c>
    </row>
    <row customHeight="1" ht="12" r="2412" spans="1:13">
      <c r="A2412" s="10">
        <v>29945</v>
      </c>
      <c r="B2412" s="94">
        <v>1</v>
      </c>
      <c r="C2412" s="110">
        <v>0</v>
      </c>
      <c r="D2412" s="110">
        <f si="75" t="shared"/>
        <v>0</v>
      </c>
      <c r="I2412" s="29">
        <v>20</v>
      </c>
      <c r="J2412" s="96">
        <f si="74" t="shared"/>
        <v>20</v>
      </c>
    </row>
    <row customHeight="1" ht="12" r="2413" spans="1:13">
      <c r="A2413" s="10">
        <v>29950</v>
      </c>
      <c r="B2413" s="94">
        <v>1</v>
      </c>
      <c r="C2413" s="110">
        <v>0</v>
      </c>
      <c r="D2413" s="110">
        <f si="75" t="shared"/>
        <v>0</v>
      </c>
      <c r="I2413" s="29">
        <v>20</v>
      </c>
      <c r="J2413" s="96">
        <f si="74" t="shared"/>
        <v>20</v>
      </c>
    </row>
    <row customHeight="1" ht="12" r="2414" spans="1:13">
      <c r="A2414" s="10">
        <v>29952</v>
      </c>
      <c r="B2414" s="94">
        <v>2</v>
      </c>
      <c r="C2414" s="110">
        <v>0</v>
      </c>
      <c r="D2414" s="110">
        <f si="75" t="shared"/>
        <v>0</v>
      </c>
      <c r="I2414" s="29">
        <v>20</v>
      </c>
      <c r="J2414" s="96">
        <f si="74" t="shared"/>
        <v>40</v>
      </c>
    </row>
    <row customHeight="1" ht="12" r="2415" spans="1:13">
      <c r="A2415" s="10">
        <v>29953</v>
      </c>
      <c r="B2415" s="94">
        <v>0</v>
      </c>
      <c r="C2415" s="110">
        <v>0</v>
      </c>
      <c r="D2415" s="110">
        <f si="75" t="shared"/>
        <v>0</v>
      </c>
      <c r="I2415" s="29">
        <v>20</v>
      </c>
      <c r="J2415" s="96">
        <f si="74" t="shared"/>
        <v>0</v>
      </c>
    </row>
    <row customHeight="1" ht="12" r="2416" spans="1:13">
      <c r="A2416" s="10">
        <v>29954</v>
      </c>
      <c r="B2416" s="94">
        <v>0</v>
      </c>
      <c r="C2416" s="110">
        <v>0</v>
      </c>
      <c r="D2416" s="110">
        <f si="75" t="shared"/>
        <v>0</v>
      </c>
      <c r="I2416" s="29">
        <v>20</v>
      </c>
      <c r="J2416" s="96">
        <f si="74" t="shared"/>
        <v>0</v>
      </c>
    </row>
    <row customHeight="1" ht="12" r="2417" spans="1:13">
      <c r="A2417" s="10">
        <v>29955</v>
      </c>
      <c r="B2417" s="94">
        <v>0</v>
      </c>
      <c r="C2417" s="110">
        <v>0</v>
      </c>
      <c r="D2417" s="110">
        <f si="75" t="shared"/>
        <v>0</v>
      </c>
      <c r="I2417" s="29">
        <v>20</v>
      </c>
      <c r="J2417" s="96">
        <f si="74" t="shared"/>
        <v>0</v>
      </c>
    </row>
    <row customHeight="1" ht="12" r="2418" spans="1:13">
      <c r="A2418" s="10">
        <v>29957</v>
      </c>
      <c r="B2418" s="94">
        <v>9</v>
      </c>
      <c r="C2418" s="110">
        <v>0</v>
      </c>
      <c r="D2418" s="110">
        <f si="75" t="shared"/>
        <v>0</v>
      </c>
      <c r="I2418" s="29">
        <v>20</v>
      </c>
      <c r="J2418" s="96">
        <f si="74" t="shared"/>
        <v>180</v>
      </c>
    </row>
    <row customHeight="1" ht="12" r="2419" spans="1:13">
      <c r="A2419" s="10">
        <v>29958</v>
      </c>
      <c r="B2419" s="94">
        <v>2</v>
      </c>
      <c r="C2419" s="110">
        <v>0</v>
      </c>
      <c r="D2419" s="110">
        <f si="75" t="shared"/>
        <v>0</v>
      </c>
      <c r="I2419" s="29">
        <v>20</v>
      </c>
      <c r="J2419" s="96">
        <f ref="J2419:J2482" si="76" t="shared">B2419*I2419</f>
        <v>40</v>
      </c>
    </row>
    <row customHeight="1" ht="12" r="2420" spans="1:13">
      <c r="A2420" s="10">
        <v>29961</v>
      </c>
      <c r="B2420" s="94">
        <v>1</v>
      </c>
      <c r="C2420" s="110">
        <v>0</v>
      </c>
      <c r="D2420" s="110">
        <f si="75" t="shared"/>
        <v>0</v>
      </c>
      <c r="I2420" s="29">
        <v>20</v>
      </c>
      <c r="J2420" s="96">
        <f si="76" t="shared"/>
        <v>20</v>
      </c>
    </row>
    <row customHeight="1" ht="12" r="2421" spans="1:13">
      <c r="A2421" s="10">
        <v>29965</v>
      </c>
      <c r="B2421" s="94">
        <v>1</v>
      </c>
      <c r="C2421" s="110">
        <v>0</v>
      </c>
      <c r="D2421" s="110">
        <f si="75" t="shared"/>
        <v>0</v>
      </c>
      <c r="I2421" s="29">
        <v>20</v>
      </c>
      <c r="J2421" s="96">
        <f si="76" t="shared"/>
        <v>20</v>
      </c>
    </row>
    <row customHeight="1" ht="12" r="2422" spans="1:13">
      <c r="A2422" s="10">
        <v>29966</v>
      </c>
      <c r="B2422" s="94">
        <v>2</v>
      </c>
      <c r="C2422" s="110">
        <v>0</v>
      </c>
      <c r="D2422" s="110">
        <f si="75" t="shared"/>
        <v>0</v>
      </c>
      <c r="I2422" s="29">
        <v>20</v>
      </c>
      <c r="J2422" s="96">
        <f si="76" t="shared"/>
        <v>40</v>
      </c>
    </row>
    <row customHeight="1" ht="12" r="2423" spans="1:13">
      <c r="A2423" s="10">
        <v>29969</v>
      </c>
      <c r="B2423" s="94">
        <v>7</v>
      </c>
      <c r="C2423" s="110">
        <v>0</v>
      </c>
      <c r="D2423" s="110">
        <f si="75" t="shared"/>
        <v>0</v>
      </c>
      <c r="I2423" s="29">
        <v>20</v>
      </c>
      <c r="J2423" s="96">
        <f si="76" t="shared"/>
        <v>140</v>
      </c>
    </row>
    <row customHeight="1" ht="12" r="2424" spans="1:13">
      <c r="A2424" s="10">
        <v>29970</v>
      </c>
      <c r="B2424" s="94">
        <v>7</v>
      </c>
      <c r="C2424" s="110">
        <v>0</v>
      </c>
      <c r="D2424" s="110">
        <f si="75" t="shared"/>
        <v>0</v>
      </c>
      <c r="I2424" s="29">
        <v>20</v>
      </c>
      <c r="J2424" s="96">
        <f si="76" t="shared"/>
        <v>140</v>
      </c>
    </row>
    <row customHeight="1" ht="12" r="2425" spans="1:13">
      <c r="A2425" s="10">
        <v>29971</v>
      </c>
      <c r="B2425" s="94">
        <v>9</v>
      </c>
      <c r="C2425" s="110">
        <v>0</v>
      </c>
      <c r="D2425" s="110">
        <f si="75" t="shared"/>
        <v>0</v>
      </c>
      <c r="I2425" s="29">
        <v>20</v>
      </c>
      <c r="J2425" s="96">
        <f si="76" t="shared"/>
        <v>180</v>
      </c>
    </row>
    <row customHeight="1" ht="12" r="2426" spans="1:13">
      <c r="A2426" s="10">
        <v>29972</v>
      </c>
      <c r="B2426" s="94">
        <v>7</v>
      </c>
      <c r="C2426" s="110">
        <v>0</v>
      </c>
      <c r="D2426" s="110">
        <f si="75" t="shared"/>
        <v>0</v>
      </c>
      <c r="E2426" s="26"/>
      <c r="I2426" s="29">
        <v>20</v>
      </c>
      <c r="J2426" s="96">
        <f si="76" t="shared"/>
        <v>140</v>
      </c>
      <c r="M2426" s="26"/>
    </row>
    <row customHeight="1" ht="12" r="2427" spans="1:13">
      <c r="A2427" s="10">
        <v>29973</v>
      </c>
      <c r="B2427" s="94">
        <v>9</v>
      </c>
      <c r="C2427" s="110">
        <v>0</v>
      </c>
      <c r="D2427" s="110">
        <f si="75" t="shared"/>
        <v>0</v>
      </c>
      <c r="E2427" s="26"/>
      <c r="I2427" s="29">
        <v>20</v>
      </c>
      <c r="J2427" s="96">
        <f si="76" t="shared"/>
        <v>180</v>
      </c>
      <c r="M2427" s="26"/>
    </row>
    <row customHeight="1" ht="12" r="2428" spans="1:13">
      <c r="A2428" s="10">
        <v>29975</v>
      </c>
      <c r="B2428" s="94">
        <v>1</v>
      </c>
      <c r="C2428" s="110">
        <v>0</v>
      </c>
      <c r="D2428" s="110">
        <f>C2428*2</f>
        <v>0</v>
      </c>
      <c r="E2428" s="26"/>
      <c r="I2428" s="29">
        <v>20</v>
      </c>
      <c r="J2428" s="96">
        <f si="76" t="shared"/>
        <v>20</v>
      </c>
      <c r="M2428" s="26"/>
    </row>
    <row customHeight="1" ht="12" r="2429" spans="1:13">
      <c r="A2429" s="26">
        <v>29976</v>
      </c>
      <c r="B2429" s="94">
        <v>1</v>
      </c>
      <c r="C2429" s="110">
        <v>0</v>
      </c>
      <c r="D2429" s="110">
        <f si="75" t="shared"/>
        <v>0</v>
      </c>
      <c r="E2429" s="26"/>
      <c r="I2429" s="29">
        <v>120</v>
      </c>
      <c r="J2429" s="96">
        <f si="76" t="shared"/>
        <v>120</v>
      </c>
      <c r="M2429" s="26"/>
    </row>
    <row customHeight="1" ht="12" r="2430" spans="1:13">
      <c r="A2430" s="26">
        <v>29977</v>
      </c>
      <c r="B2430" s="94">
        <v>3</v>
      </c>
      <c r="C2430" s="110">
        <v>0</v>
      </c>
      <c r="D2430" s="110">
        <f si="75" t="shared"/>
        <v>0</v>
      </c>
      <c r="E2430" s="26"/>
      <c r="I2430" s="29">
        <v>20</v>
      </c>
      <c r="J2430" s="96">
        <f si="76" t="shared"/>
        <v>60</v>
      </c>
      <c r="M2430" s="26"/>
    </row>
    <row customHeight="1" ht="12" r="2431" spans="1:13">
      <c r="A2431" s="26">
        <v>29978</v>
      </c>
      <c r="B2431" s="94">
        <v>0</v>
      </c>
      <c r="C2431" s="110">
        <v>0</v>
      </c>
      <c r="D2431" s="110">
        <f si="75" t="shared"/>
        <v>0</v>
      </c>
      <c r="E2431" s="26"/>
      <c r="I2431" s="29">
        <v>20</v>
      </c>
      <c r="J2431" s="96">
        <f si="76" t="shared"/>
        <v>0</v>
      </c>
      <c r="M2431" s="26"/>
    </row>
    <row customHeight="1" ht="12" r="2432" spans="1:13">
      <c r="A2432" s="134">
        <v>29981</v>
      </c>
      <c r="B2432" s="94">
        <v>1</v>
      </c>
      <c r="C2432" s="110">
        <v>0</v>
      </c>
      <c r="D2432" s="110">
        <f si="75" t="shared"/>
        <v>0</v>
      </c>
      <c r="E2432" s="26"/>
      <c r="I2432" s="29">
        <v>20</v>
      </c>
      <c r="J2432" s="96">
        <f si="76" t="shared"/>
        <v>20</v>
      </c>
      <c r="M2432" s="26"/>
    </row>
    <row customHeight="1" ht="12" r="2433" spans="1:13">
      <c r="A2433" s="26">
        <v>29986</v>
      </c>
      <c r="B2433" s="94">
        <v>1</v>
      </c>
      <c r="C2433" s="110">
        <v>0</v>
      </c>
      <c r="D2433" s="110">
        <f si="75" t="shared"/>
        <v>0</v>
      </c>
      <c r="E2433" s="26"/>
      <c r="I2433" s="29">
        <v>20</v>
      </c>
      <c r="J2433" s="96">
        <f si="76" t="shared"/>
        <v>20</v>
      </c>
      <c r="M2433" s="26"/>
    </row>
    <row customHeight="1" ht="12" r="2434" spans="1:13">
      <c r="A2434" s="26">
        <v>29988</v>
      </c>
      <c r="B2434" s="94">
        <v>0</v>
      </c>
      <c r="C2434" s="110">
        <v>0</v>
      </c>
      <c r="D2434" s="110">
        <f si="75" t="shared"/>
        <v>0</v>
      </c>
      <c r="E2434" s="26"/>
      <c r="I2434" s="29">
        <v>20</v>
      </c>
      <c r="J2434" s="96">
        <f si="76" t="shared"/>
        <v>0</v>
      </c>
      <c r="M2434" s="26"/>
    </row>
    <row customHeight="1" ht="12" r="2435" spans="1:13">
      <c r="A2435" s="26">
        <v>29998</v>
      </c>
      <c r="B2435" s="94">
        <v>0</v>
      </c>
      <c r="C2435" s="110">
        <v>0</v>
      </c>
      <c r="D2435" s="110">
        <f si="75" t="shared"/>
        <v>0</v>
      </c>
      <c r="E2435" s="26"/>
      <c r="I2435" s="29">
        <v>20</v>
      </c>
      <c r="J2435" s="96">
        <f si="76" t="shared"/>
        <v>0</v>
      </c>
      <c r="M2435" s="26"/>
    </row>
    <row customHeight="1" ht="12" r="2436" spans="1:13">
      <c r="A2436" s="26">
        <v>29999</v>
      </c>
      <c r="B2436" s="94">
        <v>1</v>
      </c>
      <c r="C2436" s="110">
        <v>0</v>
      </c>
      <c r="D2436" s="110">
        <f si="75" t="shared"/>
        <v>0</v>
      </c>
      <c r="E2436" s="26"/>
      <c r="I2436" s="29">
        <v>20</v>
      </c>
      <c r="J2436" s="96">
        <f si="76" t="shared"/>
        <v>20</v>
      </c>
      <c r="M2436" s="26"/>
    </row>
    <row customHeight="1" ht="12" r="2437" spans="1:13">
      <c r="A2437" s="26">
        <v>36001</v>
      </c>
      <c r="B2437" s="94">
        <v>3</v>
      </c>
      <c r="C2437" s="110">
        <v>0</v>
      </c>
      <c r="D2437" s="110">
        <f si="75" t="shared"/>
        <v>0</v>
      </c>
      <c r="E2437" s="26"/>
      <c r="I2437" s="29">
        <v>20</v>
      </c>
      <c r="J2437" s="96">
        <f si="76" t="shared"/>
        <v>60</v>
      </c>
      <c r="M2437" s="26"/>
    </row>
    <row customHeight="1" ht="12" r="2438" spans="1:13">
      <c r="A2438" s="26">
        <v>36002</v>
      </c>
      <c r="B2438" s="94">
        <v>8</v>
      </c>
      <c r="C2438" s="110">
        <v>0</v>
      </c>
      <c r="D2438" s="110">
        <f si="75" t="shared"/>
        <v>0</v>
      </c>
      <c r="E2438" s="26"/>
      <c r="I2438" s="29">
        <v>20</v>
      </c>
      <c r="J2438" s="96">
        <f si="76" t="shared"/>
        <v>160</v>
      </c>
      <c r="M2438" s="26"/>
    </row>
    <row customHeight="1" ht="12" r="2439" spans="1:13">
      <c r="A2439" s="26">
        <v>36003</v>
      </c>
      <c r="B2439" s="94">
        <v>1</v>
      </c>
      <c r="C2439" s="110">
        <v>0</v>
      </c>
      <c r="D2439" s="110">
        <f si="75" t="shared"/>
        <v>0</v>
      </c>
      <c r="E2439" s="26"/>
      <c r="I2439" s="29">
        <v>20</v>
      </c>
      <c r="J2439" s="96">
        <f si="76" t="shared"/>
        <v>20</v>
      </c>
      <c r="M2439" s="26"/>
    </row>
    <row customHeight="1" ht="12" r="2440" spans="1:13">
      <c r="A2440" s="26">
        <v>36005</v>
      </c>
      <c r="B2440" s="94">
        <v>0</v>
      </c>
      <c r="C2440" s="110">
        <v>1</v>
      </c>
      <c r="D2440" s="110">
        <f si="75" t="shared"/>
        <v>2</v>
      </c>
      <c r="E2440" s="26"/>
      <c r="F2440" s="26" t="s">
        <v>1385</v>
      </c>
      <c r="I2440" s="29">
        <v>20</v>
      </c>
      <c r="J2440" s="96">
        <f si="76" t="shared"/>
        <v>0</v>
      </c>
      <c r="M2440" s="26"/>
    </row>
    <row customHeight="1" ht="12" r="2441" spans="1:13">
      <c r="A2441" s="26">
        <v>36008</v>
      </c>
      <c r="B2441" s="94">
        <v>0</v>
      </c>
      <c r="C2441" s="110">
        <v>1</v>
      </c>
      <c r="D2441" s="110">
        <f si="75" t="shared"/>
        <v>2</v>
      </c>
      <c r="E2441" s="26"/>
      <c r="F2441" s="26" t="s">
        <v>1385</v>
      </c>
      <c r="I2441" s="29">
        <v>40</v>
      </c>
      <c r="J2441" s="96">
        <f si="76" t="shared"/>
        <v>0</v>
      </c>
      <c r="M2441" s="26"/>
    </row>
    <row customHeight="1" ht="12" r="2442" spans="1:13">
      <c r="A2442" s="26">
        <v>36009</v>
      </c>
      <c r="B2442" s="94">
        <v>3</v>
      </c>
      <c r="C2442" s="110">
        <v>1</v>
      </c>
      <c r="D2442" s="110">
        <f si="75" t="shared"/>
        <v>2</v>
      </c>
      <c r="E2442" s="26"/>
      <c r="F2442" s="26" t="s">
        <v>1385</v>
      </c>
      <c r="I2442" s="29">
        <v>45</v>
      </c>
      <c r="J2442" s="96">
        <f si="76" t="shared"/>
        <v>135</v>
      </c>
      <c r="M2442" s="26"/>
    </row>
    <row customHeight="1" ht="12" r="2443" spans="1:13">
      <c r="A2443" s="26">
        <v>36011</v>
      </c>
      <c r="B2443" s="94">
        <v>4</v>
      </c>
      <c r="C2443" s="110">
        <v>1</v>
      </c>
      <c r="D2443" s="110">
        <f si="75" t="shared"/>
        <v>2</v>
      </c>
      <c r="E2443" s="26"/>
      <c r="I2443" s="29">
        <v>35</v>
      </c>
      <c r="J2443" s="96">
        <f si="76" t="shared"/>
        <v>140</v>
      </c>
      <c r="M2443" s="26"/>
    </row>
    <row customHeight="1" ht="12" r="2444" spans="1:13">
      <c r="A2444" s="134">
        <v>36012</v>
      </c>
      <c r="B2444" s="94">
        <v>0</v>
      </c>
      <c r="C2444" s="110">
        <v>0</v>
      </c>
      <c r="D2444" s="110">
        <f si="75" t="shared"/>
        <v>0</v>
      </c>
      <c r="E2444" s="26"/>
      <c r="F2444" s="26" t="s">
        <v>1385</v>
      </c>
      <c r="I2444" s="29">
        <v>20</v>
      </c>
      <c r="J2444" s="96">
        <f si="76" t="shared"/>
        <v>0</v>
      </c>
      <c r="M2444" s="26"/>
    </row>
    <row customHeight="1" ht="12" r="2445" spans="1:13">
      <c r="A2445" s="134">
        <v>36013</v>
      </c>
      <c r="B2445" s="94">
        <v>0</v>
      </c>
      <c r="C2445" s="110">
        <v>0</v>
      </c>
      <c r="D2445" s="110">
        <f si="75" t="shared"/>
        <v>0</v>
      </c>
      <c r="E2445" s="26"/>
      <c r="F2445" s="26" t="s">
        <v>1378</v>
      </c>
      <c r="I2445" s="29">
        <v>35</v>
      </c>
      <c r="J2445" s="96">
        <f si="76" t="shared"/>
        <v>0</v>
      </c>
      <c r="M2445" s="26"/>
    </row>
    <row customHeight="1" ht="12" r="2446" spans="1:13">
      <c r="A2446" s="134">
        <v>36014</v>
      </c>
      <c r="B2446" s="94">
        <v>6</v>
      </c>
      <c r="C2446" s="110">
        <v>0</v>
      </c>
      <c r="D2446" s="110">
        <f si="75" t="shared"/>
        <v>0</v>
      </c>
      <c r="E2446" s="26"/>
      <c r="I2446" s="29">
        <v>20</v>
      </c>
      <c r="J2446" s="96">
        <f si="76" t="shared"/>
        <v>120</v>
      </c>
      <c r="M2446" s="26"/>
    </row>
    <row customHeight="1" ht="12" r="2447" spans="1:13">
      <c r="A2447" s="26">
        <v>36015</v>
      </c>
      <c r="B2447" s="94">
        <v>4</v>
      </c>
      <c r="C2447" s="110">
        <v>0</v>
      </c>
      <c r="D2447" s="110">
        <f si="75" t="shared"/>
        <v>0</v>
      </c>
      <c r="E2447" s="26"/>
      <c r="I2447" s="29">
        <v>20</v>
      </c>
      <c r="J2447" s="96">
        <f si="76" t="shared"/>
        <v>80</v>
      </c>
      <c r="M2447" s="26"/>
    </row>
    <row customHeight="1" ht="12" r="2448" spans="1:13">
      <c r="A2448" s="134">
        <v>36021</v>
      </c>
      <c r="B2448" s="94">
        <v>13</v>
      </c>
      <c r="C2448" s="110">
        <v>0</v>
      </c>
      <c r="D2448" s="110">
        <f si="75" t="shared"/>
        <v>0</v>
      </c>
      <c r="E2448" s="26"/>
      <c r="I2448" s="29">
        <v>123</v>
      </c>
      <c r="J2448" s="96">
        <f si="76" t="shared"/>
        <v>1599</v>
      </c>
      <c r="M2448" s="26"/>
    </row>
    <row customHeight="1" ht="12" r="2449" spans="1:13">
      <c r="A2449" s="26">
        <v>36023</v>
      </c>
      <c r="B2449" s="94">
        <v>2</v>
      </c>
      <c r="C2449" s="110">
        <v>0</v>
      </c>
      <c r="D2449" s="110">
        <f si="75" t="shared"/>
        <v>0</v>
      </c>
      <c r="E2449" s="26"/>
      <c r="I2449" s="29">
        <v>20</v>
      </c>
      <c r="J2449" s="96">
        <f si="76" t="shared"/>
        <v>40</v>
      </c>
      <c r="M2449" s="26"/>
    </row>
    <row customHeight="1" ht="12" r="2450" spans="1:13">
      <c r="A2450" s="26">
        <v>36025</v>
      </c>
      <c r="B2450" s="94">
        <v>0</v>
      </c>
      <c r="C2450" s="110">
        <v>0</v>
      </c>
      <c r="D2450" s="110">
        <f si="75" t="shared"/>
        <v>0</v>
      </c>
      <c r="E2450" s="26"/>
      <c r="I2450" s="29">
        <v>20</v>
      </c>
      <c r="J2450" s="96">
        <f si="76" t="shared"/>
        <v>0</v>
      </c>
      <c r="M2450" s="26"/>
    </row>
    <row customHeight="1" ht="12" r="2451" spans="1:13">
      <c r="A2451" s="134">
        <v>36026</v>
      </c>
      <c r="B2451" s="94">
        <v>0</v>
      </c>
      <c r="C2451" s="110">
        <v>0</v>
      </c>
      <c r="D2451" s="110">
        <f si="75" t="shared"/>
        <v>0</v>
      </c>
      <c r="E2451" s="26"/>
      <c r="I2451" s="29">
        <v>75</v>
      </c>
      <c r="J2451" s="96">
        <f si="76" t="shared"/>
        <v>0</v>
      </c>
      <c r="M2451" s="26"/>
    </row>
    <row customHeight="1" ht="12" r="2452" spans="1:13">
      <c r="A2452" s="26">
        <v>36027</v>
      </c>
      <c r="B2452" s="94">
        <v>1</v>
      </c>
      <c r="C2452" s="110">
        <v>0</v>
      </c>
      <c r="D2452" s="110">
        <f si="75" t="shared"/>
        <v>0</v>
      </c>
      <c r="E2452" s="26"/>
      <c r="I2452" s="29">
        <v>20</v>
      </c>
      <c r="J2452" s="96">
        <f si="76" t="shared"/>
        <v>20</v>
      </c>
      <c r="M2452" s="26"/>
    </row>
    <row customHeight="1" ht="12" r="2453" spans="1:13">
      <c r="A2453" s="26">
        <v>36028</v>
      </c>
      <c r="B2453" s="94">
        <v>0</v>
      </c>
      <c r="C2453" s="110">
        <v>0</v>
      </c>
      <c r="D2453" s="110">
        <f si="75" t="shared"/>
        <v>0</v>
      </c>
      <c r="E2453" s="26"/>
      <c r="I2453" s="29">
        <v>20</v>
      </c>
      <c r="J2453" s="96">
        <f si="76" t="shared"/>
        <v>0</v>
      </c>
      <c r="M2453" s="26"/>
    </row>
    <row customHeight="1" ht="12" r="2454" spans="1:13">
      <c r="A2454" s="134">
        <v>36029</v>
      </c>
      <c r="B2454" s="94">
        <v>1</v>
      </c>
      <c r="C2454" s="110">
        <v>0</v>
      </c>
      <c r="D2454" s="110">
        <f si="75" t="shared"/>
        <v>0</v>
      </c>
      <c r="E2454" s="26"/>
      <c r="I2454" s="29">
        <v>20</v>
      </c>
      <c r="J2454" s="96">
        <f si="76" t="shared"/>
        <v>20</v>
      </c>
      <c r="M2454" s="26"/>
    </row>
    <row customHeight="1" ht="12" r="2455" spans="1:13">
      <c r="A2455" s="26">
        <v>36030</v>
      </c>
      <c r="B2455" s="94">
        <v>1</v>
      </c>
      <c r="C2455" s="110">
        <v>0</v>
      </c>
      <c r="D2455" s="110">
        <f si="75" t="shared"/>
        <v>0</v>
      </c>
      <c r="E2455" s="26"/>
      <c r="I2455" s="29">
        <v>20</v>
      </c>
      <c r="J2455" s="96">
        <f si="76" t="shared"/>
        <v>20</v>
      </c>
      <c r="M2455" s="26"/>
    </row>
    <row customHeight="1" ht="12" r="2456" spans="1:13">
      <c r="A2456" s="26">
        <v>36031</v>
      </c>
      <c r="B2456" s="94">
        <v>1</v>
      </c>
      <c r="C2456" s="110">
        <v>0</v>
      </c>
      <c r="D2456" s="110">
        <f si="75" t="shared"/>
        <v>0</v>
      </c>
      <c r="E2456" s="26"/>
      <c r="I2456" s="29">
        <v>20</v>
      </c>
      <c r="J2456" s="96">
        <f si="76" t="shared"/>
        <v>20</v>
      </c>
      <c r="M2456" s="26"/>
    </row>
    <row customHeight="1" ht="12" r="2457" spans="1:13">
      <c r="A2457" s="26">
        <v>36032</v>
      </c>
      <c r="B2457" s="94">
        <v>2</v>
      </c>
      <c r="C2457" s="110">
        <v>0</v>
      </c>
      <c r="D2457" s="110">
        <f ref="D2457:D2536" si="77" t="shared">C2457*2</f>
        <v>0</v>
      </c>
      <c r="E2457" s="26"/>
      <c r="I2457" s="29">
        <v>20</v>
      </c>
      <c r="J2457" s="96">
        <f si="76" t="shared"/>
        <v>40</v>
      </c>
      <c r="M2457" s="26"/>
    </row>
    <row customHeight="1" ht="12" r="2458" spans="1:13">
      <c r="A2458" s="26">
        <v>36033</v>
      </c>
      <c r="B2458" s="94">
        <v>0</v>
      </c>
      <c r="C2458" s="110">
        <v>0</v>
      </c>
      <c r="D2458" s="110">
        <f si="77" t="shared"/>
        <v>0</v>
      </c>
      <c r="E2458" s="26"/>
      <c r="I2458" s="29">
        <v>55</v>
      </c>
      <c r="J2458" s="96">
        <f si="76" t="shared"/>
        <v>0</v>
      </c>
      <c r="M2458" s="26"/>
    </row>
    <row customHeight="1" ht="12" r="2459" spans="1:13">
      <c r="A2459" s="26">
        <v>36034</v>
      </c>
      <c r="B2459" s="94">
        <v>6</v>
      </c>
      <c r="C2459" s="110">
        <v>0</v>
      </c>
      <c r="D2459" s="110">
        <f si="77" t="shared"/>
        <v>0</v>
      </c>
      <c r="E2459" s="26"/>
      <c r="I2459" s="29">
        <v>20</v>
      </c>
      <c r="J2459" s="96">
        <f si="76" t="shared"/>
        <v>120</v>
      </c>
      <c r="M2459" s="26"/>
    </row>
    <row customHeight="1" ht="12" r="2460" spans="1:13">
      <c r="A2460" s="26">
        <v>36036</v>
      </c>
      <c r="B2460" s="94">
        <v>2</v>
      </c>
      <c r="C2460" s="110">
        <v>0</v>
      </c>
      <c r="D2460" s="110">
        <f si="77" t="shared"/>
        <v>0</v>
      </c>
      <c r="E2460" s="26"/>
      <c r="I2460" s="29">
        <v>20</v>
      </c>
      <c r="J2460" s="96">
        <f si="76" t="shared"/>
        <v>40</v>
      </c>
      <c r="M2460" s="26"/>
    </row>
    <row customHeight="1" ht="12" r="2461" spans="1:13">
      <c r="A2461" s="134">
        <v>36042</v>
      </c>
      <c r="B2461" s="94">
        <v>1</v>
      </c>
      <c r="C2461" s="110">
        <v>0</v>
      </c>
      <c r="D2461" s="110">
        <f si="77" t="shared"/>
        <v>0</v>
      </c>
      <c r="I2461" s="29">
        <v>20</v>
      </c>
      <c r="J2461" s="96">
        <f si="76" t="shared"/>
        <v>20</v>
      </c>
    </row>
    <row customHeight="1" ht="12" r="2462" spans="1:13">
      <c r="A2462" s="26">
        <v>36043</v>
      </c>
      <c r="B2462" s="94">
        <v>1</v>
      </c>
      <c r="C2462" s="110">
        <v>0</v>
      </c>
      <c r="D2462" s="110">
        <f si="77" t="shared"/>
        <v>0</v>
      </c>
      <c r="E2462" s="26"/>
      <c r="I2462" s="29">
        <v>20</v>
      </c>
      <c r="J2462" s="96">
        <f si="76" t="shared"/>
        <v>20</v>
      </c>
      <c r="M2462" s="26"/>
    </row>
    <row customHeight="1" ht="12" r="2463" spans="1:13">
      <c r="A2463" s="26">
        <v>36048</v>
      </c>
      <c r="B2463" s="94">
        <v>2</v>
      </c>
      <c r="C2463" s="110">
        <v>0</v>
      </c>
      <c r="D2463" s="110">
        <f si="77" t="shared"/>
        <v>0</v>
      </c>
      <c r="E2463" s="26"/>
      <c r="I2463" s="29">
        <v>20</v>
      </c>
      <c r="J2463" s="96">
        <f si="76" t="shared"/>
        <v>40</v>
      </c>
      <c r="M2463" s="26"/>
    </row>
    <row customHeight="1" ht="12" r="2464" spans="1:13">
      <c r="A2464" s="10">
        <v>36052</v>
      </c>
      <c r="B2464" s="94">
        <v>0</v>
      </c>
      <c r="C2464" s="110">
        <v>0</v>
      </c>
      <c r="D2464" s="110">
        <f si="77" t="shared"/>
        <v>0</v>
      </c>
      <c r="E2464" s="26"/>
      <c r="I2464" s="29">
        <v>20</v>
      </c>
      <c r="J2464" s="96">
        <f si="76" t="shared"/>
        <v>0</v>
      </c>
      <c r="M2464" s="26"/>
    </row>
    <row customHeight="1" ht="12" r="2465" spans="1:13">
      <c r="A2465" s="26">
        <v>36053</v>
      </c>
      <c r="B2465" s="94">
        <v>7</v>
      </c>
      <c r="C2465" s="110">
        <v>0</v>
      </c>
      <c r="D2465" s="110">
        <f si="77" t="shared"/>
        <v>0</v>
      </c>
      <c r="E2465" s="26"/>
      <c r="I2465" s="29">
        <v>20</v>
      </c>
      <c r="J2465" s="96">
        <f si="76" t="shared"/>
        <v>140</v>
      </c>
      <c r="M2465" s="26"/>
    </row>
    <row customHeight="1" ht="12" r="2466" spans="1:13">
      <c r="A2466" s="26">
        <v>36054</v>
      </c>
      <c r="B2466" s="94">
        <v>1</v>
      </c>
      <c r="C2466" s="110">
        <v>0</v>
      </c>
      <c r="D2466" s="110">
        <f si="77" t="shared"/>
        <v>0</v>
      </c>
      <c r="E2466" s="26"/>
      <c r="I2466" s="29">
        <v>20</v>
      </c>
      <c r="J2466" s="96">
        <f si="76" t="shared"/>
        <v>20</v>
      </c>
      <c r="M2466" s="26"/>
    </row>
    <row customHeight="1" ht="12" r="2467" spans="1:13">
      <c r="A2467" s="26">
        <v>36056</v>
      </c>
      <c r="B2467" s="94">
        <v>5</v>
      </c>
      <c r="C2467" s="110">
        <v>0</v>
      </c>
      <c r="D2467" s="110">
        <f si="77" t="shared"/>
        <v>0</v>
      </c>
      <c r="E2467" s="26"/>
      <c r="I2467" s="29">
        <v>20</v>
      </c>
      <c r="J2467" s="96">
        <f si="76" t="shared"/>
        <v>100</v>
      </c>
      <c r="M2467" s="26"/>
    </row>
    <row customHeight="1" ht="12" r="2468" spans="1:13">
      <c r="A2468" s="26">
        <v>36057</v>
      </c>
      <c r="B2468" s="94">
        <v>6</v>
      </c>
      <c r="C2468" s="110">
        <v>14</v>
      </c>
      <c r="D2468" s="110">
        <f si="77" t="shared"/>
        <v>28</v>
      </c>
      <c r="E2468" s="26"/>
      <c r="F2468" s="26" t="s">
        <v>1378</v>
      </c>
      <c r="I2468" s="29">
        <v>49</v>
      </c>
      <c r="J2468" s="96">
        <f si="76" t="shared"/>
        <v>294</v>
      </c>
      <c r="M2468" s="26"/>
    </row>
    <row customHeight="1" ht="12" r="2469" spans="1:13">
      <c r="A2469" s="26">
        <v>36058</v>
      </c>
      <c r="B2469" s="94">
        <v>3</v>
      </c>
      <c r="C2469" s="110">
        <v>0</v>
      </c>
      <c r="D2469" s="110">
        <f si="77" t="shared"/>
        <v>0</v>
      </c>
      <c r="E2469" s="26"/>
      <c r="I2469" s="29">
        <v>20</v>
      </c>
      <c r="J2469" s="96">
        <f si="76" t="shared"/>
        <v>60</v>
      </c>
      <c r="M2469" s="26"/>
    </row>
    <row customHeight="1" ht="12" r="2470" spans="1:13">
      <c r="A2470" s="26">
        <v>36061</v>
      </c>
      <c r="B2470" s="94">
        <v>5</v>
      </c>
      <c r="C2470" s="110">
        <v>0</v>
      </c>
      <c r="D2470" s="110">
        <f si="77" t="shared"/>
        <v>0</v>
      </c>
      <c r="E2470" s="26"/>
      <c r="I2470" s="29">
        <v>45</v>
      </c>
      <c r="J2470" s="96">
        <f si="76" t="shared"/>
        <v>225</v>
      </c>
      <c r="M2470" s="26"/>
    </row>
    <row customHeight="1" ht="12" r="2471" spans="1:13">
      <c r="A2471" s="26">
        <v>36063</v>
      </c>
      <c r="B2471" s="94">
        <v>42</v>
      </c>
      <c r="C2471" s="110">
        <v>0</v>
      </c>
      <c r="D2471" s="110">
        <f si="77" t="shared"/>
        <v>0</v>
      </c>
      <c r="E2471" s="26"/>
      <c r="I2471" s="29">
        <v>12.5</v>
      </c>
      <c r="J2471" s="96">
        <f si="76" t="shared"/>
        <v>525</v>
      </c>
      <c r="M2471" s="26"/>
    </row>
    <row customHeight="1" ht="12" r="2472" spans="1:13">
      <c r="A2472" s="26">
        <v>36065</v>
      </c>
      <c r="B2472" s="94">
        <v>0</v>
      </c>
      <c r="C2472" s="110">
        <v>0</v>
      </c>
      <c r="D2472" s="110">
        <f si="77" t="shared"/>
        <v>0</v>
      </c>
      <c r="E2472" s="26"/>
      <c r="I2472" s="29">
        <v>30</v>
      </c>
      <c r="J2472" s="96">
        <f si="76" t="shared"/>
        <v>0</v>
      </c>
      <c r="M2472" s="26"/>
    </row>
    <row customHeight="1" ht="12" r="2473" spans="1:13">
      <c r="A2473" s="134">
        <v>36066</v>
      </c>
      <c r="B2473" s="94">
        <v>2</v>
      </c>
      <c r="C2473" s="110">
        <v>0</v>
      </c>
      <c r="D2473" s="110">
        <f si="77" t="shared"/>
        <v>0</v>
      </c>
      <c r="E2473" s="26"/>
      <c r="I2473" s="29">
        <v>72</v>
      </c>
      <c r="J2473" s="96">
        <f si="76" t="shared"/>
        <v>144</v>
      </c>
      <c r="M2473" s="26"/>
    </row>
    <row customHeight="1" ht="12" r="2474" spans="1:13">
      <c r="A2474" s="134">
        <v>36067</v>
      </c>
      <c r="B2474" s="94">
        <v>11</v>
      </c>
      <c r="C2474" s="110">
        <v>0</v>
      </c>
      <c r="D2474" s="110">
        <f si="77" t="shared"/>
        <v>0</v>
      </c>
      <c r="E2474" s="26"/>
      <c r="I2474" s="29">
        <v>75</v>
      </c>
      <c r="J2474" s="96">
        <f si="76" t="shared"/>
        <v>825</v>
      </c>
      <c r="M2474" s="26"/>
    </row>
    <row customHeight="1" ht="12" r="2475" spans="1:13">
      <c r="A2475" s="134">
        <v>36068</v>
      </c>
      <c r="B2475" s="94">
        <v>21</v>
      </c>
      <c r="C2475" s="110">
        <v>0</v>
      </c>
      <c r="D2475" s="110">
        <f si="77" t="shared"/>
        <v>0</v>
      </c>
      <c r="E2475" s="26"/>
      <c r="I2475" s="29">
        <v>30</v>
      </c>
      <c r="J2475" s="96">
        <f si="76" t="shared"/>
        <v>630</v>
      </c>
      <c r="M2475" s="26"/>
    </row>
    <row customHeight="1" ht="12" r="2476" spans="1:13">
      <c r="A2476" s="134">
        <v>36069</v>
      </c>
      <c r="B2476" s="94">
        <v>0</v>
      </c>
      <c r="C2476" s="110">
        <v>2</v>
      </c>
      <c r="D2476" s="110">
        <f si="77" t="shared"/>
        <v>4</v>
      </c>
      <c r="E2476" s="26"/>
      <c r="F2476" s="26" t="s">
        <v>1377</v>
      </c>
      <c r="I2476" s="29">
        <v>35</v>
      </c>
      <c r="J2476" s="96">
        <f si="76" t="shared"/>
        <v>0</v>
      </c>
      <c r="M2476" s="26"/>
    </row>
    <row customHeight="1" ht="12" r="2477" spans="1:13">
      <c r="A2477" s="134">
        <v>36070</v>
      </c>
      <c r="B2477" s="94">
        <v>0</v>
      </c>
      <c r="C2477" s="110">
        <v>0</v>
      </c>
      <c r="D2477" s="110">
        <f si="77" t="shared"/>
        <v>0</v>
      </c>
      <c r="E2477" s="26"/>
      <c r="I2477" s="29">
        <v>75</v>
      </c>
      <c r="J2477" s="96">
        <f si="76" t="shared"/>
        <v>0</v>
      </c>
      <c r="M2477" s="26"/>
    </row>
    <row customHeight="1" ht="12" r="2478" spans="1:13">
      <c r="A2478" s="26">
        <v>36071</v>
      </c>
      <c r="B2478" s="94">
        <v>0</v>
      </c>
      <c r="C2478" s="110">
        <v>0</v>
      </c>
      <c r="D2478" s="110">
        <f si="77" t="shared"/>
        <v>0</v>
      </c>
      <c r="E2478" s="26"/>
      <c r="I2478" s="29">
        <v>20</v>
      </c>
      <c r="J2478" s="96">
        <f si="76" t="shared"/>
        <v>0</v>
      </c>
      <c r="M2478" s="26"/>
    </row>
    <row customHeight="1" ht="12" r="2479" spans="1:13">
      <c r="A2479" s="26">
        <v>36072</v>
      </c>
      <c r="B2479" s="94">
        <v>0</v>
      </c>
      <c r="C2479" s="110">
        <v>0</v>
      </c>
      <c r="D2479" s="110">
        <f si="77" t="shared"/>
        <v>0</v>
      </c>
      <c r="E2479" s="26"/>
      <c r="I2479" s="29">
        <v>20</v>
      </c>
      <c r="J2479" s="96">
        <f si="76" t="shared"/>
        <v>0</v>
      </c>
      <c r="M2479" s="26"/>
    </row>
    <row customHeight="1" ht="12" r="2480" spans="1:13">
      <c r="A2480" s="26">
        <v>36073</v>
      </c>
      <c r="B2480" s="94">
        <v>3</v>
      </c>
      <c r="C2480" s="110">
        <v>0</v>
      </c>
      <c r="D2480" s="110">
        <f si="77" t="shared"/>
        <v>0</v>
      </c>
      <c r="E2480" s="26"/>
      <c r="I2480" s="29">
        <v>20</v>
      </c>
      <c r="J2480" s="96">
        <f si="76" t="shared"/>
        <v>60</v>
      </c>
      <c r="M2480" s="26"/>
    </row>
    <row customHeight="1" ht="12" r="2481" spans="1:13">
      <c r="A2481" s="26">
        <v>36074</v>
      </c>
      <c r="B2481" s="94">
        <v>0</v>
      </c>
      <c r="C2481" s="110">
        <v>0</v>
      </c>
      <c r="D2481" s="110">
        <f si="77" t="shared"/>
        <v>0</v>
      </c>
      <c r="E2481" s="26"/>
      <c r="F2481" s="26" t="s">
        <v>1381</v>
      </c>
      <c r="I2481" s="29">
        <v>20</v>
      </c>
      <c r="J2481" s="96">
        <f si="76" t="shared"/>
        <v>0</v>
      </c>
      <c r="M2481" s="26"/>
    </row>
    <row customHeight="1" ht="12" r="2482" spans="1:13">
      <c r="A2482" s="26">
        <v>36075</v>
      </c>
      <c r="B2482" s="94">
        <v>2</v>
      </c>
      <c r="C2482" s="110">
        <v>0</v>
      </c>
      <c r="D2482" s="110">
        <f si="77" t="shared"/>
        <v>0</v>
      </c>
      <c r="E2482" s="26"/>
      <c r="I2482" s="29">
        <v>20</v>
      </c>
      <c r="J2482" s="96">
        <f si="76" t="shared"/>
        <v>40</v>
      </c>
      <c r="M2482" s="26"/>
    </row>
    <row customHeight="1" ht="12" r="2483" spans="1:13">
      <c r="A2483" s="26">
        <v>36076</v>
      </c>
      <c r="B2483" s="94">
        <v>1</v>
      </c>
      <c r="C2483" s="110">
        <v>0</v>
      </c>
      <c r="D2483" s="110">
        <f si="77" t="shared"/>
        <v>0</v>
      </c>
      <c r="E2483" s="26"/>
      <c r="I2483" s="29">
        <v>20</v>
      </c>
      <c r="J2483" s="96">
        <f ref="J2483:J2546" si="78" t="shared">B2483*I2483</f>
        <v>20</v>
      </c>
      <c r="M2483" s="26"/>
    </row>
    <row customHeight="1" ht="12" r="2484" spans="1:13">
      <c r="A2484" s="26">
        <v>36078</v>
      </c>
      <c r="B2484" s="94">
        <v>2</v>
      </c>
      <c r="C2484" s="110">
        <v>0</v>
      </c>
      <c r="D2484" s="110">
        <f si="77" t="shared"/>
        <v>0</v>
      </c>
      <c r="E2484" s="26"/>
      <c r="I2484" s="29">
        <v>20</v>
      </c>
      <c r="J2484" s="96">
        <f si="78" t="shared"/>
        <v>40</v>
      </c>
      <c r="M2484" s="26"/>
    </row>
    <row customHeight="1" ht="12" r="2485" spans="1:13">
      <c r="A2485" s="26">
        <v>36079</v>
      </c>
      <c r="B2485" s="94">
        <v>0</v>
      </c>
      <c r="C2485" s="110">
        <v>0</v>
      </c>
      <c r="D2485" s="110">
        <f si="77" t="shared"/>
        <v>0</v>
      </c>
      <c r="E2485" s="26"/>
      <c r="I2485" s="29">
        <v>20</v>
      </c>
      <c r="J2485" s="96">
        <f si="78" t="shared"/>
        <v>0</v>
      </c>
      <c r="M2485" s="26"/>
    </row>
    <row customHeight="1" ht="12" r="2486" spans="1:13">
      <c r="A2486" s="26">
        <v>36080</v>
      </c>
      <c r="B2486" s="94">
        <v>1</v>
      </c>
      <c r="C2486" s="110">
        <v>0</v>
      </c>
      <c r="D2486" s="110">
        <f si="77" t="shared"/>
        <v>0</v>
      </c>
      <c r="E2486" s="26"/>
      <c r="I2486" s="29">
        <v>20</v>
      </c>
      <c r="J2486" s="96">
        <f si="78" t="shared"/>
        <v>20</v>
      </c>
      <c r="M2486" s="26"/>
    </row>
    <row customHeight="1" ht="12" r="2487" spans="1:13">
      <c r="A2487" s="26">
        <v>36082</v>
      </c>
      <c r="B2487" s="94">
        <v>1</v>
      </c>
      <c r="C2487" s="110">
        <v>0</v>
      </c>
      <c r="D2487" s="110">
        <f si="77" t="shared"/>
        <v>0</v>
      </c>
      <c r="E2487" s="26"/>
      <c r="I2487" s="29">
        <v>20</v>
      </c>
      <c r="J2487" s="96">
        <f si="78" t="shared"/>
        <v>20</v>
      </c>
      <c r="M2487" s="26"/>
    </row>
    <row customHeight="1" ht="12" r="2488" spans="1:13">
      <c r="A2488" s="26">
        <v>36086</v>
      </c>
      <c r="B2488" s="94">
        <v>1</v>
      </c>
      <c r="C2488" s="110">
        <v>0</v>
      </c>
      <c r="D2488" s="110">
        <f si="77" t="shared"/>
        <v>0</v>
      </c>
      <c r="E2488" s="26"/>
      <c r="I2488" s="29">
        <v>20</v>
      </c>
      <c r="J2488" s="96">
        <f si="78" t="shared"/>
        <v>20</v>
      </c>
      <c r="M2488" s="26"/>
    </row>
    <row customHeight="1" ht="12" r="2489" spans="1:13">
      <c r="A2489" s="26">
        <v>36087</v>
      </c>
      <c r="B2489" s="94">
        <v>1</v>
      </c>
      <c r="C2489" s="110">
        <v>0</v>
      </c>
      <c r="D2489" s="110">
        <f si="77" t="shared"/>
        <v>0</v>
      </c>
      <c r="E2489" s="26"/>
      <c r="I2489" s="29">
        <v>20</v>
      </c>
      <c r="J2489" s="96">
        <f si="78" t="shared"/>
        <v>20</v>
      </c>
      <c r="M2489" s="26"/>
    </row>
    <row customHeight="1" ht="12" r="2490" spans="1:13">
      <c r="A2490" s="26">
        <v>36088</v>
      </c>
      <c r="B2490" s="94">
        <v>3</v>
      </c>
      <c r="C2490" s="110">
        <v>0</v>
      </c>
      <c r="D2490" s="110">
        <f si="77" t="shared"/>
        <v>0</v>
      </c>
      <c r="E2490" s="26"/>
      <c r="I2490" s="29">
        <v>20</v>
      </c>
      <c r="J2490" s="96">
        <f si="78" t="shared"/>
        <v>60</v>
      </c>
      <c r="M2490" s="26"/>
    </row>
    <row customHeight="1" ht="12" r="2491" spans="1:13">
      <c r="A2491" s="26">
        <v>36090</v>
      </c>
      <c r="B2491" s="94">
        <v>1</v>
      </c>
      <c r="C2491" s="110">
        <v>0</v>
      </c>
      <c r="D2491" s="110">
        <f si="77" t="shared"/>
        <v>0</v>
      </c>
      <c r="E2491" s="26"/>
      <c r="I2491" s="29">
        <v>20</v>
      </c>
      <c r="J2491" s="96">
        <f si="78" t="shared"/>
        <v>20</v>
      </c>
      <c r="M2491" s="26"/>
    </row>
    <row customHeight="1" ht="12" r="2492" spans="1:13">
      <c r="A2492" s="26">
        <v>36091</v>
      </c>
      <c r="B2492" s="94">
        <v>0</v>
      </c>
      <c r="C2492" s="110">
        <v>0</v>
      </c>
      <c r="D2492" s="110">
        <f si="77" t="shared"/>
        <v>0</v>
      </c>
      <c r="E2492" s="26"/>
      <c r="I2492" s="29">
        <v>20</v>
      </c>
      <c r="J2492" s="96">
        <f si="78" t="shared"/>
        <v>0</v>
      </c>
      <c r="M2492" s="26"/>
    </row>
    <row customHeight="1" ht="12" r="2493" spans="1:13">
      <c r="A2493" s="26">
        <v>36092</v>
      </c>
      <c r="B2493" s="94">
        <v>3</v>
      </c>
      <c r="C2493" s="110">
        <v>0</v>
      </c>
      <c r="D2493" s="110">
        <f si="77" t="shared"/>
        <v>0</v>
      </c>
      <c r="E2493" s="26"/>
      <c r="I2493" s="29">
        <v>20</v>
      </c>
      <c r="J2493" s="96">
        <f si="78" t="shared"/>
        <v>60</v>
      </c>
      <c r="M2493" s="26"/>
    </row>
    <row customHeight="1" ht="12" r="2494" spans="1:13">
      <c r="A2494" s="26">
        <v>36093</v>
      </c>
      <c r="B2494" s="94">
        <v>1</v>
      </c>
      <c r="C2494" s="110">
        <v>0</v>
      </c>
      <c r="D2494" s="110">
        <f si="77" t="shared"/>
        <v>0</v>
      </c>
      <c r="E2494" s="26"/>
      <c r="I2494" s="29">
        <v>20</v>
      </c>
      <c r="J2494" s="96">
        <f si="78" t="shared"/>
        <v>20</v>
      </c>
      <c r="M2494" s="26"/>
    </row>
    <row customHeight="1" ht="12" r="2495" spans="1:13">
      <c r="A2495" s="26">
        <v>36096</v>
      </c>
      <c r="B2495" s="94">
        <v>0</v>
      </c>
      <c r="C2495" s="110">
        <v>0</v>
      </c>
      <c r="D2495" s="110">
        <f si="77" t="shared"/>
        <v>0</v>
      </c>
      <c r="E2495" s="26"/>
      <c r="I2495" s="29">
        <v>20</v>
      </c>
      <c r="J2495" s="96">
        <f si="78" t="shared"/>
        <v>0</v>
      </c>
      <c r="M2495" s="26"/>
    </row>
    <row customHeight="1" ht="12" r="2496" spans="1:13">
      <c r="A2496" s="26">
        <v>36097</v>
      </c>
      <c r="B2496" s="94">
        <v>1</v>
      </c>
      <c r="C2496" s="110">
        <v>0</v>
      </c>
      <c r="D2496" s="110">
        <f si="77" t="shared"/>
        <v>0</v>
      </c>
      <c r="E2496" s="26"/>
      <c r="I2496" s="29">
        <v>20</v>
      </c>
      <c r="J2496" s="96">
        <f si="78" t="shared"/>
        <v>20</v>
      </c>
      <c r="M2496" s="26"/>
    </row>
    <row customHeight="1" ht="12" r="2497" spans="1:13">
      <c r="A2497" s="26">
        <v>36098</v>
      </c>
      <c r="B2497" s="94">
        <v>1</v>
      </c>
      <c r="C2497" s="110">
        <v>0</v>
      </c>
      <c r="D2497" s="110">
        <f si="77" t="shared"/>
        <v>0</v>
      </c>
      <c r="E2497" s="26"/>
      <c r="I2497" s="29">
        <v>20</v>
      </c>
      <c r="J2497" s="96">
        <f si="78" t="shared"/>
        <v>20</v>
      </c>
      <c r="M2497" s="26"/>
    </row>
    <row customHeight="1" ht="12" r="2498" spans="1:13">
      <c r="A2498" s="26">
        <v>36099</v>
      </c>
      <c r="B2498" s="94">
        <v>0</v>
      </c>
      <c r="C2498" s="110">
        <v>0</v>
      </c>
      <c r="D2498" s="110">
        <f si="77" t="shared"/>
        <v>0</v>
      </c>
      <c r="E2498" s="26"/>
      <c r="I2498" s="29">
        <v>20</v>
      </c>
      <c r="J2498" s="96">
        <f si="78" t="shared"/>
        <v>0</v>
      </c>
      <c r="M2498" s="26"/>
    </row>
    <row customHeight="1" ht="12" r="2499" spans="1:13">
      <c r="A2499" s="26">
        <v>36100</v>
      </c>
      <c r="B2499" s="94">
        <v>0</v>
      </c>
      <c r="C2499" s="110">
        <v>0</v>
      </c>
      <c r="D2499" s="110">
        <f si="77" t="shared"/>
        <v>0</v>
      </c>
      <c r="E2499" s="26"/>
      <c r="I2499" s="29">
        <v>20</v>
      </c>
      <c r="J2499" s="96">
        <f si="78" t="shared"/>
        <v>0</v>
      </c>
      <c r="M2499" s="26"/>
    </row>
    <row customHeight="1" ht="12" r="2500" spans="1:13">
      <c r="A2500" s="26">
        <v>36101</v>
      </c>
      <c r="B2500" s="94">
        <v>0</v>
      </c>
      <c r="C2500" s="110">
        <v>0</v>
      </c>
      <c r="D2500" s="110">
        <f si="77" t="shared"/>
        <v>0</v>
      </c>
      <c r="E2500" s="26"/>
      <c r="I2500" s="29">
        <v>20</v>
      </c>
      <c r="J2500" s="96">
        <f si="78" t="shared"/>
        <v>0</v>
      </c>
      <c r="M2500" s="26"/>
    </row>
    <row customHeight="1" ht="12" r="2501" spans="1:13">
      <c r="A2501" s="26">
        <v>36102</v>
      </c>
      <c r="B2501" s="94">
        <v>1</v>
      </c>
      <c r="C2501" s="110">
        <v>0</v>
      </c>
      <c r="D2501" s="110">
        <f si="77" t="shared"/>
        <v>0</v>
      </c>
      <c r="E2501" s="26"/>
      <c r="I2501" s="29">
        <v>20</v>
      </c>
      <c r="J2501" s="96">
        <f si="78" t="shared"/>
        <v>20</v>
      </c>
      <c r="M2501" s="26"/>
    </row>
    <row customHeight="1" ht="12" r="2502" spans="1:13">
      <c r="A2502" s="26">
        <v>36103</v>
      </c>
      <c r="B2502" s="94">
        <v>1</v>
      </c>
      <c r="C2502" s="110">
        <v>0</v>
      </c>
      <c r="D2502" s="110">
        <f si="77" t="shared"/>
        <v>0</v>
      </c>
      <c r="E2502" s="26"/>
      <c r="I2502" s="29">
        <v>20</v>
      </c>
      <c r="J2502" s="96">
        <f si="78" t="shared"/>
        <v>20</v>
      </c>
      <c r="M2502" s="26"/>
    </row>
    <row customHeight="1" ht="12" r="2503" spans="1:13">
      <c r="A2503" s="26">
        <v>36104</v>
      </c>
      <c r="B2503" s="94">
        <v>1</v>
      </c>
      <c r="C2503" s="110">
        <v>0</v>
      </c>
      <c r="D2503" s="110">
        <f si="77" t="shared"/>
        <v>0</v>
      </c>
      <c r="E2503" s="26"/>
      <c r="I2503" s="29">
        <v>20</v>
      </c>
      <c r="J2503" s="96">
        <f si="78" t="shared"/>
        <v>20</v>
      </c>
      <c r="M2503" s="26"/>
    </row>
    <row customHeight="1" ht="12" r="2504" spans="1:13">
      <c r="A2504" s="26">
        <v>36106</v>
      </c>
      <c r="B2504" s="94">
        <v>1</v>
      </c>
      <c r="C2504" s="110">
        <v>0</v>
      </c>
      <c r="D2504" s="110">
        <f si="77" t="shared"/>
        <v>0</v>
      </c>
      <c r="E2504" s="26"/>
      <c r="I2504" s="29">
        <v>20</v>
      </c>
      <c r="J2504" s="96">
        <f si="78" t="shared"/>
        <v>20</v>
      </c>
      <c r="M2504" s="26"/>
    </row>
    <row customHeight="1" ht="12" r="2505" spans="1:13">
      <c r="A2505" s="26">
        <v>36111</v>
      </c>
      <c r="B2505" s="94">
        <v>1</v>
      </c>
      <c r="C2505" s="110">
        <v>0</v>
      </c>
      <c r="D2505" s="110">
        <f si="77" t="shared"/>
        <v>0</v>
      </c>
      <c r="E2505" s="26"/>
      <c r="I2505" s="29">
        <v>20</v>
      </c>
      <c r="J2505" s="96">
        <f si="78" t="shared"/>
        <v>20</v>
      </c>
      <c r="M2505" s="26"/>
    </row>
    <row customHeight="1" ht="12" r="2506" spans="1:13">
      <c r="A2506" s="26">
        <v>36112</v>
      </c>
      <c r="B2506" s="94">
        <v>1</v>
      </c>
      <c r="C2506" s="110">
        <v>0</v>
      </c>
      <c r="D2506" s="110">
        <f si="77" t="shared"/>
        <v>0</v>
      </c>
      <c r="E2506" s="26"/>
      <c r="I2506" s="29">
        <v>20</v>
      </c>
      <c r="J2506" s="96">
        <f si="78" t="shared"/>
        <v>20</v>
      </c>
      <c r="M2506" s="26"/>
    </row>
    <row customHeight="1" ht="12" r="2507" spans="1:13">
      <c r="A2507" s="26">
        <v>36113</v>
      </c>
      <c r="B2507" s="94">
        <v>2</v>
      </c>
      <c r="C2507" s="110">
        <v>0</v>
      </c>
      <c r="D2507" s="110">
        <f si="77" t="shared"/>
        <v>0</v>
      </c>
      <c r="E2507" s="26"/>
      <c r="I2507" s="29">
        <v>20</v>
      </c>
      <c r="J2507" s="96">
        <f si="78" t="shared"/>
        <v>40</v>
      </c>
      <c r="M2507" s="26"/>
    </row>
    <row customHeight="1" ht="12" r="2508" spans="1:13">
      <c r="A2508" s="26">
        <v>36114</v>
      </c>
      <c r="B2508" s="94">
        <v>1</v>
      </c>
      <c r="C2508" s="110">
        <v>0</v>
      </c>
      <c r="D2508" s="110">
        <f si="77" t="shared"/>
        <v>0</v>
      </c>
      <c r="E2508" s="26"/>
      <c r="I2508" s="29">
        <v>20</v>
      </c>
      <c r="J2508" s="96">
        <f si="78" t="shared"/>
        <v>20</v>
      </c>
      <c r="M2508" s="26"/>
    </row>
    <row customHeight="1" ht="12" r="2509" spans="1:13">
      <c r="A2509" s="26">
        <v>36117</v>
      </c>
      <c r="B2509" s="94">
        <v>1</v>
      </c>
      <c r="C2509" s="110">
        <v>0</v>
      </c>
      <c r="D2509" s="110">
        <f si="77" t="shared"/>
        <v>0</v>
      </c>
      <c r="E2509" s="26"/>
      <c r="I2509" s="29">
        <v>20</v>
      </c>
      <c r="J2509" s="96">
        <f si="78" t="shared"/>
        <v>20</v>
      </c>
      <c r="M2509" s="26"/>
    </row>
    <row customHeight="1" ht="12" r="2510" spans="1:13">
      <c r="A2510" s="26">
        <v>36119</v>
      </c>
      <c r="B2510" s="94">
        <v>1</v>
      </c>
      <c r="C2510" s="110">
        <v>0</v>
      </c>
      <c r="D2510" s="110">
        <f si="77" t="shared"/>
        <v>0</v>
      </c>
      <c r="E2510" s="26"/>
      <c r="I2510" s="29">
        <v>20</v>
      </c>
      <c r="J2510" s="96">
        <f si="78" t="shared"/>
        <v>20</v>
      </c>
      <c r="M2510" s="26"/>
    </row>
    <row customHeight="1" ht="12" r="2511" spans="1:13">
      <c r="A2511" s="26">
        <v>36121</v>
      </c>
      <c r="B2511" s="94">
        <v>1</v>
      </c>
      <c r="C2511" s="110">
        <v>0</v>
      </c>
      <c r="D2511" s="110">
        <f si="77" t="shared"/>
        <v>0</v>
      </c>
      <c r="E2511" s="26"/>
      <c r="I2511" s="29">
        <v>20</v>
      </c>
      <c r="J2511" s="96">
        <f si="78" t="shared"/>
        <v>20</v>
      </c>
      <c r="M2511" s="26"/>
    </row>
    <row customHeight="1" ht="12" r="2512" spans="1:13">
      <c r="A2512" s="26">
        <v>36125</v>
      </c>
      <c r="B2512" s="94">
        <v>2</v>
      </c>
      <c r="C2512" s="110">
        <v>0</v>
      </c>
      <c r="D2512" s="110">
        <f si="77" t="shared"/>
        <v>0</v>
      </c>
      <c r="E2512" s="26"/>
      <c r="I2512" s="29">
        <v>20</v>
      </c>
      <c r="J2512" s="96">
        <f si="78" t="shared"/>
        <v>40</v>
      </c>
      <c r="M2512" s="26"/>
    </row>
    <row customHeight="1" ht="12" r="2513" spans="1:13">
      <c r="A2513" s="26">
        <v>36126</v>
      </c>
      <c r="B2513" s="94">
        <v>1</v>
      </c>
      <c r="C2513" s="110">
        <v>0</v>
      </c>
      <c r="D2513" s="110">
        <f si="77" t="shared"/>
        <v>0</v>
      </c>
      <c r="E2513" s="26"/>
      <c r="I2513" s="29">
        <v>20</v>
      </c>
      <c r="J2513" s="96">
        <f si="78" t="shared"/>
        <v>20</v>
      </c>
      <c r="M2513" s="26"/>
    </row>
    <row customHeight="1" ht="12" r="2514" spans="1:13">
      <c r="A2514" s="26">
        <v>36128</v>
      </c>
      <c r="B2514" s="94">
        <v>1</v>
      </c>
      <c r="C2514" s="110">
        <v>0</v>
      </c>
      <c r="D2514" s="110">
        <f si="77" t="shared"/>
        <v>0</v>
      </c>
      <c r="E2514" s="26"/>
      <c r="I2514" s="29">
        <v>20</v>
      </c>
      <c r="J2514" s="96">
        <f si="78" t="shared"/>
        <v>20</v>
      </c>
      <c r="M2514" s="26"/>
    </row>
    <row customHeight="1" ht="12" r="2515" spans="1:13">
      <c r="A2515" s="26">
        <v>36129</v>
      </c>
      <c r="B2515" s="94">
        <v>1</v>
      </c>
      <c r="C2515" s="110">
        <v>0</v>
      </c>
      <c r="D2515" s="110">
        <f si="77" t="shared"/>
        <v>0</v>
      </c>
      <c r="E2515" s="26"/>
      <c r="I2515" s="29">
        <v>20</v>
      </c>
      <c r="J2515" s="96">
        <f si="78" t="shared"/>
        <v>20</v>
      </c>
      <c r="M2515" s="26"/>
    </row>
    <row customHeight="1" ht="12" r="2516" spans="1:13">
      <c r="A2516" s="26">
        <v>36130</v>
      </c>
      <c r="B2516" s="94">
        <v>2</v>
      </c>
      <c r="C2516" s="110">
        <v>0</v>
      </c>
      <c r="D2516" s="110">
        <f si="77" t="shared"/>
        <v>0</v>
      </c>
      <c r="E2516" s="26"/>
      <c r="I2516" s="29">
        <v>20</v>
      </c>
      <c r="J2516" s="96">
        <f si="78" t="shared"/>
        <v>40</v>
      </c>
      <c r="M2516" s="26"/>
    </row>
    <row customHeight="1" ht="12" r="2517" spans="1:13">
      <c r="A2517" s="26">
        <v>36132</v>
      </c>
      <c r="B2517" s="94">
        <v>0</v>
      </c>
      <c r="C2517" s="110">
        <v>0</v>
      </c>
      <c r="D2517" s="110">
        <f si="77" t="shared"/>
        <v>0</v>
      </c>
      <c r="E2517" s="26"/>
      <c r="I2517" s="29">
        <v>20</v>
      </c>
      <c r="J2517" s="96">
        <f si="78" t="shared"/>
        <v>0</v>
      </c>
      <c r="M2517" s="26"/>
    </row>
    <row customHeight="1" ht="12" r="2518" spans="1:13">
      <c r="A2518" s="26">
        <v>36133</v>
      </c>
      <c r="B2518" s="94">
        <v>2</v>
      </c>
      <c r="C2518" s="110">
        <v>0</v>
      </c>
      <c r="D2518" s="110">
        <f si="77" t="shared"/>
        <v>0</v>
      </c>
      <c r="E2518" s="26"/>
      <c r="I2518" s="29">
        <v>51</v>
      </c>
      <c r="J2518" s="96">
        <f si="78" t="shared"/>
        <v>102</v>
      </c>
      <c r="M2518" s="26"/>
    </row>
    <row customHeight="1" ht="12" r="2519" spans="1:13">
      <c r="A2519" s="26">
        <v>36134</v>
      </c>
      <c r="B2519" s="94">
        <v>6</v>
      </c>
      <c r="C2519" s="110">
        <v>0</v>
      </c>
      <c r="D2519" s="110">
        <f si="77" t="shared"/>
        <v>0</v>
      </c>
      <c r="E2519" s="26"/>
      <c r="I2519" s="29">
        <v>20</v>
      </c>
      <c r="J2519" s="96">
        <f si="78" t="shared"/>
        <v>120</v>
      </c>
      <c r="M2519" s="26"/>
    </row>
    <row customHeight="1" ht="12" r="2520" spans="1:13">
      <c r="A2520" s="26">
        <v>36135</v>
      </c>
      <c r="B2520" s="94">
        <v>0</v>
      </c>
      <c r="C2520" s="110">
        <v>0</v>
      </c>
      <c r="D2520" s="110">
        <f si="77" t="shared"/>
        <v>0</v>
      </c>
      <c r="E2520" s="26"/>
      <c r="I2520" s="29">
        <v>20</v>
      </c>
      <c r="J2520" s="96">
        <f si="78" t="shared"/>
        <v>0</v>
      </c>
      <c r="M2520" s="26"/>
    </row>
    <row customHeight="1" ht="12" r="2521" spans="1:13">
      <c r="A2521" s="134">
        <v>36136</v>
      </c>
      <c r="B2521" s="94">
        <v>2</v>
      </c>
      <c r="C2521" s="110">
        <v>0</v>
      </c>
      <c r="D2521" s="110">
        <f si="77" t="shared"/>
        <v>0</v>
      </c>
      <c r="E2521" s="26"/>
      <c r="I2521" s="29">
        <v>20</v>
      </c>
      <c r="J2521" s="96">
        <f si="78" t="shared"/>
        <v>40</v>
      </c>
      <c r="M2521" s="26"/>
    </row>
    <row customHeight="1" ht="12" r="2522" spans="1:13">
      <c r="A2522" s="134">
        <v>36137</v>
      </c>
      <c r="B2522" s="94">
        <v>6</v>
      </c>
      <c r="C2522" s="110">
        <v>0</v>
      </c>
      <c r="D2522" s="110">
        <f si="77" t="shared"/>
        <v>0</v>
      </c>
      <c r="E2522" s="26"/>
      <c r="I2522" s="29">
        <v>90</v>
      </c>
      <c r="J2522" s="96">
        <f si="78" t="shared"/>
        <v>540</v>
      </c>
      <c r="M2522" s="26"/>
    </row>
    <row customHeight="1" ht="12" r="2523" spans="1:13">
      <c r="A2523" s="26">
        <v>36138</v>
      </c>
      <c r="B2523" s="94">
        <v>1</v>
      </c>
      <c r="C2523" s="110">
        <v>0</v>
      </c>
      <c r="D2523" s="110">
        <f si="77" t="shared"/>
        <v>0</v>
      </c>
      <c r="E2523" s="26"/>
      <c r="I2523" s="29">
        <v>20</v>
      </c>
      <c r="J2523" s="96">
        <f si="78" t="shared"/>
        <v>20</v>
      </c>
      <c r="M2523" s="26"/>
    </row>
    <row customHeight="1" ht="12" r="2524" spans="1:13">
      <c r="A2524" s="26">
        <v>36139</v>
      </c>
      <c r="B2524" s="94">
        <v>0</v>
      </c>
      <c r="C2524" s="110">
        <v>0</v>
      </c>
      <c r="D2524" s="110">
        <f si="77" t="shared"/>
        <v>0</v>
      </c>
      <c r="E2524" s="26"/>
      <c r="I2524" s="29">
        <v>20</v>
      </c>
      <c r="J2524" s="96">
        <f si="78" t="shared"/>
        <v>0</v>
      </c>
      <c r="M2524" s="26"/>
    </row>
    <row customHeight="1" ht="12" r="2525" spans="1:13">
      <c r="A2525" s="26">
        <v>36140</v>
      </c>
      <c r="B2525" s="94">
        <v>0</v>
      </c>
      <c r="C2525" s="110">
        <v>0</v>
      </c>
      <c r="D2525" s="110">
        <f si="77" t="shared"/>
        <v>0</v>
      </c>
      <c r="E2525" s="26"/>
      <c r="I2525" s="29">
        <v>85</v>
      </c>
      <c r="J2525" s="96">
        <f si="78" t="shared"/>
        <v>0</v>
      </c>
      <c r="M2525" s="26"/>
    </row>
    <row customHeight="1" ht="12" r="2526" spans="1:13">
      <c r="A2526" s="134">
        <v>36141</v>
      </c>
      <c r="B2526" s="94">
        <v>1</v>
      </c>
      <c r="C2526" s="110">
        <v>0</v>
      </c>
      <c r="D2526" s="110">
        <f si="77" t="shared"/>
        <v>0</v>
      </c>
      <c r="E2526" s="26"/>
      <c r="I2526" s="29">
        <v>20</v>
      </c>
      <c r="J2526" s="96">
        <f si="78" t="shared"/>
        <v>20</v>
      </c>
      <c r="M2526" s="26"/>
    </row>
    <row customHeight="1" ht="12" r="2527" spans="1:13">
      <c r="A2527" s="134">
        <v>36142</v>
      </c>
      <c r="B2527" s="94">
        <v>0</v>
      </c>
      <c r="C2527" s="110">
        <v>0</v>
      </c>
      <c r="D2527" s="110">
        <f si="77" t="shared"/>
        <v>0</v>
      </c>
      <c r="E2527" s="26"/>
      <c r="I2527" s="29">
        <v>20</v>
      </c>
      <c r="J2527" s="96">
        <f si="78" t="shared"/>
        <v>0</v>
      </c>
      <c r="M2527" s="26"/>
    </row>
    <row customHeight="1" ht="12" r="2528" spans="1:13">
      <c r="A2528" s="26">
        <v>36144</v>
      </c>
      <c r="B2528" s="94">
        <v>0</v>
      </c>
      <c r="C2528" s="110">
        <v>0</v>
      </c>
      <c r="D2528" s="110">
        <f si="77" t="shared"/>
        <v>0</v>
      </c>
      <c r="E2528" s="26"/>
      <c r="I2528" s="29">
        <v>20</v>
      </c>
      <c r="J2528" s="96">
        <f si="78" t="shared"/>
        <v>0</v>
      </c>
      <c r="M2528" s="26"/>
    </row>
    <row customHeight="1" ht="12" r="2529" spans="1:13">
      <c r="A2529" s="134">
        <v>36145</v>
      </c>
      <c r="B2529" s="94">
        <v>1</v>
      </c>
      <c r="C2529" s="110">
        <v>0</v>
      </c>
      <c r="D2529" s="110">
        <f si="77" t="shared"/>
        <v>0</v>
      </c>
      <c r="E2529" s="26"/>
      <c r="I2529" s="29">
        <v>55</v>
      </c>
      <c r="J2529" s="96">
        <f si="78" t="shared"/>
        <v>55</v>
      </c>
      <c r="M2529" s="26"/>
    </row>
    <row customHeight="1" ht="12" r="2530" spans="1:13">
      <c r="A2530" s="26">
        <v>36147</v>
      </c>
      <c r="B2530" s="94">
        <v>0</v>
      </c>
      <c r="C2530" s="110">
        <v>0</v>
      </c>
      <c r="D2530" s="110">
        <f si="77" t="shared"/>
        <v>0</v>
      </c>
      <c r="E2530" s="26"/>
      <c r="I2530" s="29">
        <v>20</v>
      </c>
      <c r="J2530" s="96">
        <f si="78" t="shared"/>
        <v>0</v>
      </c>
      <c r="M2530" s="26"/>
    </row>
    <row customHeight="1" ht="12" r="2531" spans="1:13">
      <c r="A2531" s="26">
        <v>36148</v>
      </c>
      <c r="B2531" s="94">
        <v>0</v>
      </c>
      <c r="C2531" s="110">
        <v>0</v>
      </c>
      <c r="D2531" s="110">
        <f si="77" t="shared"/>
        <v>0</v>
      </c>
      <c r="E2531" s="26"/>
      <c r="I2531" s="29">
        <v>210</v>
      </c>
      <c r="J2531" s="96">
        <f si="78" t="shared"/>
        <v>0</v>
      </c>
      <c r="M2531" s="26"/>
    </row>
    <row customHeight="1" ht="12" r="2532" spans="1:13">
      <c r="A2532" s="26">
        <v>36149</v>
      </c>
      <c r="B2532" s="94">
        <v>1</v>
      </c>
      <c r="C2532" s="110">
        <v>0</v>
      </c>
      <c r="D2532" s="110">
        <f si="77" t="shared"/>
        <v>0</v>
      </c>
      <c r="E2532" s="26"/>
      <c r="I2532" s="29">
        <v>20</v>
      </c>
      <c r="J2532" s="96">
        <f si="78" t="shared"/>
        <v>20</v>
      </c>
      <c r="M2532" s="26"/>
    </row>
    <row customHeight="1" ht="12" r="2533" spans="1:13">
      <c r="A2533" s="134">
        <v>36150</v>
      </c>
      <c r="B2533" s="94">
        <v>0</v>
      </c>
      <c r="C2533" s="110">
        <v>0</v>
      </c>
      <c r="D2533" s="110">
        <f si="77" t="shared"/>
        <v>0</v>
      </c>
      <c r="E2533" s="26"/>
      <c r="I2533" s="29">
        <v>20</v>
      </c>
      <c r="J2533" s="96">
        <f si="78" t="shared"/>
        <v>0</v>
      </c>
      <c r="M2533" s="26"/>
    </row>
    <row customHeight="1" ht="12" r="2534" spans="1:13">
      <c r="A2534" s="26">
        <v>36151</v>
      </c>
      <c r="B2534" s="94">
        <v>0</v>
      </c>
      <c r="C2534" s="110">
        <v>0</v>
      </c>
      <c r="D2534" s="110">
        <f si="77" t="shared"/>
        <v>0</v>
      </c>
      <c r="E2534" s="26"/>
      <c r="I2534" s="29">
        <v>20</v>
      </c>
      <c r="J2534" s="96">
        <f si="78" t="shared"/>
        <v>0</v>
      </c>
      <c r="M2534" s="26"/>
    </row>
    <row customHeight="1" ht="12" r="2535" spans="1:13">
      <c r="A2535" s="134">
        <v>36152</v>
      </c>
      <c r="B2535" s="94">
        <v>0</v>
      </c>
      <c r="C2535" s="110">
        <v>0</v>
      </c>
      <c r="D2535" s="110">
        <f si="77" t="shared"/>
        <v>0</v>
      </c>
      <c r="E2535" s="26"/>
      <c r="I2535" s="29">
        <v>20</v>
      </c>
      <c r="J2535" s="96">
        <f si="78" t="shared"/>
        <v>0</v>
      </c>
      <c r="M2535" s="26"/>
    </row>
    <row customHeight="1" ht="12" r="2536" spans="1:13">
      <c r="A2536" s="26">
        <v>36153</v>
      </c>
      <c r="B2536" s="94">
        <v>0</v>
      </c>
      <c r="C2536" s="110">
        <v>0</v>
      </c>
      <c r="D2536" s="110">
        <f si="77" t="shared"/>
        <v>0</v>
      </c>
      <c r="E2536" s="26"/>
      <c r="I2536" s="29">
        <v>20</v>
      </c>
      <c r="J2536" s="96">
        <f si="78" t="shared"/>
        <v>0</v>
      </c>
      <c r="M2536" s="26"/>
    </row>
    <row customHeight="1" ht="12" r="2537" spans="1:13">
      <c r="A2537" s="26">
        <v>36154</v>
      </c>
      <c r="B2537" s="94">
        <v>0</v>
      </c>
      <c r="C2537" s="110">
        <v>0</v>
      </c>
      <c r="D2537" s="110">
        <f ref="D2537:D2718" si="79" t="shared">C2537*2</f>
        <v>0</v>
      </c>
      <c r="E2537" s="26"/>
      <c r="I2537" s="29">
        <v>86</v>
      </c>
      <c r="J2537" s="96">
        <f si="78" t="shared"/>
        <v>0</v>
      </c>
      <c r="M2537" s="26"/>
    </row>
    <row customHeight="1" ht="12" r="2538" spans="1:13">
      <c r="A2538" s="26">
        <v>36155</v>
      </c>
      <c r="B2538" s="94">
        <v>0</v>
      </c>
      <c r="C2538" s="110">
        <v>0</v>
      </c>
      <c r="D2538" s="110">
        <f si="79" t="shared"/>
        <v>0</v>
      </c>
      <c r="E2538" s="26"/>
      <c r="I2538" s="29">
        <v>20</v>
      </c>
      <c r="J2538" s="96">
        <f si="78" t="shared"/>
        <v>0</v>
      </c>
      <c r="M2538" s="26"/>
    </row>
    <row customHeight="1" ht="12" r="2539" spans="1:13">
      <c r="A2539" s="26">
        <v>36156</v>
      </c>
      <c r="B2539" s="94">
        <v>1</v>
      </c>
      <c r="C2539" s="110">
        <v>0</v>
      </c>
      <c r="D2539" s="110">
        <f si="79" t="shared"/>
        <v>0</v>
      </c>
      <c r="E2539" s="26"/>
      <c r="I2539" s="29">
        <v>109</v>
      </c>
      <c r="J2539" s="96">
        <f si="78" t="shared"/>
        <v>109</v>
      </c>
      <c r="M2539" s="26"/>
    </row>
    <row customHeight="1" ht="12" r="2540" spans="1:13">
      <c r="A2540" s="26">
        <v>36157</v>
      </c>
      <c r="B2540" s="94">
        <v>0</v>
      </c>
      <c r="C2540" s="110">
        <v>0</v>
      </c>
      <c r="D2540" s="110">
        <f si="79" t="shared"/>
        <v>0</v>
      </c>
      <c r="E2540" s="26"/>
      <c r="I2540" s="29">
        <v>215</v>
      </c>
      <c r="J2540" s="96">
        <f si="78" t="shared"/>
        <v>0</v>
      </c>
      <c r="M2540" s="26"/>
    </row>
    <row customHeight="1" ht="12" r="2541" spans="1:13">
      <c r="A2541" s="134">
        <v>36158</v>
      </c>
      <c r="B2541" s="94">
        <v>4</v>
      </c>
      <c r="C2541" s="110">
        <v>0</v>
      </c>
      <c r="D2541" s="110">
        <f si="79" t="shared"/>
        <v>0</v>
      </c>
      <c r="E2541" s="26"/>
      <c r="I2541" s="29">
        <v>120</v>
      </c>
      <c r="J2541" s="96">
        <f si="78" t="shared"/>
        <v>480</v>
      </c>
      <c r="M2541" s="26"/>
    </row>
    <row customHeight="1" ht="12" r="2542" spans="1:13">
      <c r="A2542" s="26">
        <v>36164</v>
      </c>
      <c r="B2542" s="94">
        <v>1</v>
      </c>
      <c r="C2542" s="110">
        <v>0</v>
      </c>
      <c r="D2542" s="110">
        <f si="79" t="shared"/>
        <v>0</v>
      </c>
      <c r="E2542" s="26"/>
      <c r="I2542" s="29">
        <v>107</v>
      </c>
      <c r="J2542" s="96">
        <f si="78" t="shared"/>
        <v>107</v>
      </c>
      <c r="M2542" s="26"/>
    </row>
    <row customHeight="1" ht="12" r="2543" spans="1:13">
      <c r="A2543" s="134">
        <v>36165</v>
      </c>
      <c r="B2543" s="94">
        <v>3</v>
      </c>
      <c r="C2543" s="110">
        <v>0</v>
      </c>
      <c r="D2543" s="110">
        <f si="79" t="shared"/>
        <v>0</v>
      </c>
      <c r="E2543" s="26"/>
      <c r="I2543" s="29">
        <v>20</v>
      </c>
      <c r="J2543" s="96">
        <f si="78" t="shared"/>
        <v>60</v>
      </c>
      <c r="M2543" s="26"/>
    </row>
    <row customHeight="1" ht="12" r="2544" spans="1:13">
      <c r="A2544" s="134">
        <v>36167</v>
      </c>
      <c r="B2544" s="94">
        <v>6</v>
      </c>
      <c r="C2544" s="110">
        <v>0</v>
      </c>
      <c r="D2544" s="110">
        <f si="79" t="shared"/>
        <v>0</v>
      </c>
      <c r="E2544" s="26"/>
      <c r="I2544" s="29">
        <v>221</v>
      </c>
      <c r="J2544" s="96">
        <f si="78" t="shared"/>
        <v>1326</v>
      </c>
      <c r="M2544" s="26"/>
    </row>
    <row customHeight="1" ht="12" r="2545" spans="1:13">
      <c r="A2545" s="134">
        <v>36168</v>
      </c>
      <c r="B2545" s="94">
        <v>3</v>
      </c>
      <c r="C2545" s="110">
        <v>0</v>
      </c>
      <c r="D2545" s="110">
        <f si="79" t="shared"/>
        <v>0</v>
      </c>
      <c r="E2545" s="26"/>
      <c r="I2545" s="29">
        <v>20</v>
      </c>
      <c r="J2545" s="96">
        <f si="78" t="shared"/>
        <v>60</v>
      </c>
      <c r="M2545" s="26"/>
    </row>
    <row customHeight="1" ht="12" r="2546" spans="1:13">
      <c r="A2546" s="134">
        <v>36169</v>
      </c>
      <c r="B2546" s="94">
        <v>3</v>
      </c>
      <c r="C2546" s="110">
        <v>0</v>
      </c>
      <c r="D2546" s="110">
        <f si="79" t="shared"/>
        <v>0</v>
      </c>
      <c r="E2546" s="26"/>
      <c r="I2546" s="29">
        <v>59</v>
      </c>
      <c r="J2546" s="96">
        <f si="78" t="shared"/>
        <v>177</v>
      </c>
      <c r="M2546" s="26"/>
    </row>
    <row customHeight="1" ht="12" r="2547" spans="1:13">
      <c r="A2547" s="134">
        <v>36170</v>
      </c>
      <c r="B2547" s="94">
        <v>0</v>
      </c>
      <c r="C2547" s="110">
        <v>0</v>
      </c>
      <c r="D2547" s="110">
        <f si="79" t="shared"/>
        <v>0</v>
      </c>
      <c r="E2547" s="26"/>
      <c r="I2547" s="29">
        <v>45</v>
      </c>
      <c r="J2547" s="96">
        <f ref="J2547:J2610" si="80" t="shared">B2547*I2547</f>
        <v>0</v>
      </c>
      <c r="M2547" s="26"/>
    </row>
    <row customHeight="1" ht="12" r="2548" spans="1:13">
      <c r="A2548" s="134">
        <v>36171</v>
      </c>
      <c r="B2548" s="94">
        <v>1</v>
      </c>
      <c r="C2548" s="110">
        <v>0</v>
      </c>
      <c r="D2548" s="110">
        <f si="79" t="shared"/>
        <v>0</v>
      </c>
      <c r="E2548" s="26"/>
      <c r="I2548" s="29">
        <v>20</v>
      </c>
      <c r="J2548" s="96">
        <f si="80" t="shared"/>
        <v>20</v>
      </c>
      <c r="M2548" s="26"/>
    </row>
    <row customHeight="1" ht="12" r="2549" spans="1:13">
      <c r="A2549" s="26">
        <v>36174</v>
      </c>
      <c r="B2549" s="94">
        <v>1</v>
      </c>
      <c r="C2549" s="110">
        <v>0</v>
      </c>
      <c r="D2549" s="110">
        <f si="79" t="shared"/>
        <v>0</v>
      </c>
      <c r="E2549" s="26"/>
      <c r="I2549" s="29">
        <v>95</v>
      </c>
      <c r="J2549" s="96">
        <f si="80" t="shared"/>
        <v>95</v>
      </c>
      <c r="M2549" s="26"/>
    </row>
    <row customHeight="1" ht="12" r="2550" spans="1:13">
      <c r="A2550" s="134">
        <v>36175</v>
      </c>
      <c r="B2550" s="94">
        <v>1</v>
      </c>
      <c r="C2550" s="110">
        <v>0</v>
      </c>
      <c r="D2550" s="110">
        <f si="79" t="shared"/>
        <v>0</v>
      </c>
      <c r="E2550" s="26"/>
      <c r="I2550" s="29">
        <v>95</v>
      </c>
      <c r="J2550" s="96">
        <f si="80" t="shared"/>
        <v>95</v>
      </c>
      <c r="M2550" s="26"/>
    </row>
    <row customHeight="1" ht="12" r="2551" spans="1:13">
      <c r="A2551" s="134">
        <v>36177</v>
      </c>
      <c r="B2551" s="94">
        <v>1</v>
      </c>
      <c r="C2551" s="110">
        <v>0</v>
      </c>
      <c r="D2551" s="110">
        <f si="79" t="shared"/>
        <v>0</v>
      </c>
      <c r="E2551" s="26"/>
      <c r="I2551" s="29">
        <v>65</v>
      </c>
      <c r="J2551" s="96">
        <f si="80" t="shared"/>
        <v>65</v>
      </c>
      <c r="M2551" s="26"/>
    </row>
    <row customHeight="1" ht="12" r="2552" spans="1:13">
      <c r="A2552" s="134">
        <v>36178</v>
      </c>
      <c r="B2552" s="94">
        <v>1</v>
      </c>
      <c r="C2552" s="110">
        <v>0</v>
      </c>
      <c r="D2552" s="110">
        <f si="79" t="shared"/>
        <v>0</v>
      </c>
      <c r="E2552" s="26"/>
      <c r="I2552" s="29">
        <v>20</v>
      </c>
      <c r="J2552" s="96">
        <f si="80" t="shared"/>
        <v>20</v>
      </c>
      <c r="M2552" s="26"/>
    </row>
    <row customHeight="1" ht="12" r="2553" spans="1:13">
      <c r="A2553" s="134">
        <v>36179</v>
      </c>
      <c r="B2553" s="94">
        <v>0</v>
      </c>
      <c r="C2553" s="110">
        <v>0</v>
      </c>
      <c r="D2553" s="110">
        <f si="79" t="shared"/>
        <v>0</v>
      </c>
      <c r="E2553" s="26"/>
      <c r="I2553" s="29">
        <v>85</v>
      </c>
      <c r="J2553" s="96">
        <f si="80" t="shared"/>
        <v>0</v>
      </c>
      <c r="M2553" s="26"/>
    </row>
    <row customHeight="1" ht="12" r="2554" spans="1:13">
      <c r="A2554" s="134">
        <v>36180</v>
      </c>
      <c r="B2554" s="94">
        <v>2</v>
      </c>
      <c r="C2554" s="110">
        <v>0</v>
      </c>
      <c r="D2554" s="110">
        <f si="79" t="shared"/>
        <v>0</v>
      </c>
      <c r="E2554" s="26"/>
      <c r="I2554" s="29">
        <v>225</v>
      </c>
      <c r="J2554" s="96">
        <f si="80" t="shared"/>
        <v>450</v>
      </c>
      <c r="M2554" s="26"/>
    </row>
    <row customHeight="1" ht="12" r="2555" spans="1:13">
      <c r="A2555" s="134">
        <v>36181</v>
      </c>
      <c r="B2555" s="94">
        <v>1</v>
      </c>
      <c r="C2555" s="110">
        <v>0</v>
      </c>
      <c r="D2555" s="110">
        <f si="79" t="shared"/>
        <v>0</v>
      </c>
      <c r="E2555" s="26"/>
      <c r="I2555" s="29">
        <v>20</v>
      </c>
      <c r="J2555" s="96">
        <f si="80" t="shared"/>
        <v>20</v>
      </c>
      <c r="M2555" s="26"/>
    </row>
    <row customHeight="1" ht="12" r="2556" spans="1:13">
      <c r="A2556" s="26">
        <v>36183</v>
      </c>
      <c r="B2556" s="94">
        <v>14</v>
      </c>
      <c r="C2556" s="110">
        <v>0</v>
      </c>
      <c r="D2556" s="110">
        <f si="79" t="shared"/>
        <v>0</v>
      </c>
      <c r="E2556" s="26"/>
      <c r="I2556" s="29">
        <v>20</v>
      </c>
      <c r="J2556" s="96">
        <f si="80" t="shared"/>
        <v>280</v>
      </c>
      <c r="M2556" s="26"/>
    </row>
    <row customHeight="1" ht="12" r="2557" spans="1:13">
      <c r="A2557" s="134">
        <v>36184</v>
      </c>
      <c r="B2557" s="94">
        <v>4</v>
      </c>
      <c r="C2557" s="110">
        <v>0</v>
      </c>
      <c r="D2557" s="110">
        <f si="79" t="shared"/>
        <v>0</v>
      </c>
      <c r="E2557" s="26"/>
      <c r="I2557" s="29">
        <v>20</v>
      </c>
      <c r="J2557" s="96">
        <f si="80" t="shared"/>
        <v>80</v>
      </c>
      <c r="M2557" s="26"/>
    </row>
    <row customHeight="1" ht="12" r="2558" spans="1:13">
      <c r="A2558" s="26">
        <v>36186</v>
      </c>
      <c r="B2558" s="94">
        <v>1</v>
      </c>
      <c r="C2558" s="110">
        <v>0</v>
      </c>
      <c r="D2558" s="110">
        <f si="79" t="shared"/>
        <v>0</v>
      </c>
      <c r="E2558" s="26"/>
      <c r="I2558" s="29">
        <v>20</v>
      </c>
      <c r="J2558" s="96">
        <f si="80" t="shared"/>
        <v>20</v>
      </c>
      <c r="M2558" s="26"/>
    </row>
    <row customHeight="1" ht="12" r="2559" spans="1:13">
      <c r="A2559" s="134">
        <v>36187</v>
      </c>
      <c r="B2559" s="94">
        <v>1</v>
      </c>
      <c r="C2559" s="110">
        <v>0</v>
      </c>
      <c r="D2559" s="110">
        <f si="79" t="shared"/>
        <v>0</v>
      </c>
      <c r="E2559" s="26"/>
      <c r="I2559" s="29">
        <v>20</v>
      </c>
      <c r="J2559" s="96">
        <f si="80" t="shared"/>
        <v>20</v>
      </c>
      <c r="M2559" s="26"/>
    </row>
    <row customHeight="1" ht="12" r="2560" spans="1:13">
      <c r="A2560" s="134">
        <v>36188</v>
      </c>
      <c r="B2560" s="94">
        <v>0</v>
      </c>
      <c r="C2560" s="110">
        <v>0</v>
      </c>
      <c r="D2560" s="110">
        <f si="79" t="shared"/>
        <v>0</v>
      </c>
      <c r="E2560" s="26"/>
      <c r="I2560" s="29">
        <v>20</v>
      </c>
      <c r="J2560" s="96">
        <f si="80" t="shared"/>
        <v>0</v>
      </c>
      <c r="M2560" s="26"/>
    </row>
    <row customHeight="1" ht="12" r="2561" spans="1:13">
      <c r="A2561" s="26">
        <v>36190</v>
      </c>
      <c r="B2561" s="94">
        <v>0</v>
      </c>
      <c r="C2561" s="110">
        <v>0</v>
      </c>
      <c r="D2561" s="110">
        <f si="79" t="shared"/>
        <v>0</v>
      </c>
      <c r="E2561" s="26"/>
      <c r="I2561" s="29">
        <v>20</v>
      </c>
      <c r="J2561" s="96">
        <f si="80" t="shared"/>
        <v>0</v>
      </c>
      <c r="M2561" s="26"/>
    </row>
    <row customHeight="1" ht="12" r="2562" spans="1:13">
      <c r="A2562" s="26">
        <v>36191</v>
      </c>
      <c r="B2562" s="94">
        <v>0</v>
      </c>
      <c r="C2562" s="110">
        <v>0</v>
      </c>
      <c r="D2562" s="110">
        <f si="79" t="shared"/>
        <v>0</v>
      </c>
      <c r="E2562" s="26"/>
      <c r="I2562" s="29">
        <v>20</v>
      </c>
      <c r="J2562" s="96">
        <f si="80" t="shared"/>
        <v>0</v>
      </c>
      <c r="M2562" s="26"/>
    </row>
    <row customHeight="1" ht="12" r="2563" spans="1:13">
      <c r="A2563" s="26">
        <v>36192</v>
      </c>
      <c r="B2563" s="94">
        <v>0</v>
      </c>
      <c r="C2563" s="110">
        <v>0</v>
      </c>
      <c r="D2563" s="110">
        <f si="79" t="shared"/>
        <v>0</v>
      </c>
      <c r="E2563" s="26"/>
      <c r="I2563" s="29">
        <v>29</v>
      </c>
      <c r="J2563" s="96">
        <f si="80" t="shared"/>
        <v>0</v>
      </c>
      <c r="M2563" s="26"/>
    </row>
    <row customHeight="1" ht="12" r="2564" spans="1:13">
      <c r="A2564" s="26">
        <v>36193</v>
      </c>
      <c r="B2564" s="94">
        <v>0</v>
      </c>
      <c r="C2564" s="110">
        <v>0</v>
      </c>
      <c r="D2564" s="110">
        <f si="79" t="shared"/>
        <v>0</v>
      </c>
      <c r="E2564" s="26"/>
      <c r="I2564" s="29">
        <v>35</v>
      </c>
      <c r="J2564" s="96">
        <f si="80" t="shared"/>
        <v>0</v>
      </c>
      <c r="M2564" s="26"/>
    </row>
    <row customHeight="1" ht="12" r="2565" spans="1:13">
      <c r="A2565" s="26">
        <v>36194</v>
      </c>
      <c r="B2565" s="94">
        <v>0</v>
      </c>
      <c r="C2565" s="110">
        <v>0</v>
      </c>
      <c r="D2565" s="110">
        <f si="79" t="shared"/>
        <v>0</v>
      </c>
      <c r="E2565" s="26"/>
      <c r="I2565" s="29">
        <v>20</v>
      </c>
      <c r="J2565" s="96">
        <f si="80" t="shared"/>
        <v>0</v>
      </c>
      <c r="M2565" s="26"/>
    </row>
    <row customHeight="1" ht="12" r="2566" spans="1:13">
      <c r="A2566" s="26">
        <v>36197</v>
      </c>
      <c r="B2566" s="94">
        <v>1</v>
      </c>
      <c r="C2566" s="110">
        <v>0</v>
      </c>
      <c r="D2566" s="110">
        <f si="79" t="shared"/>
        <v>0</v>
      </c>
      <c r="E2566" s="26"/>
      <c r="I2566" s="29">
        <v>20</v>
      </c>
      <c r="J2566" s="96">
        <f si="80" t="shared"/>
        <v>20</v>
      </c>
      <c r="M2566" s="26"/>
    </row>
    <row customHeight="1" ht="12" r="2567" spans="1:13">
      <c r="A2567" s="134">
        <v>36199</v>
      </c>
      <c r="B2567" s="94">
        <v>0</v>
      </c>
      <c r="C2567" s="110">
        <v>0</v>
      </c>
      <c r="D2567" s="110">
        <f si="79" t="shared"/>
        <v>0</v>
      </c>
      <c r="E2567" s="26"/>
      <c r="I2567" s="29">
        <v>29</v>
      </c>
      <c r="J2567" s="96">
        <f si="80" t="shared"/>
        <v>0</v>
      </c>
      <c r="M2567" s="26"/>
    </row>
    <row customHeight="1" ht="12" r="2568" spans="1:13">
      <c r="A2568" s="134">
        <v>36200</v>
      </c>
      <c r="B2568" s="26">
        <v>1</v>
      </c>
      <c r="C2568" s="110">
        <v>0</v>
      </c>
      <c r="D2568" s="110">
        <f si="79" t="shared"/>
        <v>0</v>
      </c>
      <c r="E2568" s="26"/>
      <c r="I2568" s="29">
        <v>20</v>
      </c>
      <c r="J2568" s="96">
        <f si="80" t="shared"/>
        <v>20</v>
      </c>
      <c r="M2568" s="26"/>
    </row>
    <row customHeight="1" ht="12" r="2569" spans="1:13">
      <c r="A2569" s="134">
        <v>36203</v>
      </c>
      <c r="B2569" s="26">
        <v>0</v>
      </c>
      <c r="C2569" s="110">
        <v>0</v>
      </c>
      <c r="D2569" s="110">
        <f si="79" t="shared"/>
        <v>0</v>
      </c>
      <c r="E2569" s="26"/>
      <c r="I2569" s="29">
        <v>161</v>
      </c>
      <c r="J2569" s="96">
        <f si="80" t="shared"/>
        <v>0</v>
      </c>
      <c r="M2569" s="26"/>
    </row>
    <row customHeight="1" ht="12" r="2570" spans="1:13">
      <c r="A2570" s="134">
        <v>36204</v>
      </c>
      <c r="B2570" s="94">
        <v>9</v>
      </c>
      <c r="C2570" s="110">
        <v>0</v>
      </c>
      <c r="D2570" s="110">
        <f si="79" t="shared"/>
        <v>0</v>
      </c>
      <c r="E2570" s="26"/>
      <c r="I2570" s="29">
        <v>20</v>
      </c>
      <c r="J2570" s="96">
        <f si="80" t="shared"/>
        <v>180</v>
      </c>
      <c r="M2570" s="26"/>
    </row>
    <row customHeight="1" ht="12" r="2571" spans="1:13">
      <c r="A2571" s="134">
        <v>36205</v>
      </c>
      <c r="B2571" s="94">
        <v>6</v>
      </c>
      <c r="C2571" s="110">
        <v>0</v>
      </c>
      <c r="D2571" s="110">
        <f si="79" t="shared"/>
        <v>0</v>
      </c>
      <c r="E2571" s="26"/>
      <c r="I2571" s="29">
        <v>20</v>
      </c>
      <c r="J2571" s="96">
        <f si="80" t="shared"/>
        <v>120</v>
      </c>
      <c r="M2571" s="26"/>
    </row>
    <row customHeight="1" ht="12" r="2572" spans="1:13">
      <c r="A2572" s="26">
        <v>36206</v>
      </c>
      <c r="B2572" s="94">
        <v>1</v>
      </c>
      <c r="C2572" s="110">
        <v>0</v>
      </c>
      <c r="D2572" s="110">
        <f si="79" t="shared"/>
        <v>0</v>
      </c>
      <c r="E2572" s="26"/>
      <c r="I2572" s="29">
        <v>20</v>
      </c>
      <c r="J2572" s="96">
        <f si="80" t="shared"/>
        <v>20</v>
      </c>
      <c r="M2572" s="26"/>
    </row>
    <row customHeight="1" ht="12" r="2573" spans="1:13">
      <c r="A2573" s="26">
        <v>36208</v>
      </c>
      <c r="B2573" s="94">
        <v>2</v>
      </c>
      <c r="C2573" s="110">
        <v>0</v>
      </c>
      <c r="D2573" s="110">
        <f si="79" t="shared"/>
        <v>0</v>
      </c>
      <c r="E2573" s="26"/>
      <c r="I2573" s="29">
        <v>20</v>
      </c>
      <c r="J2573" s="96">
        <f si="80" t="shared"/>
        <v>40</v>
      </c>
      <c r="M2573" s="26"/>
    </row>
    <row customHeight="1" ht="12" r="2574" spans="1:13">
      <c r="A2574" s="26">
        <v>36209</v>
      </c>
      <c r="B2574" s="94">
        <v>0</v>
      </c>
      <c r="C2574" s="110">
        <v>0</v>
      </c>
      <c r="D2574" s="110">
        <f si="79" t="shared"/>
        <v>0</v>
      </c>
      <c r="E2574" s="26"/>
      <c r="I2574" s="29">
        <v>20</v>
      </c>
      <c r="J2574" s="96">
        <f si="80" t="shared"/>
        <v>0</v>
      </c>
      <c r="M2574" s="26"/>
    </row>
    <row customHeight="1" ht="12" r="2575" spans="1:13">
      <c r="A2575" s="134">
        <v>36211</v>
      </c>
      <c r="B2575" s="94">
        <v>1</v>
      </c>
      <c r="C2575" s="110">
        <v>0</v>
      </c>
      <c r="D2575" s="110">
        <f si="79" t="shared"/>
        <v>0</v>
      </c>
      <c r="E2575" s="26"/>
      <c r="I2575" s="29">
        <v>20</v>
      </c>
      <c r="J2575" s="96">
        <f si="80" t="shared"/>
        <v>20</v>
      </c>
      <c r="M2575" s="26"/>
    </row>
    <row customHeight="1" ht="12" r="2576" spans="1:13">
      <c r="A2576" s="26">
        <v>36212</v>
      </c>
      <c r="B2576" s="94">
        <v>0</v>
      </c>
      <c r="C2576" s="110">
        <v>0</v>
      </c>
      <c r="D2576" s="110">
        <f si="79" t="shared"/>
        <v>0</v>
      </c>
      <c r="E2576" s="26"/>
      <c r="I2576" s="29">
        <v>20</v>
      </c>
      <c r="J2576" s="96">
        <f si="80" t="shared"/>
        <v>0</v>
      </c>
      <c r="M2576" s="26"/>
    </row>
    <row customHeight="1" ht="12" r="2577" spans="1:13">
      <c r="A2577" s="134">
        <v>36221</v>
      </c>
      <c r="B2577" s="94">
        <v>1</v>
      </c>
      <c r="C2577" s="110">
        <v>0</v>
      </c>
      <c r="D2577" s="110">
        <f si="79" t="shared"/>
        <v>0</v>
      </c>
      <c r="E2577" s="26"/>
      <c r="I2577" s="29">
        <v>20</v>
      </c>
      <c r="J2577" s="96">
        <f si="80" t="shared"/>
        <v>20</v>
      </c>
      <c r="M2577" s="26"/>
    </row>
    <row customHeight="1" ht="12" r="2578" spans="1:13">
      <c r="A2578" s="134">
        <v>36223</v>
      </c>
      <c r="B2578" s="94">
        <v>1</v>
      </c>
      <c r="C2578" s="110">
        <v>0</v>
      </c>
      <c r="D2578" s="110">
        <f si="79" t="shared"/>
        <v>0</v>
      </c>
      <c r="E2578" s="26"/>
      <c r="I2578" s="29">
        <v>20</v>
      </c>
      <c r="J2578" s="96">
        <f si="80" t="shared"/>
        <v>20</v>
      </c>
      <c r="M2578" s="26"/>
    </row>
    <row customHeight="1" ht="12" r="2579" spans="1:13">
      <c r="A2579" s="26">
        <v>36229</v>
      </c>
      <c r="B2579" s="94">
        <v>7</v>
      </c>
      <c r="C2579" s="110">
        <v>0</v>
      </c>
      <c r="D2579" s="110">
        <f si="79" t="shared"/>
        <v>0</v>
      </c>
      <c r="E2579" s="26"/>
      <c r="I2579" s="29">
        <v>20</v>
      </c>
      <c r="J2579" s="96">
        <f si="80" t="shared"/>
        <v>140</v>
      </c>
      <c r="M2579" s="26"/>
    </row>
    <row customHeight="1" ht="12" r="2580" spans="1:13">
      <c r="A2580" s="26">
        <v>36230</v>
      </c>
      <c r="B2580" s="94">
        <v>2</v>
      </c>
      <c r="C2580" s="110">
        <v>0</v>
      </c>
      <c r="D2580" s="110">
        <f si="79" t="shared"/>
        <v>0</v>
      </c>
      <c r="E2580" s="26"/>
      <c r="I2580" s="29">
        <v>20</v>
      </c>
      <c r="J2580" s="96">
        <f si="80" t="shared"/>
        <v>40</v>
      </c>
      <c r="M2580" s="26"/>
    </row>
    <row customHeight="1" ht="12" r="2581" spans="1:13">
      <c r="A2581" s="26">
        <v>36232</v>
      </c>
      <c r="B2581" s="94">
        <v>0</v>
      </c>
      <c r="C2581" s="110">
        <v>0</v>
      </c>
      <c r="D2581" s="110">
        <f si="79" t="shared"/>
        <v>0</v>
      </c>
      <c r="E2581" s="26"/>
      <c r="I2581" s="29">
        <v>20</v>
      </c>
      <c r="J2581" s="96">
        <f si="80" t="shared"/>
        <v>0</v>
      </c>
      <c r="M2581" s="26"/>
    </row>
    <row customHeight="1" ht="12" r="2582" spans="1:13">
      <c r="A2582" s="26">
        <v>36233</v>
      </c>
      <c r="B2582" s="94">
        <v>5</v>
      </c>
      <c r="C2582" s="110">
        <v>0</v>
      </c>
      <c r="D2582" s="110">
        <f si="79" t="shared"/>
        <v>0</v>
      </c>
      <c r="E2582" s="26"/>
      <c r="I2582" s="29">
        <v>20</v>
      </c>
      <c r="J2582" s="96">
        <f si="80" t="shared"/>
        <v>100</v>
      </c>
      <c r="M2582" s="26"/>
    </row>
    <row customHeight="1" ht="12" r="2583" spans="1:13">
      <c r="A2583" s="26">
        <v>36238</v>
      </c>
      <c r="B2583" s="94">
        <v>1</v>
      </c>
      <c r="C2583" s="110">
        <v>0</v>
      </c>
      <c r="D2583" s="110">
        <f si="79" t="shared"/>
        <v>0</v>
      </c>
      <c r="E2583" s="26"/>
      <c r="I2583" s="29">
        <v>20</v>
      </c>
      <c r="J2583" s="96">
        <f si="80" t="shared"/>
        <v>20</v>
      </c>
      <c r="M2583" s="26"/>
    </row>
    <row customHeight="1" ht="12" r="2584" spans="1:13">
      <c r="A2584" s="26">
        <v>36239</v>
      </c>
      <c r="B2584" s="94">
        <v>1</v>
      </c>
      <c r="C2584" s="110">
        <v>0</v>
      </c>
      <c r="D2584" s="110">
        <f si="79" t="shared"/>
        <v>0</v>
      </c>
      <c r="E2584" s="26"/>
      <c r="I2584" s="29">
        <v>58</v>
      </c>
      <c r="J2584" s="96">
        <f si="80" t="shared"/>
        <v>58</v>
      </c>
      <c r="M2584" s="26"/>
    </row>
    <row customHeight="1" ht="12" r="2585" spans="1:13">
      <c r="A2585" s="26">
        <v>36240</v>
      </c>
      <c r="B2585" s="94">
        <v>32</v>
      </c>
      <c r="C2585" s="110">
        <v>0</v>
      </c>
      <c r="D2585" s="110">
        <f si="79" t="shared"/>
        <v>0</v>
      </c>
      <c r="E2585" s="26"/>
      <c r="I2585" s="29">
        <v>20</v>
      </c>
      <c r="J2585" s="96">
        <f si="80" t="shared"/>
        <v>640</v>
      </c>
      <c r="M2585" s="26"/>
    </row>
    <row customHeight="1" ht="12" r="2586" spans="1:13">
      <c r="A2586" s="26">
        <v>36241</v>
      </c>
      <c r="B2586" s="94">
        <v>33</v>
      </c>
      <c r="C2586" s="110">
        <v>0</v>
      </c>
      <c r="D2586" s="110">
        <f si="79" t="shared"/>
        <v>0</v>
      </c>
      <c r="E2586" s="26"/>
      <c r="I2586" s="29">
        <v>50.42</v>
      </c>
      <c r="J2586" s="96">
        <f si="80" t="shared"/>
        <v>1663.8600000000001</v>
      </c>
      <c r="M2586" s="26"/>
    </row>
    <row customHeight="1" ht="12" r="2587" spans="1:13">
      <c r="A2587" s="26">
        <v>36242</v>
      </c>
      <c r="B2587" s="94">
        <v>1</v>
      </c>
      <c r="C2587" s="110">
        <v>0</v>
      </c>
      <c r="D2587" s="110">
        <f si="79" t="shared"/>
        <v>0</v>
      </c>
      <c r="E2587" s="26"/>
      <c r="I2587" s="29">
        <v>117</v>
      </c>
      <c r="J2587" s="96">
        <f si="80" t="shared"/>
        <v>117</v>
      </c>
      <c r="M2587" s="26"/>
    </row>
    <row customHeight="1" ht="12" r="2588" spans="1:13">
      <c r="A2588" s="26">
        <v>36243</v>
      </c>
      <c r="B2588" s="94">
        <v>3</v>
      </c>
      <c r="C2588" s="110">
        <v>0</v>
      </c>
      <c r="D2588" s="110">
        <f si="79" t="shared"/>
        <v>0</v>
      </c>
      <c r="E2588" s="26"/>
      <c r="I2588" s="29">
        <v>20</v>
      </c>
      <c r="J2588" s="96">
        <f si="80" t="shared"/>
        <v>60</v>
      </c>
      <c r="M2588" s="26"/>
    </row>
    <row customHeight="1" ht="12" r="2589" spans="1:13">
      <c r="A2589" s="26">
        <v>36244</v>
      </c>
      <c r="B2589" s="94">
        <v>33</v>
      </c>
      <c r="C2589" s="110">
        <v>0</v>
      </c>
      <c r="D2589" s="110">
        <f si="79" t="shared"/>
        <v>0</v>
      </c>
      <c r="E2589" s="26"/>
      <c r="I2589" s="29">
        <v>20</v>
      </c>
      <c r="J2589" s="96">
        <f si="80" t="shared"/>
        <v>660</v>
      </c>
      <c r="M2589" s="26"/>
    </row>
    <row customHeight="1" ht="12" r="2590" spans="1:13">
      <c r="A2590" s="26">
        <v>36245</v>
      </c>
      <c r="B2590" s="94">
        <v>31</v>
      </c>
      <c r="C2590" s="110">
        <v>0</v>
      </c>
      <c r="D2590" s="110">
        <f si="79" t="shared"/>
        <v>0</v>
      </c>
      <c r="E2590" s="26"/>
      <c r="I2590" s="29">
        <v>20</v>
      </c>
      <c r="J2590" s="96">
        <f si="80" t="shared"/>
        <v>620</v>
      </c>
      <c r="M2590" s="26"/>
    </row>
    <row customHeight="1" ht="12" r="2591" spans="1:13">
      <c r="A2591" s="26">
        <v>36262</v>
      </c>
      <c r="B2591" s="94">
        <v>6</v>
      </c>
      <c r="C2591" s="110">
        <v>0</v>
      </c>
      <c r="D2591" s="110">
        <f si="79" t="shared"/>
        <v>0</v>
      </c>
      <c r="E2591" s="26"/>
      <c r="I2591" s="29">
        <v>20</v>
      </c>
      <c r="J2591" s="96">
        <f si="80" t="shared"/>
        <v>120</v>
      </c>
      <c r="M2591" s="26"/>
    </row>
    <row customHeight="1" ht="12" r="2592" spans="1:13">
      <c r="A2592" s="26">
        <v>36263</v>
      </c>
      <c r="B2592" s="94">
        <v>0</v>
      </c>
      <c r="C2592" s="110">
        <v>0</v>
      </c>
      <c r="D2592" s="110">
        <f si="79" t="shared"/>
        <v>0</v>
      </c>
      <c r="E2592" s="26"/>
      <c r="I2592" s="29">
        <v>20</v>
      </c>
      <c r="J2592" s="96">
        <f si="80" t="shared"/>
        <v>0</v>
      </c>
      <c r="M2592" s="26"/>
    </row>
    <row customHeight="1" ht="12" r="2593" spans="1:13">
      <c r="A2593" s="26">
        <v>36267</v>
      </c>
      <c r="B2593" s="94">
        <v>6</v>
      </c>
      <c r="C2593" s="110">
        <v>0</v>
      </c>
      <c r="D2593" s="110">
        <f si="79" t="shared"/>
        <v>0</v>
      </c>
      <c r="E2593" s="26"/>
      <c r="I2593" s="29">
        <v>20</v>
      </c>
      <c r="J2593" s="96">
        <f si="80" t="shared"/>
        <v>120</v>
      </c>
      <c r="M2593" s="26"/>
    </row>
    <row customHeight="1" ht="12" r="2594" spans="1:13">
      <c r="A2594" s="26">
        <v>36269</v>
      </c>
      <c r="B2594" s="94">
        <v>1</v>
      </c>
      <c r="C2594" s="110">
        <v>0</v>
      </c>
      <c r="D2594" s="110">
        <f si="79" t="shared"/>
        <v>0</v>
      </c>
      <c r="E2594" s="26"/>
      <c r="I2594" s="29">
        <v>224</v>
      </c>
      <c r="J2594" s="96">
        <f si="80" t="shared"/>
        <v>224</v>
      </c>
      <c r="M2594" s="26"/>
    </row>
    <row customHeight="1" ht="12" r="2595" spans="1:13">
      <c r="A2595" s="26">
        <v>36270</v>
      </c>
      <c r="B2595" s="94">
        <v>1</v>
      </c>
      <c r="C2595" s="110">
        <v>0</v>
      </c>
      <c r="D2595" s="110">
        <f si="79" t="shared"/>
        <v>0</v>
      </c>
      <c r="E2595" s="26"/>
      <c r="I2595" s="29">
        <v>149</v>
      </c>
      <c r="J2595" s="96">
        <f si="80" t="shared"/>
        <v>149</v>
      </c>
      <c r="M2595" s="26"/>
    </row>
    <row customHeight="1" ht="12" r="2596" spans="1:13">
      <c r="A2596" s="26">
        <v>36271</v>
      </c>
      <c r="B2596" s="94">
        <v>0</v>
      </c>
      <c r="C2596" s="110">
        <v>0</v>
      </c>
      <c r="D2596" s="110">
        <f si="79" t="shared"/>
        <v>0</v>
      </c>
      <c r="E2596" s="26"/>
      <c r="I2596" s="29">
        <v>20</v>
      </c>
      <c r="J2596" s="96">
        <f si="80" t="shared"/>
        <v>0</v>
      </c>
      <c r="M2596" s="26"/>
    </row>
    <row customHeight="1" ht="12" r="2597" spans="1:13">
      <c r="A2597" s="26">
        <v>36278</v>
      </c>
      <c r="B2597" s="94">
        <v>0</v>
      </c>
      <c r="C2597" s="110">
        <v>0</v>
      </c>
      <c r="D2597" s="110">
        <f si="79" t="shared"/>
        <v>0</v>
      </c>
      <c r="E2597" s="26"/>
      <c r="I2597" s="29">
        <v>20</v>
      </c>
      <c r="J2597" s="96">
        <f si="80" t="shared"/>
        <v>0</v>
      </c>
      <c r="M2597" s="26"/>
    </row>
    <row customHeight="1" ht="12" r="2598" spans="1:13">
      <c r="A2598" s="26">
        <v>36279</v>
      </c>
      <c r="B2598" s="94">
        <v>1</v>
      </c>
      <c r="C2598" s="110">
        <v>0</v>
      </c>
      <c r="D2598" s="110">
        <f si="79" t="shared"/>
        <v>0</v>
      </c>
      <c r="E2598" s="26"/>
      <c r="I2598" s="29">
        <v>149</v>
      </c>
      <c r="J2598" s="96">
        <f si="80" t="shared"/>
        <v>149</v>
      </c>
      <c r="M2598" s="26"/>
    </row>
    <row customHeight="1" ht="12" r="2599" spans="1:13">
      <c r="A2599" s="26">
        <v>36281</v>
      </c>
      <c r="B2599" s="94">
        <v>2</v>
      </c>
      <c r="C2599" s="110">
        <v>0</v>
      </c>
      <c r="D2599" s="110">
        <f si="79" t="shared"/>
        <v>0</v>
      </c>
      <c r="E2599" s="26"/>
      <c r="I2599" s="29">
        <v>20</v>
      </c>
      <c r="J2599" s="96">
        <f si="80" t="shared"/>
        <v>40</v>
      </c>
      <c r="M2599" s="26"/>
    </row>
    <row customHeight="1" ht="12" r="2600" spans="1:13">
      <c r="A2600" s="26">
        <v>36282</v>
      </c>
      <c r="B2600" s="94">
        <v>1</v>
      </c>
      <c r="C2600" s="110">
        <v>0</v>
      </c>
      <c r="D2600" s="110">
        <f si="79" t="shared"/>
        <v>0</v>
      </c>
      <c r="E2600" s="26"/>
      <c r="I2600" s="29">
        <v>20</v>
      </c>
      <c r="J2600" s="96">
        <f si="80" t="shared"/>
        <v>20</v>
      </c>
      <c r="M2600" s="26"/>
    </row>
    <row customHeight="1" ht="12" r="2601" spans="1:13">
      <c r="A2601" s="26">
        <v>36286</v>
      </c>
      <c r="B2601" s="94">
        <v>1</v>
      </c>
      <c r="C2601" s="110">
        <v>0</v>
      </c>
      <c r="D2601" s="110">
        <f si="79" t="shared"/>
        <v>0</v>
      </c>
      <c r="E2601" s="26"/>
      <c r="I2601" s="29">
        <v>20</v>
      </c>
      <c r="J2601" s="96">
        <f si="80" t="shared"/>
        <v>20</v>
      </c>
      <c r="M2601" s="26"/>
    </row>
    <row customHeight="1" ht="12" r="2602" spans="1:13">
      <c r="A2602" s="26">
        <v>36296</v>
      </c>
      <c r="B2602" s="94">
        <v>2</v>
      </c>
      <c r="C2602" s="110">
        <v>0</v>
      </c>
      <c r="D2602" s="110">
        <f si="79" t="shared"/>
        <v>0</v>
      </c>
      <c r="E2602" s="26"/>
      <c r="I2602" s="29">
        <v>20</v>
      </c>
      <c r="J2602" s="96">
        <f si="80" t="shared"/>
        <v>40</v>
      </c>
      <c r="M2602" s="26"/>
    </row>
    <row customHeight="1" ht="12" r="2603" spans="1:13">
      <c r="A2603" s="26">
        <v>36307</v>
      </c>
      <c r="B2603" s="94">
        <v>1</v>
      </c>
      <c r="C2603" s="110">
        <v>0</v>
      </c>
      <c r="D2603" s="110">
        <f si="79" t="shared"/>
        <v>0</v>
      </c>
      <c r="E2603" s="26"/>
      <c r="I2603" s="29">
        <v>20</v>
      </c>
      <c r="J2603" s="96">
        <f si="80" t="shared"/>
        <v>20</v>
      </c>
      <c r="K2603" s="77">
        <v>20</v>
      </c>
      <c r="M2603" s="26"/>
    </row>
    <row customHeight="1" ht="12" r="2604" spans="1:13">
      <c r="A2604" s="26">
        <v>36308</v>
      </c>
      <c r="B2604" s="94">
        <v>1</v>
      </c>
      <c r="C2604" s="110">
        <v>0</v>
      </c>
      <c r="D2604" s="110">
        <f si="79" t="shared"/>
        <v>0</v>
      </c>
      <c r="E2604" s="26"/>
      <c r="I2604" s="29">
        <v>20</v>
      </c>
      <c r="J2604" s="96">
        <f si="80" t="shared"/>
        <v>20</v>
      </c>
      <c r="M2604" s="26"/>
    </row>
    <row customHeight="1" ht="12" r="2605" spans="1:13">
      <c r="A2605" s="26">
        <v>36309</v>
      </c>
      <c r="B2605" s="94">
        <v>4</v>
      </c>
      <c r="C2605" s="110">
        <v>0</v>
      </c>
      <c r="D2605" s="110">
        <f si="79" t="shared"/>
        <v>0</v>
      </c>
      <c r="E2605" s="26"/>
      <c r="I2605" s="29">
        <v>20</v>
      </c>
      <c r="J2605" s="96">
        <f si="80" t="shared"/>
        <v>80</v>
      </c>
      <c r="M2605" s="26"/>
    </row>
    <row customHeight="1" ht="12" r="2606" spans="1:13">
      <c r="A2606" s="26">
        <v>36313</v>
      </c>
      <c r="B2606" s="94">
        <v>1</v>
      </c>
      <c r="C2606" s="110">
        <v>0</v>
      </c>
      <c r="D2606" s="110">
        <f si="79" t="shared"/>
        <v>0</v>
      </c>
      <c r="E2606" s="26"/>
      <c r="I2606" s="29">
        <v>20</v>
      </c>
      <c r="J2606" s="96">
        <f si="80" t="shared"/>
        <v>20</v>
      </c>
      <c r="M2606" s="26"/>
    </row>
    <row customHeight="1" ht="12" r="2607" spans="1:13">
      <c r="A2607" s="26">
        <v>36314</v>
      </c>
      <c r="B2607" s="94">
        <v>1</v>
      </c>
      <c r="C2607" s="110">
        <v>0</v>
      </c>
      <c r="D2607" s="110">
        <f si="79" t="shared"/>
        <v>0</v>
      </c>
      <c r="E2607" s="26"/>
      <c r="I2607" s="29">
        <v>20</v>
      </c>
      <c r="J2607" s="96">
        <f si="80" t="shared"/>
        <v>20</v>
      </c>
      <c r="M2607" s="26"/>
    </row>
    <row customHeight="1" ht="12" r="2608" spans="1:13">
      <c r="A2608" s="26">
        <v>36315</v>
      </c>
      <c r="B2608" s="94">
        <v>1</v>
      </c>
      <c r="C2608" s="110">
        <v>0</v>
      </c>
      <c r="D2608" s="110">
        <f si="79" t="shared"/>
        <v>0</v>
      </c>
      <c r="E2608" s="26"/>
      <c r="I2608" s="29">
        <v>20</v>
      </c>
      <c r="J2608" s="96">
        <f si="80" t="shared"/>
        <v>20</v>
      </c>
      <c r="M2608" s="26"/>
    </row>
    <row customHeight="1" ht="12" r="2609" spans="1:13">
      <c r="A2609" s="26">
        <v>36316</v>
      </c>
      <c r="B2609" s="94">
        <v>1</v>
      </c>
      <c r="C2609" s="110">
        <v>0</v>
      </c>
      <c r="D2609" s="110">
        <f si="79" t="shared"/>
        <v>0</v>
      </c>
      <c r="E2609" s="26"/>
      <c r="I2609" s="29">
        <v>20</v>
      </c>
      <c r="J2609" s="96">
        <f si="80" t="shared"/>
        <v>20</v>
      </c>
      <c r="M2609" s="26"/>
    </row>
    <row customHeight="1" ht="12" r="2610" spans="1:13">
      <c r="A2610" s="26">
        <v>36317</v>
      </c>
      <c r="B2610" s="94">
        <v>1</v>
      </c>
      <c r="C2610" s="110">
        <v>0</v>
      </c>
      <c r="D2610" s="110">
        <f si="79" t="shared"/>
        <v>0</v>
      </c>
      <c r="E2610" s="26"/>
      <c r="I2610" s="29">
        <v>20</v>
      </c>
      <c r="J2610" s="96">
        <f si="80" t="shared"/>
        <v>20</v>
      </c>
      <c r="M2610" s="26"/>
    </row>
    <row customHeight="1" ht="12" r="2611" spans="1:13">
      <c r="A2611" s="26">
        <v>36318</v>
      </c>
      <c r="B2611" s="94">
        <v>1</v>
      </c>
      <c r="C2611" s="110">
        <v>0</v>
      </c>
      <c r="D2611" s="110">
        <f si="79" t="shared"/>
        <v>0</v>
      </c>
      <c r="E2611" s="26"/>
      <c r="I2611" s="29">
        <v>20</v>
      </c>
      <c r="J2611" s="96">
        <f ref="J2611:J2683" si="81" t="shared">B2611*I2611</f>
        <v>20</v>
      </c>
      <c r="K2611" s="77">
        <v>20</v>
      </c>
      <c r="M2611" s="26"/>
    </row>
    <row customHeight="1" ht="12" r="2612" spans="1:13">
      <c r="A2612" s="26">
        <v>36319</v>
      </c>
      <c r="B2612" s="94">
        <v>1</v>
      </c>
      <c r="C2612" s="110">
        <v>0</v>
      </c>
      <c r="D2612" s="110">
        <f si="79" t="shared"/>
        <v>0</v>
      </c>
      <c r="E2612" s="26"/>
      <c r="I2612" s="29">
        <v>20</v>
      </c>
      <c r="J2612" s="96">
        <f si="81" t="shared"/>
        <v>20</v>
      </c>
      <c r="M2612" s="26"/>
    </row>
    <row customHeight="1" ht="12" r="2613" spans="1:13">
      <c r="A2613" s="26">
        <v>36327</v>
      </c>
      <c r="B2613" s="94">
        <v>1</v>
      </c>
      <c r="C2613" s="110">
        <v>0</v>
      </c>
      <c r="D2613" s="110">
        <f si="79" t="shared"/>
        <v>0</v>
      </c>
      <c r="E2613" s="26"/>
      <c r="I2613" s="29">
        <v>20</v>
      </c>
      <c r="J2613" s="96">
        <f si="81" t="shared"/>
        <v>20</v>
      </c>
      <c r="M2613" s="26"/>
    </row>
    <row customHeight="1" ht="12" r="2614" spans="1:13">
      <c r="A2614" s="26">
        <v>36345</v>
      </c>
      <c r="B2614" s="94">
        <v>1</v>
      </c>
      <c r="C2614" s="110">
        <v>0</v>
      </c>
      <c r="D2614" s="110">
        <f si="79" t="shared"/>
        <v>0</v>
      </c>
      <c r="E2614" s="26"/>
      <c r="I2614" s="29">
        <v>20</v>
      </c>
      <c r="J2614" s="96">
        <f si="81" t="shared"/>
        <v>20</v>
      </c>
      <c r="M2614" s="26"/>
    </row>
    <row customHeight="1" ht="12" r="2615" spans="1:13">
      <c r="A2615" s="26">
        <v>36346</v>
      </c>
      <c r="B2615" s="94">
        <v>1</v>
      </c>
      <c r="C2615" s="110">
        <v>0</v>
      </c>
      <c r="D2615" s="110">
        <f si="79" t="shared"/>
        <v>0</v>
      </c>
      <c r="E2615" s="26"/>
      <c r="I2615" s="29">
        <v>20</v>
      </c>
      <c r="J2615" s="96">
        <f si="81" t="shared"/>
        <v>20</v>
      </c>
      <c r="M2615" s="26"/>
    </row>
    <row customHeight="1" ht="12" r="2616" spans="1:13">
      <c r="A2616" s="26">
        <v>36347</v>
      </c>
      <c r="B2616" s="94">
        <v>2</v>
      </c>
      <c r="E2616" s="26"/>
      <c r="I2616" s="29">
        <v>20</v>
      </c>
      <c r="J2616" s="96">
        <f si="81" t="shared"/>
        <v>40</v>
      </c>
      <c r="M2616" s="26"/>
    </row>
    <row customHeight="1" ht="12" r="2617" spans="1:13">
      <c r="A2617" s="26">
        <v>36349</v>
      </c>
      <c r="B2617" s="94">
        <v>1</v>
      </c>
      <c r="C2617" s="110">
        <v>0</v>
      </c>
      <c r="D2617" s="110">
        <f si="79" t="shared"/>
        <v>0</v>
      </c>
      <c r="E2617" s="26"/>
      <c r="I2617" s="29">
        <v>20</v>
      </c>
      <c r="J2617" s="96">
        <f si="81" t="shared"/>
        <v>20</v>
      </c>
      <c r="M2617" s="26"/>
    </row>
    <row customHeight="1" ht="12" r="2618" spans="1:13">
      <c r="A2618" s="26">
        <v>36350</v>
      </c>
      <c r="B2618" s="94">
        <v>2</v>
      </c>
      <c r="C2618" s="110">
        <v>0</v>
      </c>
      <c r="D2618" s="110">
        <f si="79" t="shared"/>
        <v>0</v>
      </c>
      <c r="E2618" s="26"/>
      <c r="I2618" s="29">
        <v>20</v>
      </c>
      <c r="J2618" s="96">
        <f si="81" t="shared"/>
        <v>40</v>
      </c>
      <c r="M2618" s="26"/>
    </row>
    <row customHeight="1" ht="12" r="2619" spans="1:13">
      <c r="A2619" s="26">
        <v>36356</v>
      </c>
      <c r="B2619" s="94">
        <v>2</v>
      </c>
      <c r="C2619" s="110">
        <v>0</v>
      </c>
      <c r="D2619" s="110">
        <f si="79" t="shared"/>
        <v>0</v>
      </c>
      <c r="E2619" s="26"/>
      <c r="I2619" s="29">
        <v>20</v>
      </c>
      <c r="J2619" s="96">
        <f si="81" t="shared"/>
        <v>40</v>
      </c>
      <c r="M2619" s="26"/>
    </row>
    <row customHeight="1" ht="12" r="2620" spans="1:13">
      <c r="A2620" s="26">
        <v>36358</v>
      </c>
      <c r="B2620" s="94">
        <v>2</v>
      </c>
      <c r="C2620" s="110">
        <v>0</v>
      </c>
      <c r="D2620" s="110">
        <f si="79" t="shared"/>
        <v>0</v>
      </c>
      <c r="E2620" s="26"/>
      <c r="I2620" s="29">
        <v>20</v>
      </c>
      <c r="J2620" s="96">
        <f si="81" t="shared"/>
        <v>40</v>
      </c>
      <c r="M2620" s="26"/>
    </row>
    <row customHeight="1" ht="12" r="2621" spans="1:13">
      <c r="A2621" s="26">
        <v>36359</v>
      </c>
      <c r="B2621" s="94">
        <v>0</v>
      </c>
      <c r="C2621" s="110">
        <v>0</v>
      </c>
      <c r="D2621" s="110">
        <f si="79" t="shared"/>
        <v>0</v>
      </c>
      <c r="E2621" s="26"/>
      <c r="I2621" s="29">
        <v>20</v>
      </c>
      <c r="J2621" s="96">
        <f si="81" t="shared"/>
        <v>0</v>
      </c>
      <c r="M2621" s="26"/>
    </row>
    <row customHeight="1" ht="12" r="2622" spans="1:13">
      <c r="A2622" s="26">
        <v>36362</v>
      </c>
      <c r="B2622" s="94">
        <v>1</v>
      </c>
      <c r="C2622" s="110">
        <v>0</v>
      </c>
      <c r="D2622" s="110">
        <f si="79" t="shared"/>
        <v>0</v>
      </c>
      <c r="E2622" s="26"/>
      <c r="I2622" s="29">
        <v>20</v>
      </c>
      <c r="J2622" s="96">
        <f si="81" t="shared"/>
        <v>20</v>
      </c>
      <c r="M2622" s="26"/>
    </row>
    <row customHeight="1" ht="12" r="2623" spans="1:13">
      <c r="A2623" s="26">
        <v>36364</v>
      </c>
      <c r="B2623" s="94">
        <v>3</v>
      </c>
      <c r="C2623" s="110">
        <v>0</v>
      </c>
      <c r="D2623" s="110">
        <f si="79" t="shared"/>
        <v>0</v>
      </c>
      <c r="E2623" s="26"/>
      <c r="I2623" s="29">
        <v>20</v>
      </c>
      <c r="J2623" s="96">
        <f si="81" t="shared"/>
        <v>60</v>
      </c>
      <c r="M2623" s="26"/>
    </row>
    <row customHeight="1" ht="12" r="2624" spans="1:13">
      <c r="A2624" s="26">
        <v>36369</v>
      </c>
      <c r="B2624" s="94">
        <v>1</v>
      </c>
      <c r="C2624" s="110">
        <v>0</v>
      </c>
      <c r="D2624" s="110">
        <f si="79" t="shared"/>
        <v>0</v>
      </c>
      <c r="E2624" s="26"/>
      <c r="I2624" s="29">
        <v>20</v>
      </c>
      <c r="J2624" s="96">
        <f si="81" t="shared"/>
        <v>20</v>
      </c>
      <c r="M2624" s="26"/>
    </row>
    <row customHeight="1" ht="12" r="2625" spans="1:13">
      <c r="A2625" s="281">
        <v>36370</v>
      </c>
      <c r="B2625" s="94">
        <v>0</v>
      </c>
      <c r="C2625" s="110">
        <v>0</v>
      </c>
      <c r="D2625" s="110">
        <f si="79" t="shared"/>
        <v>0</v>
      </c>
      <c r="E2625" s="26"/>
      <c r="I2625" s="29">
        <v>91</v>
      </c>
      <c r="J2625" s="96">
        <f si="81" t="shared"/>
        <v>0</v>
      </c>
      <c r="M2625" s="26"/>
    </row>
    <row customHeight="1" ht="12" r="2626" spans="1:13">
      <c r="A2626" s="281">
        <v>36372</v>
      </c>
      <c r="B2626" s="94">
        <v>0</v>
      </c>
      <c r="C2626" s="110">
        <v>0</v>
      </c>
      <c r="D2626" s="110">
        <f si="79" t="shared"/>
        <v>0</v>
      </c>
      <c r="E2626" s="26"/>
      <c r="I2626" s="29">
        <v>105</v>
      </c>
      <c r="J2626" s="96">
        <f si="81" t="shared"/>
        <v>0</v>
      </c>
      <c r="M2626" s="26"/>
    </row>
    <row customHeight="1" ht="12" r="2627" spans="1:13">
      <c r="A2627" s="26">
        <v>36373</v>
      </c>
      <c r="B2627" s="94">
        <v>1</v>
      </c>
      <c r="C2627" s="110">
        <v>0</v>
      </c>
      <c r="D2627" s="110">
        <f si="79" t="shared"/>
        <v>0</v>
      </c>
      <c r="E2627" s="26"/>
      <c r="I2627" s="29">
        <v>20</v>
      </c>
      <c r="J2627" s="96">
        <f si="81" t="shared"/>
        <v>20</v>
      </c>
      <c r="M2627" s="26"/>
    </row>
    <row customHeight="1" ht="12" r="2628" spans="1:13">
      <c r="A2628" s="26">
        <v>36374</v>
      </c>
      <c r="B2628" s="94">
        <v>0</v>
      </c>
      <c r="C2628" s="110">
        <v>0</v>
      </c>
      <c r="D2628" s="110">
        <f si="79" t="shared"/>
        <v>0</v>
      </c>
      <c r="E2628" s="26"/>
      <c r="I2628" s="29">
        <v>20</v>
      </c>
      <c r="J2628" s="96">
        <f si="81" t="shared"/>
        <v>0</v>
      </c>
      <c r="M2628" s="26"/>
    </row>
    <row customHeight="1" ht="12" r="2629" spans="1:13">
      <c r="A2629" s="26">
        <v>36375</v>
      </c>
      <c r="B2629" s="94">
        <v>5</v>
      </c>
      <c r="C2629" s="110">
        <v>0</v>
      </c>
      <c r="D2629" s="110">
        <f si="79" t="shared"/>
        <v>0</v>
      </c>
      <c r="E2629" s="26"/>
      <c r="I2629" s="29">
        <v>20</v>
      </c>
      <c r="J2629" s="96">
        <f si="81" t="shared"/>
        <v>100</v>
      </c>
      <c r="M2629" s="26"/>
    </row>
    <row customHeight="1" ht="12" r="2630" spans="1:13">
      <c r="A2630" s="26">
        <v>36376</v>
      </c>
      <c r="B2630" s="94">
        <v>1</v>
      </c>
      <c r="C2630" s="110">
        <v>0</v>
      </c>
      <c r="D2630" s="110">
        <f si="79" t="shared"/>
        <v>0</v>
      </c>
      <c r="E2630" s="26"/>
      <c r="I2630" s="29">
        <v>20</v>
      </c>
      <c r="J2630" s="96">
        <f si="81" t="shared"/>
        <v>20</v>
      </c>
      <c r="M2630" s="26"/>
    </row>
    <row customHeight="1" ht="12" r="2631" spans="1:13">
      <c r="A2631" s="26">
        <v>36378</v>
      </c>
      <c r="B2631" s="94">
        <v>1</v>
      </c>
      <c r="C2631" s="110">
        <v>0</v>
      </c>
      <c r="D2631" s="110">
        <f si="79" t="shared"/>
        <v>0</v>
      </c>
      <c r="E2631" s="26"/>
      <c r="I2631" s="29">
        <v>20</v>
      </c>
      <c r="J2631" s="96">
        <f si="81" t="shared"/>
        <v>20</v>
      </c>
      <c r="M2631" s="26"/>
    </row>
    <row customHeight="1" ht="12" r="2632" spans="1:13">
      <c r="A2632" s="26">
        <v>36380</v>
      </c>
      <c r="B2632" s="94">
        <v>0</v>
      </c>
      <c r="C2632" s="110">
        <v>0</v>
      </c>
      <c r="D2632" s="110">
        <f si="79" t="shared"/>
        <v>0</v>
      </c>
      <c r="E2632" s="26"/>
      <c r="I2632" s="29">
        <v>20</v>
      </c>
      <c r="J2632" s="96">
        <f si="81" t="shared"/>
        <v>0</v>
      </c>
      <c r="M2632" s="26"/>
    </row>
    <row customHeight="1" ht="12" r="2633" spans="1:13">
      <c r="A2633" s="26">
        <v>36381</v>
      </c>
      <c r="B2633" s="94">
        <v>3</v>
      </c>
      <c r="C2633" s="110">
        <v>0</v>
      </c>
      <c r="D2633" s="110">
        <f si="79" t="shared"/>
        <v>0</v>
      </c>
      <c r="E2633" s="26"/>
      <c r="I2633" s="29">
        <v>20</v>
      </c>
      <c r="J2633" s="96">
        <f si="81" t="shared"/>
        <v>60</v>
      </c>
      <c r="M2633" s="26"/>
    </row>
    <row customHeight="1" ht="12" r="2634" spans="1:13">
      <c r="A2634" s="26">
        <v>36382</v>
      </c>
      <c r="B2634" s="94">
        <v>3</v>
      </c>
      <c r="C2634" s="110">
        <v>0</v>
      </c>
      <c r="D2634" s="110">
        <f si="79" t="shared"/>
        <v>0</v>
      </c>
      <c r="E2634" s="26"/>
      <c r="I2634" s="29">
        <v>20</v>
      </c>
      <c r="J2634" s="96">
        <f si="81" t="shared"/>
        <v>60</v>
      </c>
      <c r="M2634" s="26"/>
    </row>
    <row customHeight="1" ht="12" r="2635" spans="1:13">
      <c r="A2635" s="26">
        <v>36383</v>
      </c>
      <c r="B2635" s="94">
        <v>3</v>
      </c>
      <c r="C2635" s="110">
        <v>0</v>
      </c>
      <c r="D2635" s="110">
        <f si="79" t="shared"/>
        <v>0</v>
      </c>
      <c r="E2635" s="26"/>
      <c r="I2635" s="29">
        <v>20</v>
      </c>
      <c r="J2635" s="96">
        <f si="81" t="shared"/>
        <v>60</v>
      </c>
      <c r="M2635" s="26"/>
    </row>
    <row customHeight="1" ht="12" r="2636" spans="1:13">
      <c r="A2636" s="26">
        <v>36384</v>
      </c>
      <c r="B2636" s="94">
        <v>0</v>
      </c>
      <c r="C2636" s="110">
        <v>0</v>
      </c>
      <c r="D2636" s="110">
        <f si="79" t="shared"/>
        <v>0</v>
      </c>
      <c r="E2636" s="26"/>
      <c r="I2636" s="29">
        <v>20</v>
      </c>
      <c r="J2636" s="96">
        <f si="81" t="shared"/>
        <v>0</v>
      </c>
      <c r="M2636" s="26"/>
    </row>
    <row customHeight="1" ht="12" r="2637" spans="1:13">
      <c r="A2637" s="26">
        <v>36386</v>
      </c>
      <c r="B2637" s="94">
        <v>1</v>
      </c>
      <c r="C2637" s="110">
        <v>0</v>
      </c>
      <c r="D2637" s="110">
        <f si="79" t="shared"/>
        <v>0</v>
      </c>
      <c r="E2637" s="26"/>
      <c r="I2637" s="29">
        <v>20</v>
      </c>
      <c r="J2637" s="96">
        <f si="81" t="shared"/>
        <v>20</v>
      </c>
      <c r="M2637" s="26"/>
    </row>
    <row customHeight="1" ht="12" r="2638" spans="1:13">
      <c r="A2638" s="26">
        <v>36387</v>
      </c>
      <c r="B2638" s="94">
        <v>1</v>
      </c>
      <c r="C2638" s="110">
        <v>0</v>
      </c>
      <c r="D2638" s="110">
        <f si="79" t="shared"/>
        <v>0</v>
      </c>
      <c r="E2638" s="26"/>
      <c r="I2638" s="29">
        <v>20</v>
      </c>
      <c r="J2638" s="96">
        <f si="81" t="shared"/>
        <v>20</v>
      </c>
      <c r="M2638" s="26"/>
    </row>
    <row customHeight="1" ht="12" r="2639" spans="1:13">
      <c r="A2639" s="134">
        <v>36388</v>
      </c>
      <c r="B2639" s="94">
        <v>0</v>
      </c>
      <c r="C2639" s="110">
        <v>0</v>
      </c>
      <c r="D2639" s="110">
        <f si="79" t="shared"/>
        <v>0</v>
      </c>
      <c r="E2639" s="26"/>
      <c r="I2639" s="29">
        <v>231</v>
      </c>
      <c r="J2639" s="96">
        <f si="81" t="shared"/>
        <v>0</v>
      </c>
      <c r="M2639" s="26"/>
    </row>
    <row customHeight="1" ht="12" r="2640" spans="1:13">
      <c r="A2640" s="26">
        <v>36389</v>
      </c>
      <c r="B2640" s="94">
        <v>0</v>
      </c>
      <c r="C2640" s="110">
        <v>0</v>
      </c>
      <c r="D2640" s="110">
        <f si="79" t="shared"/>
        <v>0</v>
      </c>
      <c r="E2640" s="26"/>
      <c r="I2640" s="29">
        <v>20</v>
      </c>
      <c r="J2640" s="96">
        <f si="81" t="shared"/>
        <v>0</v>
      </c>
      <c r="M2640" s="26"/>
    </row>
    <row customHeight="1" ht="12" r="2641" spans="1:13">
      <c r="A2641" s="26">
        <v>36390</v>
      </c>
      <c r="B2641" s="94">
        <v>3</v>
      </c>
      <c r="C2641" s="110">
        <v>0</v>
      </c>
      <c r="D2641" s="110">
        <f si="79" t="shared"/>
        <v>0</v>
      </c>
      <c r="E2641" s="26"/>
      <c r="I2641" s="29">
        <v>20</v>
      </c>
      <c r="J2641" s="96">
        <f si="81" t="shared"/>
        <v>60</v>
      </c>
      <c r="M2641" s="26"/>
    </row>
    <row customHeight="1" ht="12" r="2642" spans="1:13">
      <c r="A2642" s="134">
        <v>36391</v>
      </c>
      <c r="B2642" s="94">
        <v>0</v>
      </c>
      <c r="C2642" s="110">
        <v>0</v>
      </c>
      <c r="D2642" s="110">
        <f si="79" t="shared"/>
        <v>0</v>
      </c>
      <c r="E2642" s="26"/>
      <c r="I2642" s="29">
        <v>98</v>
      </c>
      <c r="J2642" s="96">
        <f si="81" t="shared"/>
        <v>0</v>
      </c>
      <c r="M2642" s="26"/>
    </row>
    <row customHeight="1" ht="12" r="2643" spans="1:13">
      <c r="A2643" s="26">
        <v>36392</v>
      </c>
      <c r="B2643" s="94">
        <v>0</v>
      </c>
      <c r="C2643" s="110">
        <v>0</v>
      </c>
      <c r="D2643" s="110">
        <f si="79" t="shared"/>
        <v>0</v>
      </c>
      <c r="E2643" s="26"/>
      <c r="I2643" s="29">
        <v>20</v>
      </c>
      <c r="J2643" s="96">
        <f si="81" t="shared"/>
        <v>0</v>
      </c>
      <c r="M2643" s="26"/>
    </row>
    <row customHeight="1" ht="12" r="2644" spans="1:13">
      <c r="A2644" s="26">
        <v>36393</v>
      </c>
      <c r="B2644" s="94">
        <v>0</v>
      </c>
      <c r="C2644" s="110">
        <v>0</v>
      </c>
      <c r="D2644" s="110">
        <f si="79" t="shared"/>
        <v>0</v>
      </c>
      <c r="E2644" s="26"/>
      <c r="I2644" s="29">
        <v>20</v>
      </c>
      <c r="J2644" s="96">
        <f si="81" t="shared"/>
        <v>0</v>
      </c>
      <c r="M2644" s="26"/>
    </row>
    <row customHeight="1" ht="12" r="2645" spans="1:13">
      <c r="A2645" s="134">
        <v>36394</v>
      </c>
      <c r="B2645" s="94">
        <v>0</v>
      </c>
      <c r="C2645" s="110">
        <v>0</v>
      </c>
      <c r="D2645" s="110">
        <f si="79" t="shared"/>
        <v>0</v>
      </c>
      <c r="E2645" s="26"/>
      <c r="I2645" s="29">
        <v>75</v>
      </c>
      <c r="J2645" s="96">
        <f si="81" t="shared"/>
        <v>0</v>
      </c>
      <c r="M2645" s="26"/>
    </row>
    <row customHeight="1" ht="12" r="2646" spans="1:13">
      <c r="A2646" s="134">
        <v>36395</v>
      </c>
      <c r="B2646" s="94">
        <v>0</v>
      </c>
      <c r="C2646" s="110">
        <v>0</v>
      </c>
      <c r="D2646" s="110">
        <f si="79" t="shared"/>
        <v>0</v>
      </c>
      <c r="E2646" s="26"/>
      <c r="I2646" s="29">
        <v>208</v>
      </c>
      <c r="J2646" s="96">
        <f si="81" t="shared"/>
        <v>0</v>
      </c>
      <c r="M2646" s="26"/>
    </row>
    <row customHeight="1" ht="12" r="2647" spans="1:13">
      <c r="A2647" s="26">
        <v>36396</v>
      </c>
      <c r="B2647" s="94">
        <v>1</v>
      </c>
      <c r="C2647" s="110">
        <v>0</v>
      </c>
      <c r="D2647" s="110">
        <f si="79" t="shared"/>
        <v>0</v>
      </c>
      <c r="E2647" s="26"/>
      <c r="I2647" s="29">
        <v>20</v>
      </c>
      <c r="J2647" s="96">
        <f si="81" t="shared"/>
        <v>20</v>
      </c>
      <c r="M2647" s="26"/>
    </row>
    <row customHeight="1" ht="12" r="2648" spans="1:13">
      <c r="A2648" s="134">
        <v>36397</v>
      </c>
      <c r="B2648" s="94">
        <v>0</v>
      </c>
      <c r="C2648" s="110">
        <v>0</v>
      </c>
      <c r="D2648" s="110">
        <f si="79" t="shared"/>
        <v>0</v>
      </c>
      <c r="E2648" s="26"/>
      <c r="I2648" s="29">
        <v>195</v>
      </c>
      <c r="J2648" s="96">
        <f si="81" t="shared"/>
        <v>0</v>
      </c>
      <c r="M2648" s="26"/>
    </row>
    <row customHeight="1" ht="12" r="2649" spans="1:13">
      <c r="A2649" s="134">
        <v>36399</v>
      </c>
      <c r="B2649" s="94">
        <v>0</v>
      </c>
      <c r="C2649" s="110">
        <v>0</v>
      </c>
      <c r="D2649" s="110">
        <f si="79" t="shared"/>
        <v>0</v>
      </c>
      <c r="E2649" s="26"/>
      <c r="I2649" s="29">
        <v>97</v>
      </c>
      <c r="J2649" s="96">
        <f si="81" t="shared"/>
        <v>0</v>
      </c>
      <c r="M2649" s="26"/>
    </row>
    <row customHeight="1" ht="12" r="2650" spans="1:13">
      <c r="A2650" s="26">
        <v>36400</v>
      </c>
      <c r="B2650" s="94">
        <v>2</v>
      </c>
      <c r="C2650" s="110">
        <v>0</v>
      </c>
      <c r="D2650" s="110">
        <f si="79" t="shared"/>
        <v>0</v>
      </c>
      <c r="E2650" s="26"/>
      <c r="I2650" s="29">
        <v>20</v>
      </c>
      <c r="J2650" s="96">
        <f si="81" t="shared"/>
        <v>40</v>
      </c>
      <c r="M2650" s="26"/>
    </row>
    <row customHeight="1" ht="12" r="2651" spans="1:13">
      <c r="A2651" s="134">
        <v>36404</v>
      </c>
      <c r="B2651" s="94">
        <v>2</v>
      </c>
      <c r="C2651" s="110">
        <v>0</v>
      </c>
      <c r="D2651" s="110">
        <f si="79" t="shared"/>
        <v>0</v>
      </c>
      <c r="E2651" s="26"/>
      <c r="I2651" s="29">
        <v>130</v>
      </c>
      <c r="J2651" s="96">
        <f si="81" t="shared"/>
        <v>260</v>
      </c>
      <c r="M2651" s="26"/>
    </row>
    <row customHeight="1" ht="12" r="2652" spans="1:13">
      <c r="A2652" s="26">
        <v>36406</v>
      </c>
      <c r="B2652" s="94">
        <v>7</v>
      </c>
      <c r="C2652" s="110">
        <v>0</v>
      </c>
      <c r="D2652" s="110">
        <f si="79" t="shared"/>
        <v>0</v>
      </c>
      <c r="E2652" s="26"/>
      <c r="I2652" s="29">
        <v>20</v>
      </c>
      <c r="J2652" s="96">
        <f si="81" t="shared"/>
        <v>140</v>
      </c>
      <c r="M2652" s="26"/>
    </row>
    <row customHeight="1" ht="12" r="2653" spans="1:13">
      <c r="A2653" s="26">
        <v>36407</v>
      </c>
      <c r="B2653" s="94">
        <v>1</v>
      </c>
      <c r="C2653" s="110">
        <v>0</v>
      </c>
      <c r="D2653" s="110">
        <f si="79" t="shared"/>
        <v>0</v>
      </c>
      <c r="E2653" s="26"/>
      <c r="I2653" s="29">
        <v>250</v>
      </c>
      <c r="J2653" s="96">
        <f si="81" t="shared"/>
        <v>250</v>
      </c>
      <c r="M2653" s="26"/>
    </row>
    <row customHeight="1" ht="12" r="2654" spans="1:13">
      <c r="A2654" s="26">
        <v>36410</v>
      </c>
      <c r="B2654" s="94">
        <v>1</v>
      </c>
      <c r="C2654" s="110">
        <v>0</v>
      </c>
      <c r="D2654" s="110">
        <f si="79" t="shared"/>
        <v>0</v>
      </c>
      <c r="E2654" s="26"/>
      <c r="I2654" s="29">
        <v>20</v>
      </c>
      <c r="J2654" s="96">
        <f si="81" t="shared"/>
        <v>20</v>
      </c>
      <c r="M2654" s="26"/>
    </row>
    <row customHeight="1" ht="12" r="2655" spans="1:13">
      <c r="A2655" s="26">
        <v>36411</v>
      </c>
      <c r="B2655" s="94">
        <v>4</v>
      </c>
      <c r="C2655" s="110">
        <v>0</v>
      </c>
      <c r="D2655" s="110">
        <f si="79" t="shared"/>
        <v>0</v>
      </c>
      <c r="E2655" s="26"/>
      <c r="I2655" s="29">
        <v>240</v>
      </c>
      <c r="J2655" s="96">
        <f si="81" t="shared"/>
        <v>960</v>
      </c>
      <c r="M2655" s="26"/>
    </row>
    <row customHeight="1" ht="12" r="2656" spans="1:13">
      <c r="A2656" s="134">
        <v>36413</v>
      </c>
      <c r="B2656" s="94">
        <v>0</v>
      </c>
      <c r="C2656" s="110">
        <v>0</v>
      </c>
      <c r="D2656" s="110">
        <f si="79" t="shared"/>
        <v>0</v>
      </c>
      <c r="E2656" s="26"/>
      <c r="I2656" s="29">
        <v>20</v>
      </c>
      <c r="J2656" s="96">
        <f si="81" t="shared"/>
        <v>0</v>
      </c>
      <c r="M2656" s="26"/>
    </row>
    <row customHeight="1" ht="12" r="2657" spans="1:13">
      <c r="A2657" s="26">
        <v>36415</v>
      </c>
      <c r="B2657" s="94">
        <v>1</v>
      </c>
      <c r="C2657" s="110">
        <v>0</v>
      </c>
      <c r="D2657" s="110">
        <f si="79" t="shared"/>
        <v>0</v>
      </c>
      <c r="E2657" s="26"/>
      <c r="I2657" s="29">
        <v>20</v>
      </c>
      <c r="J2657" s="96">
        <f si="81" t="shared"/>
        <v>20</v>
      </c>
      <c r="M2657" s="26"/>
    </row>
    <row customHeight="1" ht="12" r="2658" spans="1:13">
      <c r="A2658" s="26">
        <v>36416</v>
      </c>
      <c r="B2658" s="94">
        <v>0</v>
      </c>
      <c r="C2658" s="110">
        <v>0</v>
      </c>
      <c r="D2658" s="110">
        <f si="79" t="shared"/>
        <v>0</v>
      </c>
      <c r="E2658" s="26"/>
      <c r="I2658" s="29">
        <v>20</v>
      </c>
      <c r="J2658" s="96">
        <f si="81" t="shared"/>
        <v>0</v>
      </c>
      <c r="M2658" s="26"/>
    </row>
    <row customHeight="1" ht="12" r="2659" spans="1:13">
      <c r="A2659" s="26">
        <v>36417</v>
      </c>
      <c r="B2659" s="94">
        <v>3</v>
      </c>
      <c r="C2659" s="110">
        <v>0</v>
      </c>
      <c r="D2659" s="110">
        <f si="79" t="shared"/>
        <v>0</v>
      </c>
      <c r="E2659" s="26"/>
      <c r="I2659" s="29">
        <v>80</v>
      </c>
      <c r="J2659" s="96">
        <f si="81" t="shared"/>
        <v>240</v>
      </c>
      <c r="M2659" s="26"/>
    </row>
    <row customHeight="1" ht="12" r="2660" spans="1:13">
      <c r="A2660" s="26">
        <v>36420</v>
      </c>
      <c r="B2660" s="94">
        <v>0</v>
      </c>
      <c r="C2660" s="110">
        <v>0</v>
      </c>
      <c r="D2660" s="110">
        <f si="79" t="shared"/>
        <v>0</v>
      </c>
      <c r="E2660" s="26"/>
      <c r="I2660" s="29">
        <v>20</v>
      </c>
      <c r="J2660" s="96">
        <f si="81" t="shared"/>
        <v>0</v>
      </c>
      <c r="M2660" s="26"/>
    </row>
    <row customHeight="1" ht="12" r="2661" spans="1:13">
      <c r="A2661" s="26">
        <v>36421</v>
      </c>
      <c r="B2661" s="94">
        <v>1</v>
      </c>
      <c r="C2661" s="110">
        <v>0</v>
      </c>
      <c r="D2661" s="110">
        <f si="79" t="shared"/>
        <v>0</v>
      </c>
      <c r="E2661" s="26"/>
      <c r="I2661" s="29">
        <v>20</v>
      </c>
      <c r="J2661" s="96">
        <f si="81" t="shared"/>
        <v>20</v>
      </c>
      <c r="M2661" s="26"/>
    </row>
    <row customHeight="1" ht="12" r="2662" spans="1:13">
      <c r="A2662" s="134">
        <v>36422</v>
      </c>
      <c r="B2662" s="94">
        <v>3</v>
      </c>
      <c r="C2662" s="110">
        <v>0</v>
      </c>
      <c r="D2662" s="110">
        <f si="79" t="shared"/>
        <v>0</v>
      </c>
      <c r="E2662" s="26"/>
      <c r="I2662" s="29">
        <v>20</v>
      </c>
      <c r="J2662" s="96">
        <f si="81" t="shared"/>
        <v>60</v>
      </c>
      <c r="M2662" s="26"/>
    </row>
    <row customHeight="1" ht="12" r="2663" spans="1:13">
      <c r="A2663" s="26">
        <v>36423</v>
      </c>
      <c r="B2663" s="94">
        <v>2</v>
      </c>
      <c r="C2663" s="110">
        <v>0</v>
      </c>
      <c r="D2663" s="110">
        <f si="79" t="shared"/>
        <v>0</v>
      </c>
      <c r="E2663" s="26"/>
      <c r="I2663" s="29">
        <v>20</v>
      </c>
      <c r="J2663" s="96">
        <f si="81" t="shared"/>
        <v>40</v>
      </c>
      <c r="M2663" s="26"/>
    </row>
    <row customHeight="1" ht="12" r="2664" spans="1:13">
      <c r="A2664" s="26">
        <v>36425</v>
      </c>
      <c r="B2664" s="94">
        <v>1</v>
      </c>
      <c r="C2664" s="110">
        <v>0</v>
      </c>
      <c r="D2664" s="110">
        <f si="79" t="shared"/>
        <v>0</v>
      </c>
      <c r="E2664" s="26"/>
      <c r="I2664" s="29">
        <v>20</v>
      </c>
      <c r="J2664" s="96">
        <f si="81" t="shared"/>
        <v>20</v>
      </c>
      <c r="M2664" s="26"/>
    </row>
    <row customHeight="1" ht="12" r="2665" spans="1:13">
      <c r="A2665" s="26">
        <v>36427</v>
      </c>
      <c r="B2665" s="94">
        <v>2</v>
      </c>
      <c r="C2665" s="110">
        <v>0</v>
      </c>
      <c r="D2665" s="110">
        <f si="79" t="shared"/>
        <v>0</v>
      </c>
      <c r="E2665" s="26"/>
      <c r="I2665" s="29">
        <v>20</v>
      </c>
      <c r="J2665" s="96">
        <f si="81" t="shared"/>
        <v>40</v>
      </c>
      <c r="M2665" s="26"/>
    </row>
    <row customHeight="1" ht="12" r="2666" spans="1:13">
      <c r="A2666" s="26">
        <v>36428</v>
      </c>
      <c r="B2666" s="94">
        <v>2</v>
      </c>
      <c r="C2666" s="110">
        <v>0</v>
      </c>
      <c r="D2666" s="110">
        <f si="79" t="shared"/>
        <v>0</v>
      </c>
      <c r="E2666" s="26"/>
      <c r="I2666" s="29">
        <v>21.5</v>
      </c>
      <c r="J2666" s="96">
        <f si="81" t="shared"/>
        <v>43</v>
      </c>
      <c r="M2666" s="26"/>
    </row>
    <row customHeight="1" ht="12" r="2667" spans="1:13">
      <c r="A2667" s="26">
        <v>36429</v>
      </c>
      <c r="B2667" s="94">
        <v>2</v>
      </c>
      <c r="C2667" s="110">
        <v>0</v>
      </c>
      <c r="D2667" s="110">
        <f si="79" t="shared"/>
        <v>0</v>
      </c>
      <c r="E2667" s="26"/>
      <c r="I2667" s="29">
        <v>20</v>
      </c>
      <c r="J2667" s="96">
        <f si="81" t="shared"/>
        <v>40</v>
      </c>
      <c r="M2667" s="26"/>
    </row>
    <row customHeight="1" ht="12" r="2668" spans="1:13">
      <c r="A2668" s="26">
        <v>36430</v>
      </c>
      <c r="B2668" s="94">
        <v>2</v>
      </c>
      <c r="C2668" s="110">
        <v>0</v>
      </c>
      <c r="D2668" s="110">
        <f si="79" t="shared"/>
        <v>0</v>
      </c>
      <c r="E2668" s="26"/>
      <c r="I2668" s="29">
        <v>250</v>
      </c>
      <c r="J2668" s="96">
        <f si="81" t="shared"/>
        <v>500</v>
      </c>
      <c r="M2668" s="26"/>
    </row>
    <row customHeight="1" ht="12" r="2669" spans="1:13">
      <c r="A2669" s="26">
        <v>36432</v>
      </c>
      <c r="B2669" s="94">
        <v>2</v>
      </c>
      <c r="C2669" s="110">
        <v>0</v>
      </c>
      <c r="D2669" s="110">
        <f si="79" t="shared"/>
        <v>0</v>
      </c>
      <c r="E2669" s="26"/>
      <c r="I2669" s="29">
        <v>250</v>
      </c>
      <c r="J2669" s="96">
        <f si="81" t="shared"/>
        <v>500</v>
      </c>
      <c r="M2669" s="26"/>
    </row>
    <row customHeight="1" ht="12" r="2670" spans="1:13">
      <c r="A2670" s="26">
        <v>36438</v>
      </c>
      <c r="B2670" s="94">
        <v>1</v>
      </c>
      <c r="C2670" s="110">
        <v>0</v>
      </c>
      <c r="D2670" s="110">
        <f si="79" t="shared"/>
        <v>0</v>
      </c>
      <c r="E2670" s="26"/>
      <c r="I2670" s="29">
        <v>350</v>
      </c>
      <c r="J2670" s="96">
        <f si="81" t="shared"/>
        <v>350</v>
      </c>
      <c r="M2670" s="26"/>
    </row>
    <row customHeight="1" ht="12" r="2671" spans="1:13">
      <c r="A2671" s="134">
        <v>36440</v>
      </c>
      <c r="B2671" s="94">
        <v>0</v>
      </c>
      <c r="C2671" s="110">
        <v>0</v>
      </c>
      <c r="D2671" s="110">
        <f si="79" t="shared"/>
        <v>0</v>
      </c>
      <c r="E2671" s="26"/>
      <c r="I2671" s="29">
        <v>244</v>
      </c>
      <c r="J2671" s="96">
        <f si="81" t="shared"/>
        <v>0</v>
      </c>
      <c r="M2671" s="26"/>
    </row>
    <row customHeight="1" ht="12" r="2672" spans="1:13">
      <c r="A2672" s="134">
        <v>36441</v>
      </c>
      <c r="B2672" s="94">
        <v>1</v>
      </c>
      <c r="C2672" s="110">
        <v>0</v>
      </c>
      <c r="D2672" s="110">
        <f si="79" t="shared"/>
        <v>0</v>
      </c>
      <c r="E2672" s="26"/>
      <c r="I2672" s="29">
        <v>20</v>
      </c>
      <c r="J2672" s="96">
        <f si="81" t="shared"/>
        <v>20</v>
      </c>
      <c r="M2672" s="26"/>
    </row>
    <row customHeight="1" ht="12" r="2673" spans="1:13">
      <c r="A2673" s="26">
        <v>36449</v>
      </c>
      <c r="B2673" s="94">
        <v>0</v>
      </c>
      <c r="C2673" s="110">
        <v>0</v>
      </c>
      <c r="D2673" s="110">
        <f si="79" t="shared"/>
        <v>0</v>
      </c>
      <c r="E2673" s="26"/>
      <c r="I2673" s="29">
        <v>150</v>
      </c>
      <c r="J2673" s="96">
        <f si="81" t="shared"/>
        <v>0</v>
      </c>
      <c r="M2673" s="26"/>
    </row>
    <row customHeight="1" ht="12" r="2674" spans="1:13">
      <c r="A2674" s="26">
        <v>36454</v>
      </c>
      <c r="B2674" s="94">
        <v>0</v>
      </c>
      <c r="C2674" s="110">
        <v>0</v>
      </c>
      <c r="D2674" s="110">
        <f si="79" t="shared"/>
        <v>0</v>
      </c>
      <c r="E2674" s="26"/>
      <c r="I2674" s="29">
        <v>225</v>
      </c>
      <c r="J2674" s="96">
        <f si="81" t="shared"/>
        <v>0</v>
      </c>
      <c r="M2674" s="26"/>
    </row>
    <row customHeight="1" ht="12" r="2675" spans="1:13">
      <c r="A2675" s="26">
        <v>36455</v>
      </c>
      <c r="B2675" s="94">
        <v>0</v>
      </c>
      <c r="C2675" s="110">
        <v>0</v>
      </c>
      <c r="D2675" s="110">
        <f si="79" t="shared"/>
        <v>0</v>
      </c>
      <c r="E2675" s="26"/>
      <c r="I2675" s="29">
        <v>20</v>
      </c>
      <c r="J2675" s="96">
        <f si="81" t="shared"/>
        <v>0</v>
      </c>
      <c r="M2675" s="26"/>
    </row>
    <row customHeight="1" ht="12" r="2676" spans="1:13">
      <c r="A2676" s="134">
        <v>36458</v>
      </c>
      <c r="B2676" s="26">
        <v>1</v>
      </c>
      <c r="C2676" s="110">
        <v>0</v>
      </c>
      <c r="D2676" s="110">
        <f si="79" t="shared"/>
        <v>0</v>
      </c>
      <c r="E2676" s="26"/>
      <c r="I2676" s="29">
        <v>20</v>
      </c>
      <c r="J2676" s="96">
        <f si="81" t="shared"/>
        <v>20</v>
      </c>
      <c r="M2676" s="26"/>
    </row>
    <row customHeight="1" ht="12" r="2677" spans="1:13">
      <c r="A2677" s="134">
        <v>36460</v>
      </c>
      <c r="B2677" s="94">
        <v>0</v>
      </c>
      <c r="C2677" s="110">
        <v>0</v>
      </c>
      <c r="D2677" s="110">
        <f si="79" t="shared"/>
        <v>0</v>
      </c>
      <c r="E2677" s="26"/>
      <c r="I2677" s="29">
        <v>150</v>
      </c>
      <c r="J2677" s="96">
        <f si="81" t="shared"/>
        <v>0</v>
      </c>
      <c r="M2677" s="26"/>
    </row>
    <row customHeight="1" ht="12" r="2678" spans="1:13">
      <c r="A2678" s="26">
        <v>36461</v>
      </c>
      <c r="B2678" s="94">
        <v>0</v>
      </c>
      <c r="C2678" s="110">
        <v>0</v>
      </c>
      <c r="D2678" s="110">
        <f si="79" t="shared"/>
        <v>0</v>
      </c>
      <c r="E2678" s="26"/>
      <c r="I2678" s="29">
        <v>225</v>
      </c>
      <c r="J2678" s="96">
        <f si="81" t="shared"/>
        <v>0</v>
      </c>
      <c r="M2678" s="26"/>
    </row>
    <row customHeight="1" ht="12" r="2679" spans="1:13">
      <c r="A2679" s="26">
        <v>36467</v>
      </c>
      <c r="B2679" s="26">
        <v>0</v>
      </c>
      <c r="C2679" s="110">
        <v>0</v>
      </c>
      <c r="D2679" s="110">
        <f si="79" t="shared"/>
        <v>0</v>
      </c>
      <c r="E2679" s="26"/>
      <c r="I2679" s="29">
        <v>20</v>
      </c>
      <c r="J2679" s="96">
        <f si="81" t="shared"/>
        <v>0</v>
      </c>
      <c r="M2679" s="26"/>
    </row>
    <row customHeight="1" ht="12" r="2680" spans="1:13">
      <c r="A2680" s="134">
        <v>36468</v>
      </c>
      <c r="B2680" s="26">
        <v>0</v>
      </c>
      <c r="C2680" s="110">
        <v>0</v>
      </c>
      <c r="D2680" s="110">
        <f si="79" t="shared"/>
        <v>0</v>
      </c>
      <c r="E2680" s="26"/>
      <c r="I2680" s="29">
        <v>20</v>
      </c>
      <c r="J2680" s="96">
        <f si="81" t="shared"/>
        <v>0</v>
      </c>
      <c r="M2680" s="26"/>
    </row>
    <row customHeight="1" ht="12" r="2681" spans="1:13">
      <c r="A2681" s="134">
        <v>36469</v>
      </c>
      <c r="B2681" s="94">
        <v>0</v>
      </c>
      <c r="C2681" s="110">
        <v>0</v>
      </c>
      <c r="D2681" s="110">
        <f si="79" t="shared"/>
        <v>0</v>
      </c>
      <c r="E2681" s="26"/>
      <c r="I2681" s="29">
        <v>300</v>
      </c>
      <c r="J2681" s="96">
        <f si="81" t="shared"/>
        <v>0</v>
      </c>
      <c r="M2681" s="26"/>
    </row>
    <row customHeight="1" ht="12" r="2682" spans="1:13">
      <c r="A2682" s="26">
        <v>36471</v>
      </c>
      <c r="B2682" s="94">
        <v>0</v>
      </c>
      <c r="C2682" s="110">
        <v>0</v>
      </c>
      <c r="D2682" s="110">
        <f si="79" t="shared"/>
        <v>0</v>
      </c>
      <c r="E2682" s="26"/>
      <c r="I2682" s="29">
        <v>20</v>
      </c>
      <c r="J2682" s="96">
        <f si="81" t="shared"/>
        <v>0</v>
      </c>
      <c r="M2682" s="26"/>
    </row>
    <row customHeight="1" ht="12" r="2683" spans="1:13">
      <c r="A2683" s="26">
        <v>36472</v>
      </c>
      <c r="B2683" s="94">
        <v>1</v>
      </c>
      <c r="C2683" s="110">
        <v>0</v>
      </c>
      <c r="D2683" s="110">
        <f si="79" t="shared"/>
        <v>0</v>
      </c>
      <c r="E2683" s="26"/>
      <c r="I2683" s="29">
        <v>111</v>
      </c>
      <c r="J2683" s="96">
        <f si="81" t="shared"/>
        <v>111</v>
      </c>
      <c r="M2683" s="26"/>
    </row>
    <row customHeight="1" ht="12" r="2684" spans="1:13">
      <c r="A2684" s="134">
        <v>36484</v>
      </c>
      <c r="B2684" s="94">
        <v>2</v>
      </c>
      <c r="C2684" s="110">
        <v>0</v>
      </c>
      <c r="D2684" s="110">
        <f si="79" t="shared"/>
        <v>0</v>
      </c>
      <c r="I2684" s="29">
        <v>20</v>
      </c>
      <c r="J2684" s="96">
        <f ref="J2684:J2761" si="82" t="shared">B2684*I2684</f>
        <v>40</v>
      </c>
    </row>
    <row customHeight="1" ht="12" r="2685" spans="1:13">
      <c r="A2685" s="26">
        <v>36486</v>
      </c>
      <c r="B2685" s="94">
        <v>1</v>
      </c>
      <c r="C2685" s="110">
        <v>0</v>
      </c>
      <c r="D2685" s="110">
        <f si="79" t="shared"/>
        <v>0</v>
      </c>
      <c r="I2685" s="29">
        <v>20</v>
      </c>
      <c r="J2685" s="96">
        <f si="82" t="shared"/>
        <v>20</v>
      </c>
    </row>
    <row customHeight="1" ht="12" r="2686" spans="1:13">
      <c r="A2686" s="26">
        <v>36488</v>
      </c>
      <c r="B2686" s="94">
        <v>1</v>
      </c>
      <c r="C2686" s="110">
        <v>0</v>
      </c>
      <c r="D2686" s="110">
        <f si="79" t="shared"/>
        <v>0</v>
      </c>
      <c r="I2686" s="29">
        <v>20</v>
      </c>
      <c r="J2686" s="96">
        <f si="82" t="shared"/>
        <v>20</v>
      </c>
    </row>
    <row customHeight="1" ht="12" r="2687" spans="1:13">
      <c r="A2687" s="134">
        <v>36514</v>
      </c>
      <c r="B2687" s="94">
        <v>1</v>
      </c>
      <c r="C2687" s="110">
        <v>0</v>
      </c>
      <c r="D2687" s="110">
        <f si="79" t="shared"/>
        <v>0</v>
      </c>
      <c r="I2687" s="29">
        <v>90</v>
      </c>
      <c r="J2687" s="96">
        <f si="82" t="shared"/>
        <v>90</v>
      </c>
    </row>
    <row customHeight="1" ht="12" r="2688" spans="1:13">
      <c r="A2688" s="134">
        <v>36515</v>
      </c>
      <c r="B2688" s="94">
        <v>1</v>
      </c>
      <c r="C2688" s="110">
        <v>0</v>
      </c>
      <c r="I2688" s="29">
        <v>20</v>
      </c>
      <c r="J2688" s="96">
        <f si="82" t="shared"/>
        <v>20</v>
      </c>
    </row>
    <row customHeight="1" ht="12" r="2689" spans="1:10">
      <c r="A2689" s="134">
        <v>36516</v>
      </c>
      <c r="B2689" s="94">
        <v>1</v>
      </c>
      <c r="C2689" s="110">
        <v>0</v>
      </c>
      <c r="I2689" s="29">
        <v>20</v>
      </c>
      <c r="J2689" s="96">
        <f si="82" t="shared"/>
        <v>20</v>
      </c>
    </row>
    <row customHeight="1" ht="12" r="2690" spans="1:10">
      <c r="A2690" s="134">
        <v>36517</v>
      </c>
      <c r="B2690" s="94">
        <v>1</v>
      </c>
      <c r="C2690" s="110">
        <v>0</v>
      </c>
      <c r="I2690" s="29">
        <v>20</v>
      </c>
      <c r="J2690" s="96">
        <f si="82" t="shared"/>
        <v>20</v>
      </c>
    </row>
    <row customHeight="1" ht="12" r="2691" spans="1:10">
      <c r="A2691" s="134">
        <v>36518</v>
      </c>
      <c r="B2691" s="94">
        <v>2</v>
      </c>
      <c r="C2691" s="110">
        <v>0</v>
      </c>
      <c r="I2691" s="29">
        <v>20</v>
      </c>
      <c r="J2691" s="96">
        <f si="82" t="shared"/>
        <v>40</v>
      </c>
    </row>
    <row customHeight="1" ht="12" r="2692" spans="1:10">
      <c r="A2692" s="134">
        <v>36519</v>
      </c>
      <c r="B2692" s="94">
        <v>2</v>
      </c>
      <c r="C2692" s="110">
        <v>0</v>
      </c>
      <c r="I2692" s="29">
        <v>20</v>
      </c>
      <c r="J2692" s="96">
        <f si="82" t="shared"/>
        <v>40</v>
      </c>
    </row>
    <row customHeight="1" ht="12" r="2693" spans="1:10">
      <c r="A2693" s="134">
        <v>36521</v>
      </c>
      <c r="B2693" s="94">
        <v>1</v>
      </c>
      <c r="C2693" s="110">
        <v>0</v>
      </c>
      <c r="I2693" s="29">
        <v>20</v>
      </c>
      <c r="J2693" s="96">
        <f si="82" t="shared"/>
        <v>20</v>
      </c>
    </row>
    <row customHeight="1" ht="12" r="2694" spans="1:10">
      <c r="A2694" s="134">
        <v>36523</v>
      </c>
      <c r="B2694" s="94">
        <v>2</v>
      </c>
      <c r="C2694" s="110">
        <v>0</v>
      </c>
      <c r="I2694" s="29">
        <v>20</v>
      </c>
      <c r="J2694" s="96">
        <f si="82" t="shared"/>
        <v>40</v>
      </c>
    </row>
    <row customHeight="1" ht="12" r="2695" spans="1:10">
      <c r="A2695" s="134">
        <v>36528</v>
      </c>
      <c r="B2695" s="94">
        <v>1</v>
      </c>
      <c r="I2695" s="29"/>
      <c r="J2695" s="96"/>
    </row>
    <row customHeight="1" ht="12" r="2696" spans="1:10">
      <c r="A2696" s="26">
        <v>36531</v>
      </c>
      <c r="B2696" s="94">
        <v>1</v>
      </c>
      <c r="I2696" s="29">
        <v>20</v>
      </c>
      <c r="J2696" s="96">
        <f si="82" t="shared"/>
        <v>20</v>
      </c>
    </row>
    <row customHeight="1" ht="12" r="2697" spans="1:10">
      <c r="A2697" s="26">
        <v>36533</v>
      </c>
      <c r="B2697" s="94" t="s">
        <v>823</v>
      </c>
      <c r="I2697" s="29"/>
      <c r="J2697" s="96"/>
    </row>
    <row customHeight="1" ht="12" r="2698" spans="1:10">
      <c r="A2698" s="134">
        <v>36525</v>
      </c>
      <c r="B2698" s="94">
        <v>1</v>
      </c>
      <c r="C2698" s="110">
        <v>0</v>
      </c>
      <c r="I2698" s="29">
        <v>20</v>
      </c>
      <c r="J2698" s="96">
        <f si="82" t="shared"/>
        <v>20</v>
      </c>
    </row>
    <row customHeight="1" ht="12" r="2699" spans="1:10">
      <c r="A2699" s="134">
        <v>36560</v>
      </c>
      <c r="I2699" s="29">
        <v>200</v>
      </c>
      <c r="J2699" s="96"/>
    </row>
    <row customHeight="1" ht="12" r="2700" spans="1:10">
      <c r="A2700" s="26">
        <v>36989</v>
      </c>
      <c r="B2700" s="94">
        <v>1</v>
      </c>
      <c r="C2700" s="110">
        <v>0</v>
      </c>
      <c r="D2700" s="110">
        <f si="79" t="shared"/>
        <v>0</v>
      </c>
      <c r="I2700" s="29">
        <v>20</v>
      </c>
      <c r="J2700" s="96">
        <f si="82" t="shared"/>
        <v>20</v>
      </c>
    </row>
    <row customHeight="1" ht="12" r="2701" spans="1:10">
      <c r="A2701" s="26">
        <v>39001</v>
      </c>
      <c r="B2701" s="94">
        <v>5</v>
      </c>
      <c r="C2701" s="110">
        <v>0</v>
      </c>
      <c r="D2701" s="110">
        <f si="79" t="shared"/>
        <v>0</v>
      </c>
      <c r="I2701" s="29">
        <v>20</v>
      </c>
      <c r="J2701" s="96">
        <f si="82" t="shared"/>
        <v>100</v>
      </c>
    </row>
    <row customHeight="1" ht="12" r="2702" spans="1:10">
      <c r="A2702" s="10">
        <v>39002</v>
      </c>
      <c r="B2702" s="94">
        <v>1</v>
      </c>
      <c r="C2702" s="110">
        <v>0</v>
      </c>
      <c r="D2702" s="110">
        <f si="79" t="shared"/>
        <v>0</v>
      </c>
      <c r="I2702" s="29">
        <v>20</v>
      </c>
      <c r="J2702" s="96">
        <f si="82" t="shared"/>
        <v>20</v>
      </c>
    </row>
    <row customHeight="1" ht="12" r="2703" spans="1:10">
      <c r="A2703" s="10">
        <v>39003</v>
      </c>
      <c r="B2703" s="94">
        <v>1</v>
      </c>
      <c r="C2703" s="110">
        <v>0</v>
      </c>
      <c r="D2703" s="110">
        <f si="79" t="shared"/>
        <v>0</v>
      </c>
      <c r="I2703" s="29">
        <v>20</v>
      </c>
      <c r="J2703" s="96">
        <f si="82" t="shared"/>
        <v>20</v>
      </c>
    </row>
    <row customHeight="1" ht="12" r="2704" spans="1:10">
      <c r="A2704" s="10">
        <v>39004</v>
      </c>
      <c r="B2704" s="94">
        <v>5</v>
      </c>
      <c r="C2704" s="110">
        <v>0</v>
      </c>
      <c r="D2704" s="110">
        <f ref="D2704" si="83" t="shared">C2704*2</f>
        <v>0</v>
      </c>
      <c r="I2704" s="29">
        <v>20</v>
      </c>
      <c r="J2704" s="96">
        <f si="82" t="shared"/>
        <v>100</v>
      </c>
    </row>
    <row customHeight="1" ht="12" r="2705" spans="1:13">
      <c r="A2705" s="10">
        <v>39005</v>
      </c>
      <c r="B2705" s="94">
        <v>3</v>
      </c>
      <c r="C2705" s="110">
        <v>0</v>
      </c>
      <c r="D2705" s="110">
        <v>0</v>
      </c>
      <c r="I2705" s="29">
        <v>20</v>
      </c>
      <c r="J2705" s="96">
        <f si="82" t="shared"/>
        <v>60</v>
      </c>
    </row>
    <row customHeight="1" ht="12" r="2706" spans="1:13">
      <c r="A2706" s="10">
        <v>39011</v>
      </c>
      <c r="B2706" s="94">
        <v>12</v>
      </c>
      <c r="C2706" s="110">
        <v>0</v>
      </c>
      <c r="D2706" s="110">
        <f si="79" t="shared"/>
        <v>0</v>
      </c>
      <c r="F2706" s="26" t="s">
        <v>1400</v>
      </c>
      <c r="I2706" s="29">
        <v>20</v>
      </c>
      <c r="J2706" s="96">
        <f si="82" t="shared"/>
        <v>240</v>
      </c>
    </row>
    <row customHeight="1" ht="12" r="2707" spans="1:13">
      <c r="A2707" s="10">
        <v>39012</v>
      </c>
      <c r="B2707" s="94">
        <v>1</v>
      </c>
      <c r="C2707" s="110">
        <v>0</v>
      </c>
      <c r="D2707" s="110">
        <f si="79" t="shared"/>
        <v>0</v>
      </c>
      <c r="I2707" s="29">
        <v>20</v>
      </c>
      <c r="J2707" s="96">
        <f si="82" t="shared"/>
        <v>20</v>
      </c>
    </row>
    <row customHeight="1" ht="12" r="2708" spans="1:13">
      <c r="A2708" s="10">
        <v>39015</v>
      </c>
      <c r="B2708" s="94">
        <v>0</v>
      </c>
      <c r="C2708" s="110">
        <v>0</v>
      </c>
      <c r="D2708" s="110">
        <f si="79" t="shared"/>
        <v>0</v>
      </c>
      <c r="I2708" s="29">
        <v>20</v>
      </c>
      <c r="J2708" s="96">
        <f si="82" t="shared"/>
        <v>0</v>
      </c>
    </row>
    <row customHeight="1" ht="12" r="2709" spans="1:13">
      <c r="A2709" s="10">
        <v>39016</v>
      </c>
      <c r="B2709" s="94">
        <v>0</v>
      </c>
      <c r="C2709" s="110">
        <v>0</v>
      </c>
      <c r="D2709" s="110">
        <f si="79" t="shared"/>
        <v>0</v>
      </c>
      <c r="I2709" s="29">
        <v>20</v>
      </c>
      <c r="J2709" s="96">
        <f si="82" t="shared"/>
        <v>0</v>
      </c>
    </row>
    <row customHeight="1" ht="12" r="2710" spans="1:13">
      <c r="A2710" s="10">
        <v>39017</v>
      </c>
      <c r="B2710" s="94">
        <v>1</v>
      </c>
      <c r="C2710" s="110">
        <v>0</v>
      </c>
      <c r="D2710" s="110">
        <f si="79" t="shared"/>
        <v>0</v>
      </c>
      <c r="I2710" s="29">
        <v>20</v>
      </c>
      <c r="J2710" s="96">
        <f si="82" t="shared"/>
        <v>20</v>
      </c>
      <c r="K2710" s="26"/>
      <c r="L2710" s="26"/>
      <c r="M2710" s="26"/>
    </row>
    <row customHeight="1" ht="12" r="2711" spans="1:13">
      <c r="A2711" s="10">
        <v>39023</v>
      </c>
      <c r="B2711" s="94">
        <v>1</v>
      </c>
      <c r="C2711" s="110">
        <v>0</v>
      </c>
      <c r="D2711" s="110">
        <f si="79" t="shared"/>
        <v>0</v>
      </c>
      <c r="I2711" s="29">
        <v>20</v>
      </c>
      <c r="J2711" s="96">
        <f si="82" t="shared"/>
        <v>20</v>
      </c>
      <c r="K2711" s="26"/>
      <c r="L2711" s="26"/>
      <c r="M2711" s="26"/>
    </row>
    <row customHeight="1" ht="12" r="2712" spans="1:13">
      <c r="A2712" s="10">
        <v>39024</v>
      </c>
      <c r="B2712" s="94">
        <v>1</v>
      </c>
      <c r="C2712" s="110">
        <v>0</v>
      </c>
      <c r="D2712" s="110">
        <f si="79" t="shared"/>
        <v>0</v>
      </c>
      <c r="I2712" s="29">
        <v>20</v>
      </c>
      <c r="J2712" s="96">
        <f si="82" t="shared"/>
        <v>20</v>
      </c>
      <c r="K2712" s="26"/>
      <c r="L2712" s="26"/>
      <c r="M2712" s="26"/>
    </row>
    <row customHeight="1" ht="12" r="2713" spans="1:13">
      <c r="A2713" s="10">
        <v>39025</v>
      </c>
      <c r="B2713" s="94">
        <v>1</v>
      </c>
      <c r="C2713" s="110">
        <v>0</v>
      </c>
      <c r="D2713" s="110">
        <f si="79" t="shared"/>
        <v>0</v>
      </c>
      <c r="I2713" s="29">
        <v>20</v>
      </c>
      <c r="J2713" s="96">
        <f si="82" t="shared"/>
        <v>20</v>
      </c>
      <c r="K2713" s="26"/>
      <c r="L2713" s="26"/>
      <c r="M2713" s="26"/>
    </row>
    <row customHeight="1" ht="12" r="2714" spans="1:13">
      <c r="A2714" s="10">
        <v>39026</v>
      </c>
      <c r="B2714" s="94">
        <v>2</v>
      </c>
      <c r="C2714" s="110">
        <v>0</v>
      </c>
      <c r="D2714" s="110">
        <f si="79" t="shared"/>
        <v>0</v>
      </c>
      <c r="I2714" s="29">
        <v>20</v>
      </c>
      <c r="J2714" s="96">
        <f si="82" t="shared"/>
        <v>40</v>
      </c>
      <c r="K2714" s="26"/>
      <c r="L2714" s="26"/>
      <c r="M2714" s="26"/>
    </row>
    <row customHeight="1" ht="12" r="2715" spans="1:13">
      <c r="A2715" s="10">
        <v>39027</v>
      </c>
      <c r="B2715" s="94">
        <v>0</v>
      </c>
      <c r="C2715" s="110">
        <v>0</v>
      </c>
      <c r="D2715" s="110">
        <f si="79" t="shared"/>
        <v>0</v>
      </c>
      <c r="I2715" s="29">
        <v>20</v>
      </c>
      <c r="J2715" s="96">
        <f si="82" t="shared"/>
        <v>0</v>
      </c>
      <c r="K2715" s="26"/>
      <c r="L2715" s="26"/>
      <c r="M2715" s="26"/>
    </row>
    <row customHeight="1" ht="12" r="2716" spans="1:13">
      <c r="A2716" s="10">
        <v>39029</v>
      </c>
      <c r="B2716" s="94">
        <v>1</v>
      </c>
      <c r="C2716" s="110">
        <v>0</v>
      </c>
      <c r="D2716" s="110">
        <f si="79" t="shared"/>
        <v>0</v>
      </c>
      <c r="I2716" s="29">
        <v>20</v>
      </c>
      <c r="J2716" s="96">
        <f si="82" t="shared"/>
        <v>20</v>
      </c>
      <c r="K2716" s="26"/>
      <c r="L2716" s="26"/>
      <c r="M2716" s="26"/>
    </row>
    <row customHeight="1" ht="12" r="2717" spans="1:13">
      <c r="A2717" s="10">
        <v>39030</v>
      </c>
      <c r="B2717" s="94">
        <v>3</v>
      </c>
      <c r="C2717" s="110">
        <v>0</v>
      </c>
      <c r="D2717" s="110">
        <f si="79" t="shared"/>
        <v>0</v>
      </c>
      <c r="I2717" s="29">
        <v>20</v>
      </c>
      <c r="J2717" s="96">
        <f si="82" t="shared"/>
        <v>60</v>
      </c>
      <c r="K2717" s="26"/>
      <c r="L2717" s="26"/>
      <c r="M2717" s="26"/>
    </row>
    <row customHeight="1" ht="12" r="2718" spans="1:13">
      <c r="A2718" s="10">
        <v>39034</v>
      </c>
      <c r="B2718" s="94">
        <v>1</v>
      </c>
      <c r="C2718" s="110">
        <v>0</v>
      </c>
      <c r="D2718" s="110">
        <f si="79" t="shared"/>
        <v>0</v>
      </c>
      <c r="I2718" s="29">
        <v>20</v>
      </c>
      <c r="J2718" s="96">
        <f si="82" t="shared"/>
        <v>20</v>
      </c>
      <c r="K2718" s="26"/>
      <c r="L2718" s="26"/>
      <c r="M2718" s="26"/>
    </row>
    <row customHeight="1" ht="12" r="2719" spans="1:13">
      <c r="A2719" s="10">
        <v>39039</v>
      </c>
      <c r="B2719" s="94">
        <v>0</v>
      </c>
      <c r="C2719" s="110">
        <v>0</v>
      </c>
      <c r="D2719" s="110">
        <f ref="D2719:D2786" si="84" t="shared">C2719*2</f>
        <v>0</v>
      </c>
      <c r="I2719" s="29">
        <v>20</v>
      </c>
      <c r="J2719" s="96">
        <f si="82" t="shared"/>
        <v>0</v>
      </c>
      <c r="K2719" s="26"/>
      <c r="L2719" s="26"/>
      <c r="M2719" s="26"/>
    </row>
    <row customHeight="1" ht="12" r="2720" spans="1:13">
      <c r="A2720" s="10">
        <v>39040</v>
      </c>
      <c r="B2720" s="94">
        <v>3</v>
      </c>
      <c r="C2720" s="110">
        <v>0</v>
      </c>
      <c r="D2720" s="110">
        <f si="84" t="shared"/>
        <v>0</v>
      </c>
      <c r="I2720" s="29">
        <v>20</v>
      </c>
      <c r="J2720" s="96">
        <f si="82" t="shared"/>
        <v>60</v>
      </c>
      <c r="K2720" s="26"/>
      <c r="L2720" s="26"/>
      <c r="M2720" s="26"/>
    </row>
    <row customHeight="1" ht="12" r="2721" spans="1:13">
      <c r="A2721" s="10">
        <v>39041</v>
      </c>
      <c r="B2721" s="94">
        <v>1</v>
      </c>
      <c r="C2721" s="110">
        <v>0</v>
      </c>
      <c r="D2721" s="110">
        <f si="84" t="shared"/>
        <v>0</v>
      </c>
      <c r="I2721" s="29">
        <v>20</v>
      </c>
      <c r="J2721" s="96">
        <f si="82" t="shared"/>
        <v>20</v>
      </c>
      <c r="K2721" s="26"/>
      <c r="L2721" s="26"/>
      <c r="M2721" s="26"/>
    </row>
    <row customHeight="1" ht="12" r="2722" spans="1:13">
      <c r="A2722" s="10">
        <v>39046</v>
      </c>
      <c r="B2722" s="94">
        <v>0</v>
      </c>
      <c r="C2722" s="110">
        <v>0</v>
      </c>
      <c r="D2722" s="110">
        <f si="84" t="shared"/>
        <v>0</v>
      </c>
      <c r="I2722" s="29">
        <v>20</v>
      </c>
      <c r="J2722" s="96">
        <f si="82" t="shared"/>
        <v>0</v>
      </c>
      <c r="K2722" s="26"/>
      <c r="L2722" s="26"/>
      <c r="M2722" s="26"/>
    </row>
    <row customHeight="1" ht="12" r="2723" spans="1:13">
      <c r="A2723" s="10">
        <v>39047</v>
      </c>
      <c r="B2723" s="94">
        <v>1</v>
      </c>
      <c r="C2723" s="110">
        <v>0</v>
      </c>
      <c r="D2723" s="110">
        <f si="84" t="shared"/>
        <v>0</v>
      </c>
      <c r="I2723" s="29">
        <v>20</v>
      </c>
      <c r="J2723" s="96">
        <f si="82" t="shared"/>
        <v>20</v>
      </c>
      <c r="K2723" s="26"/>
      <c r="L2723" s="26"/>
      <c r="M2723" s="26"/>
    </row>
    <row customHeight="1" ht="12" r="2724" spans="1:13">
      <c r="A2724" s="10">
        <v>39049</v>
      </c>
      <c r="B2724" s="94">
        <v>2</v>
      </c>
      <c r="C2724" s="110">
        <v>0</v>
      </c>
      <c r="D2724" s="110">
        <f si="84" t="shared"/>
        <v>0</v>
      </c>
      <c r="I2724" s="29">
        <v>20</v>
      </c>
      <c r="J2724" s="96">
        <f si="82" t="shared"/>
        <v>40</v>
      </c>
      <c r="K2724" s="26"/>
      <c r="L2724" s="26"/>
      <c r="M2724" s="26"/>
    </row>
    <row customHeight="1" ht="12" r="2725" spans="1:13">
      <c r="A2725" s="10">
        <v>39058</v>
      </c>
      <c r="B2725" s="94">
        <v>1</v>
      </c>
      <c r="C2725" s="110">
        <v>0</v>
      </c>
      <c r="D2725" s="110">
        <v>0</v>
      </c>
      <c r="I2725" s="29">
        <v>20</v>
      </c>
      <c r="J2725" s="96">
        <f si="82" t="shared"/>
        <v>20</v>
      </c>
      <c r="K2725" s="26"/>
      <c r="L2725" s="26"/>
      <c r="M2725" s="26"/>
    </row>
    <row customHeight="1" ht="12" r="2726" spans="1:13">
      <c r="A2726" s="10">
        <v>39059</v>
      </c>
      <c r="B2726" s="94">
        <v>1</v>
      </c>
      <c r="C2726" s="110">
        <v>0</v>
      </c>
      <c r="D2726" s="110">
        <f si="84" t="shared"/>
        <v>0</v>
      </c>
      <c r="I2726" s="29">
        <v>20</v>
      </c>
      <c r="J2726" s="96">
        <f si="82" t="shared"/>
        <v>20</v>
      </c>
      <c r="K2726" s="26"/>
      <c r="L2726" s="26"/>
      <c r="M2726" s="26"/>
    </row>
    <row customHeight="1" ht="12" r="2727" spans="1:13">
      <c r="A2727" s="10">
        <v>39060</v>
      </c>
      <c r="B2727" s="94">
        <v>1</v>
      </c>
      <c r="C2727" s="110">
        <v>0</v>
      </c>
      <c r="D2727" s="110">
        <f si="84" t="shared"/>
        <v>0</v>
      </c>
      <c r="I2727" s="29">
        <v>20</v>
      </c>
      <c r="J2727" s="96">
        <f si="82" t="shared"/>
        <v>20</v>
      </c>
      <c r="K2727" s="26"/>
      <c r="L2727" s="26"/>
      <c r="M2727" s="26"/>
    </row>
    <row customHeight="1" ht="12" r="2728" spans="1:13">
      <c r="A2728" s="10">
        <v>39061</v>
      </c>
      <c r="B2728" s="94">
        <v>0</v>
      </c>
      <c r="C2728" s="110">
        <v>0</v>
      </c>
      <c r="D2728" s="110">
        <f si="84" t="shared"/>
        <v>0</v>
      </c>
      <c r="I2728" s="29">
        <v>20</v>
      </c>
      <c r="J2728" s="96">
        <f si="82" t="shared"/>
        <v>0</v>
      </c>
      <c r="K2728" s="26"/>
      <c r="L2728" s="26"/>
      <c r="M2728" s="26"/>
    </row>
    <row customHeight="1" ht="12" r="2729" spans="1:13">
      <c r="A2729" s="10">
        <v>39063</v>
      </c>
      <c r="B2729" s="94">
        <v>1</v>
      </c>
      <c r="C2729" s="110">
        <v>0</v>
      </c>
      <c r="D2729" s="110">
        <f si="84" t="shared"/>
        <v>0</v>
      </c>
      <c r="I2729" s="29">
        <v>20</v>
      </c>
      <c r="J2729" s="96">
        <f si="82" t="shared"/>
        <v>20</v>
      </c>
      <c r="K2729" s="26"/>
      <c r="L2729" s="26"/>
      <c r="M2729" s="26"/>
    </row>
    <row customHeight="1" ht="12" r="2730" spans="1:13">
      <c r="A2730" s="10">
        <v>39064</v>
      </c>
      <c r="B2730" s="94">
        <v>1</v>
      </c>
      <c r="C2730" s="110">
        <v>0</v>
      </c>
      <c r="D2730" s="110">
        <f si="84" t="shared"/>
        <v>0</v>
      </c>
      <c r="I2730" s="29">
        <v>20</v>
      </c>
      <c r="J2730" s="96">
        <f si="82" t="shared"/>
        <v>20</v>
      </c>
      <c r="K2730" s="26"/>
      <c r="L2730" s="26"/>
      <c r="M2730" s="26"/>
    </row>
    <row customHeight="1" ht="12" r="2731" spans="1:13">
      <c r="A2731" s="10">
        <v>39068</v>
      </c>
      <c r="B2731" s="94">
        <v>1</v>
      </c>
      <c r="C2731" s="110">
        <v>0</v>
      </c>
      <c r="D2731" s="110">
        <f si="84" t="shared"/>
        <v>0</v>
      </c>
      <c r="I2731" s="29">
        <v>20</v>
      </c>
      <c r="J2731" s="96">
        <f si="82" t="shared"/>
        <v>20</v>
      </c>
      <c r="K2731" s="26"/>
      <c r="L2731" s="26"/>
      <c r="M2731" s="26"/>
    </row>
    <row customHeight="1" ht="12" r="2732" spans="1:13">
      <c r="A2732" s="10">
        <v>39069</v>
      </c>
      <c r="B2732" s="94">
        <v>1</v>
      </c>
      <c r="C2732" s="110">
        <v>0</v>
      </c>
      <c r="D2732" s="110">
        <f si="84" t="shared"/>
        <v>0</v>
      </c>
      <c r="I2732" s="29">
        <v>20</v>
      </c>
      <c r="J2732" s="96">
        <f si="82" t="shared"/>
        <v>20</v>
      </c>
      <c r="K2732" s="26"/>
      <c r="L2732" s="26"/>
      <c r="M2732" s="26"/>
    </row>
    <row customHeight="1" ht="12" r="2733" spans="1:13">
      <c r="A2733" s="10">
        <v>39070</v>
      </c>
      <c r="B2733" s="94">
        <v>1</v>
      </c>
      <c r="C2733" s="110">
        <v>0</v>
      </c>
      <c r="D2733" s="110">
        <f si="84" t="shared"/>
        <v>0</v>
      </c>
      <c r="I2733" s="29">
        <v>20</v>
      </c>
      <c r="J2733" s="96">
        <f si="82" t="shared"/>
        <v>20</v>
      </c>
      <c r="K2733" s="26"/>
      <c r="L2733" s="26"/>
      <c r="M2733" s="26"/>
    </row>
    <row customHeight="1" ht="12" r="2734" spans="1:13">
      <c r="A2734" s="10">
        <v>39072</v>
      </c>
      <c r="B2734" s="94">
        <v>1</v>
      </c>
      <c r="C2734" s="110">
        <v>0</v>
      </c>
      <c r="D2734" s="110">
        <f si="84" t="shared"/>
        <v>0</v>
      </c>
      <c r="I2734" s="29">
        <v>20</v>
      </c>
      <c r="J2734" s="96">
        <f si="82" t="shared"/>
        <v>20</v>
      </c>
      <c r="K2734" s="26"/>
      <c r="L2734" s="26"/>
      <c r="M2734" s="26"/>
    </row>
    <row customHeight="1" ht="12" r="2735" spans="1:13">
      <c r="A2735" s="10">
        <v>39073</v>
      </c>
      <c r="B2735" s="94">
        <v>7</v>
      </c>
      <c r="C2735" s="110">
        <v>0</v>
      </c>
      <c r="D2735" s="110">
        <f si="84" t="shared"/>
        <v>0</v>
      </c>
      <c r="I2735" s="29">
        <v>20</v>
      </c>
      <c r="J2735" s="96">
        <f si="82" t="shared"/>
        <v>140</v>
      </c>
      <c r="K2735" s="26"/>
      <c r="L2735" s="26"/>
      <c r="M2735" s="26"/>
    </row>
    <row customHeight="1" ht="12" r="2736" spans="1:13">
      <c r="A2736" s="10">
        <v>39079</v>
      </c>
      <c r="B2736" s="94">
        <v>0</v>
      </c>
      <c r="C2736" s="110">
        <v>0</v>
      </c>
      <c r="D2736" s="110">
        <f si="84" t="shared"/>
        <v>0</v>
      </c>
      <c r="I2736" s="29">
        <v>20</v>
      </c>
      <c r="J2736" s="96">
        <f si="82" t="shared"/>
        <v>0</v>
      </c>
      <c r="K2736" s="26"/>
      <c r="L2736" s="26"/>
      <c r="M2736" s="26"/>
    </row>
    <row customHeight="1" ht="12" r="2737" spans="1:13">
      <c r="A2737" s="10">
        <v>39080</v>
      </c>
      <c r="B2737" s="94">
        <v>0</v>
      </c>
      <c r="C2737" s="110">
        <v>0</v>
      </c>
      <c r="D2737" s="110">
        <f si="84" t="shared"/>
        <v>0</v>
      </c>
      <c r="I2737" s="29">
        <v>20</v>
      </c>
      <c r="J2737" s="96">
        <f si="82" t="shared"/>
        <v>0</v>
      </c>
      <c r="K2737" s="26"/>
      <c r="L2737" s="26"/>
      <c r="M2737" s="26"/>
    </row>
    <row customHeight="1" ht="12" r="2738" spans="1:13">
      <c r="A2738" s="10">
        <v>39094</v>
      </c>
      <c r="B2738" s="94">
        <v>2</v>
      </c>
      <c r="C2738" s="110">
        <v>0</v>
      </c>
      <c r="D2738" s="110">
        <f si="84" t="shared"/>
        <v>0</v>
      </c>
      <c r="I2738" s="29">
        <v>20</v>
      </c>
      <c r="J2738" s="96">
        <f si="82" t="shared"/>
        <v>40</v>
      </c>
      <c r="K2738" s="26"/>
      <c r="L2738" s="26"/>
      <c r="M2738" s="26"/>
    </row>
    <row customHeight="1" ht="12" r="2739" spans="1:13">
      <c r="A2739" s="10">
        <v>39098</v>
      </c>
      <c r="B2739" s="94">
        <v>1</v>
      </c>
      <c r="C2739" s="110">
        <v>0</v>
      </c>
      <c r="D2739" s="110">
        <f si="84" t="shared"/>
        <v>0</v>
      </c>
      <c r="I2739" s="29">
        <v>20</v>
      </c>
      <c r="J2739" s="96">
        <f si="82" t="shared"/>
        <v>20</v>
      </c>
      <c r="K2739" s="26"/>
      <c r="L2739" s="26"/>
      <c r="M2739" s="26"/>
    </row>
    <row customHeight="1" ht="12" r="2740" spans="1:13">
      <c r="A2740" s="10">
        <v>39099</v>
      </c>
      <c r="B2740" s="94">
        <v>1</v>
      </c>
      <c r="C2740" s="110">
        <v>0</v>
      </c>
      <c r="D2740" s="110">
        <f si="84" t="shared"/>
        <v>0</v>
      </c>
      <c r="I2740" s="29">
        <v>20</v>
      </c>
      <c r="J2740" s="96">
        <f si="82" t="shared"/>
        <v>20</v>
      </c>
      <c r="K2740" s="26"/>
      <c r="L2740" s="26"/>
      <c r="M2740" s="26"/>
    </row>
    <row customHeight="1" ht="12" r="2741" spans="1:13">
      <c r="A2741" s="10">
        <v>39100</v>
      </c>
      <c r="B2741" s="94">
        <v>1</v>
      </c>
      <c r="C2741" s="110">
        <v>0</v>
      </c>
      <c r="D2741" s="110">
        <f si="84" t="shared"/>
        <v>0</v>
      </c>
      <c r="I2741" s="29">
        <v>20</v>
      </c>
      <c r="J2741" s="96">
        <f si="82" t="shared"/>
        <v>20</v>
      </c>
      <c r="K2741" s="26"/>
      <c r="L2741" s="26"/>
      <c r="M2741" s="26"/>
    </row>
    <row customHeight="1" ht="12" r="2742" spans="1:13">
      <c r="A2742" s="10">
        <v>39102</v>
      </c>
      <c r="B2742" s="94">
        <v>1</v>
      </c>
      <c r="C2742" s="110">
        <v>0</v>
      </c>
      <c r="D2742" s="110">
        <f si="84" t="shared"/>
        <v>0</v>
      </c>
      <c r="I2742" s="29">
        <v>20</v>
      </c>
      <c r="J2742" s="96">
        <f si="82" t="shared"/>
        <v>20</v>
      </c>
      <c r="K2742" s="26"/>
      <c r="L2742" s="26"/>
      <c r="M2742" s="26"/>
    </row>
    <row customHeight="1" ht="12" r="2743" spans="1:13">
      <c r="A2743" s="10">
        <v>39104</v>
      </c>
      <c r="B2743" s="94">
        <v>1</v>
      </c>
      <c r="C2743" s="110">
        <v>0</v>
      </c>
      <c r="D2743" s="110">
        <f si="84" t="shared"/>
        <v>0</v>
      </c>
      <c r="I2743" s="29">
        <v>20</v>
      </c>
      <c r="J2743" s="96">
        <f si="82" t="shared"/>
        <v>20</v>
      </c>
      <c r="K2743" s="26"/>
      <c r="L2743" s="26"/>
      <c r="M2743" s="26"/>
    </row>
    <row customHeight="1" ht="12" r="2744" spans="1:13">
      <c r="A2744" s="10">
        <v>39105</v>
      </c>
      <c r="B2744" s="94">
        <v>1</v>
      </c>
      <c r="C2744" s="110">
        <v>0</v>
      </c>
      <c r="D2744" s="110">
        <f si="84" t="shared"/>
        <v>0</v>
      </c>
      <c r="E2744" s="74" t="s">
        <v>823</v>
      </c>
      <c r="I2744" s="29">
        <v>20</v>
      </c>
      <c r="J2744" s="96">
        <f si="82" t="shared"/>
        <v>20</v>
      </c>
      <c r="K2744" s="26"/>
      <c r="L2744" s="26"/>
      <c r="M2744" s="26"/>
    </row>
    <row customHeight="1" ht="12" r="2745" spans="1:13">
      <c r="A2745" s="10">
        <v>39107</v>
      </c>
      <c r="B2745" s="94">
        <v>2</v>
      </c>
      <c r="C2745" s="110">
        <v>0</v>
      </c>
      <c r="D2745" s="110">
        <f si="84" t="shared"/>
        <v>0</v>
      </c>
      <c r="I2745" s="29">
        <v>20</v>
      </c>
      <c r="J2745" s="96">
        <f si="82" t="shared"/>
        <v>40</v>
      </c>
      <c r="K2745" s="26"/>
      <c r="L2745" s="26"/>
      <c r="M2745" s="26"/>
    </row>
    <row customHeight="1" ht="12" r="2746" spans="1:13">
      <c r="A2746" s="10">
        <v>39109</v>
      </c>
      <c r="B2746" s="94">
        <v>1</v>
      </c>
      <c r="C2746" s="110">
        <v>0</v>
      </c>
      <c r="D2746" s="110">
        <f si="84" t="shared"/>
        <v>0</v>
      </c>
      <c r="I2746" s="29">
        <v>20</v>
      </c>
      <c r="J2746" s="96">
        <f si="82" t="shared"/>
        <v>20</v>
      </c>
      <c r="K2746" s="26"/>
      <c r="L2746" s="26"/>
      <c r="M2746" s="26"/>
    </row>
    <row customHeight="1" ht="12" r="2747" spans="1:13">
      <c r="A2747" s="10">
        <v>39110</v>
      </c>
      <c r="B2747" s="94">
        <v>2</v>
      </c>
      <c r="C2747" s="110">
        <v>0</v>
      </c>
      <c r="D2747" s="110">
        <f si="84" t="shared"/>
        <v>0</v>
      </c>
      <c r="I2747" s="29">
        <v>20</v>
      </c>
      <c r="J2747" s="96">
        <f si="82" t="shared"/>
        <v>40</v>
      </c>
      <c r="K2747" s="26"/>
      <c r="L2747" s="26"/>
      <c r="M2747" s="26"/>
    </row>
    <row customHeight="1" ht="12" r="2748" spans="1:13">
      <c r="A2748" s="10">
        <v>39111</v>
      </c>
      <c r="B2748" s="94">
        <v>1</v>
      </c>
      <c r="C2748" s="110">
        <v>0</v>
      </c>
      <c r="D2748" s="110">
        <f si="84" t="shared"/>
        <v>0</v>
      </c>
      <c r="I2748" s="29">
        <v>20</v>
      </c>
      <c r="J2748" s="96">
        <f si="82" t="shared"/>
        <v>20</v>
      </c>
      <c r="K2748" s="26"/>
      <c r="L2748" s="26"/>
      <c r="M2748" s="26"/>
    </row>
    <row customHeight="1" ht="12" r="2749" spans="1:13">
      <c r="A2749" s="10">
        <v>39112</v>
      </c>
      <c r="B2749" s="94">
        <v>1</v>
      </c>
      <c r="C2749" s="110">
        <v>0</v>
      </c>
      <c r="D2749" s="110">
        <f si="84" t="shared"/>
        <v>0</v>
      </c>
      <c r="I2749" s="29">
        <v>20</v>
      </c>
      <c r="J2749" s="96">
        <f si="82" t="shared"/>
        <v>20</v>
      </c>
      <c r="K2749" s="26"/>
      <c r="L2749" s="26"/>
      <c r="M2749" s="26"/>
    </row>
    <row customHeight="1" ht="12" r="2750" spans="1:13">
      <c r="A2750" s="10">
        <v>39113</v>
      </c>
      <c r="B2750" s="94">
        <v>2</v>
      </c>
      <c r="C2750" s="110">
        <v>0</v>
      </c>
      <c r="D2750" s="110">
        <f si="84" t="shared"/>
        <v>0</v>
      </c>
      <c r="I2750" s="29">
        <v>20</v>
      </c>
      <c r="J2750" s="96">
        <f si="82" t="shared"/>
        <v>40</v>
      </c>
      <c r="K2750" s="26"/>
      <c r="L2750" s="26"/>
      <c r="M2750" s="26"/>
    </row>
    <row customHeight="1" ht="12" r="2751" spans="1:13">
      <c r="A2751" s="10">
        <v>39114</v>
      </c>
      <c r="B2751" s="94">
        <v>1</v>
      </c>
      <c r="C2751" s="110">
        <v>0</v>
      </c>
      <c r="D2751" s="110">
        <f si="84" t="shared"/>
        <v>0</v>
      </c>
      <c r="I2751" s="29">
        <v>20</v>
      </c>
      <c r="J2751" s="96">
        <f si="82" t="shared"/>
        <v>20</v>
      </c>
      <c r="K2751" s="26"/>
      <c r="L2751" s="26"/>
      <c r="M2751" s="26"/>
    </row>
    <row customHeight="1" ht="12" r="2752" spans="1:13">
      <c r="A2752" s="10">
        <v>39115</v>
      </c>
      <c r="B2752" s="94">
        <v>2</v>
      </c>
      <c r="C2752" s="110">
        <v>0</v>
      </c>
      <c r="D2752" s="110">
        <f si="84" t="shared"/>
        <v>0</v>
      </c>
      <c r="I2752" s="29">
        <v>20</v>
      </c>
      <c r="J2752" s="96">
        <f si="82" t="shared"/>
        <v>40</v>
      </c>
      <c r="K2752" s="26"/>
      <c r="L2752" s="26"/>
      <c r="M2752" s="26"/>
    </row>
    <row customHeight="1" ht="12" r="2753" spans="1:13">
      <c r="A2753" s="10">
        <v>39116</v>
      </c>
      <c r="B2753" s="94">
        <v>1</v>
      </c>
      <c r="C2753" s="110">
        <v>0</v>
      </c>
      <c r="D2753" s="110">
        <f si="84" t="shared"/>
        <v>0</v>
      </c>
      <c r="I2753" s="29">
        <v>20</v>
      </c>
      <c r="J2753" s="96">
        <f si="82" t="shared"/>
        <v>20</v>
      </c>
      <c r="K2753" s="26"/>
      <c r="L2753" s="26"/>
      <c r="M2753" s="26"/>
    </row>
    <row customHeight="1" ht="12" r="2754" spans="1:13">
      <c r="A2754" s="10">
        <v>39117</v>
      </c>
      <c r="B2754" s="94">
        <v>0</v>
      </c>
      <c r="C2754" s="110">
        <v>0</v>
      </c>
      <c r="D2754" s="110">
        <f si="84" t="shared"/>
        <v>0</v>
      </c>
      <c r="I2754" s="29">
        <v>20</v>
      </c>
      <c r="J2754" s="96">
        <f si="82" t="shared"/>
        <v>0</v>
      </c>
      <c r="K2754" s="26"/>
      <c r="L2754" s="26"/>
      <c r="M2754" s="26"/>
    </row>
    <row customHeight="1" ht="12" r="2755" spans="1:13">
      <c r="A2755" s="10">
        <v>39119</v>
      </c>
      <c r="B2755" s="94">
        <v>1</v>
      </c>
      <c r="C2755" s="110">
        <v>0</v>
      </c>
      <c r="D2755" s="110">
        <f si="84" t="shared"/>
        <v>0</v>
      </c>
      <c r="I2755" s="29">
        <v>20</v>
      </c>
      <c r="J2755" s="96">
        <f si="82" t="shared"/>
        <v>20</v>
      </c>
      <c r="K2755" s="26"/>
      <c r="L2755" s="26"/>
      <c r="M2755" s="26"/>
    </row>
    <row customHeight="1" ht="12" r="2756" spans="1:13">
      <c r="A2756" s="10">
        <v>39122</v>
      </c>
      <c r="B2756" s="94">
        <v>1</v>
      </c>
      <c r="C2756" s="110">
        <v>0</v>
      </c>
      <c r="D2756" s="110">
        <f si="84" t="shared"/>
        <v>0</v>
      </c>
      <c r="I2756" s="29">
        <v>20</v>
      </c>
      <c r="J2756" s="96">
        <f si="82" t="shared"/>
        <v>20</v>
      </c>
      <c r="K2756" s="26"/>
      <c r="L2756" s="26"/>
      <c r="M2756" s="26"/>
    </row>
    <row customHeight="1" ht="12" r="2757" spans="1:13">
      <c r="A2757" s="10">
        <v>39126</v>
      </c>
      <c r="B2757" s="94">
        <v>1</v>
      </c>
      <c r="C2757" s="110">
        <v>0</v>
      </c>
      <c r="D2757" s="110">
        <f si="84" t="shared"/>
        <v>0</v>
      </c>
      <c r="I2757" s="29">
        <v>20</v>
      </c>
      <c r="J2757" s="96">
        <f si="82" t="shared"/>
        <v>20</v>
      </c>
      <c r="K2757" s="26"/>
      <c r="L2757" s="26"/>
      <c r="M2757" s="26"/>
    </row>
    <row customHeight="1" ht="12" r="2758" spans="1:13">
      <c r="A2758" s="10">
        <v>39129</v>
      </c>
      <c r="B2758" s="94">
        <v>2</v>
      </c>
      <c r="C2758" s="110">
        <v>0</v>
      </c>
      <c r="D2758" s="110">
        <f si="84" t="shared"/>
        <v>0</v>
      </c>
      <c r="I2758" s="29">
        <v>20</v>
      </c>
      <c r="J2758" s="96">
        <f si="82" t="shared"/>
        <v>40</v>
      </c>
      <c r="K2758" s="26"/>
      <c r="L2758" s="26"/>
      <c r="M2758" s="26"/>
    </row>
    <row customHeight="1" ht="12" r="2759" spans="1:13">
      <c r="A2759" s="10">
        <v>39133</v>
      </c>
      <c r="B2759" s="94">
        <v>2</v>
      </c>
      <c r="C2759" s="110">
        <v>0</v>
      </c>
      <c r="D2759" s="110">
        <f si="84" t="shared"/>
        <v>0</v>
      </c>
      <c r="I2759" s="29">
        <v>20</v>
      </c>
      <c r="J2759" s="96">
        <f si="82" t="shared"/>
        <v>40</v>
      </c>
      <c r="K2759" s="26"/>
      <c r="L2759" s="26"/>
      <c r="M2759" s="26"/>
    </row>
    <row customHeight="1" ht="12" r="2760" spans="1:13">
      <c r="A2760" s="10">
        <v>39134</v>
      </c>
      <c r="B2760" s="94">
        <v>3</v>
      </c>
      <c r="C2760" s="110">
        <v>0</v>
      </c>
      <c r="D2760" s="110">
        <f si="84" t="shared"/>
        <v>0</v>
      </c>
      <c r="I2760" s="29">
        <v>20</v>
      </c>
      <c r="J2760" s="96">
        <f si="82" t="shared"/>
        <v>60</v>
      </c>
      <c r="K2760" s="26"/>
      <c r="L2760" s="26"/>
      <c r="M2760" s="26"/>
    </row>
    <row customHeight="1" ht="12" r="2761" spans="1:13">
      <c r="A2761" s="10">
        <v>39135</v>
      </c>
      <c r="B2761" s="94">
        <v>0</v>
      </c>
      <c r="C2761" s="110">
        <v>0</v>
      </c>
      <c r="D2761" s="110">
        <f si="84" t="shared"/>
        <v>0</v>
      </c>
      <c r="I2761" s="29">
        <v>20</v>
      </c>
      <c r="J2761" s="96">
        <f si="82" t="shared"/>
        <v>0</v>
      </c>
      <c r="K2761" s="26"/>
      <c r="L2761" s="26"/>
      <c r="M2761" s="26"/>
    </row>
    <row customHeight="1" ht="12" r="2762" spans="1:13">
      <c r="A2762" s="10">
        <v>39136</v>
      </c>
      <c r="B2762" s="94">
        <v>1</v>
      </c>
      <c r="C2762" s="110">
        <v>0</v>
      </c>
      <c r="D2762" s="110">
        <f si="84" t="shared"/>
        <v>0</v>
      </c>
      <c r="I2762" s="29">
        <v>20</v>
      </c>
      <c r="J2762" s="96">
        <f ref="J2762:J2831" si="85" t="shared">B2762*I2762</f>
        <v>20</v>
      </c>
      <c r="K2762" s="26"/>
      <c r="L2762" s="26"/>
      <c r="M2762" s="26"/>
    </row>
    <row customHeight="1" ht="12" r="2763" spans="1:13">
      <c r="A2763" s="10">
        <v>39138</v>
      </c>
      <c r="B2763" s="94">
        <v>1</v>
      </c>
      <c r="C2763" s="110">
        <v>0</v>
      </c>
      <c r="D2763" s="110">
        <f si="84" t="shared"/>
        <v>0</v>
      </c>
      <c r="I2763" s="29">
        <v>20</v>
      </c>
      <c r="J2763" s="96">
        <f si="85" t="shared"/>
        <v>20</v>
      </c>
      <c r="K2763" s="26"/>
      <c r="L2763" s="26"/>
      <c r="M2763" s="26"/>
    </row>
    <row customHeight="1" ht="12" r="2764" spans="1:13">
      <c r="A2764" s="10">
        <v>39152</v>
      </c>
      <c r="B2764" s="94">
        <v>1</v>
      </c>
      <c r="C2764" s="110">
        <v>0</v>
      </c>
      <c r="D2764" s="110">
        <f si="84" t="shared"/>
        <v>0</v>
      </c>
      <c r="I2764" s="29">
        <v>20</v>
      </c>
      <c r="J2764" s="96">
        <f si="85" t="shared"/>
        <v>20</v>
      </c>
      <c r="K2764" s="26"/>
      <c r="L2764" s="26"/>
      <c r="M2764" s="26"/>
    </row>
    <row customHeight="1" ht="12" r="2765" spans="1:13">
      <c r="A2765" s="10">
        <v>39156</v>
      </c>
      <c r="B2765" s="94">
        <v>1</v>
      </c>
      <c r="C2765" s="110">
        <v>0</v>
      </c>
      <c r="D2765" s="110">
        <f si="84" t="shared"/>
        <v>0</v>
      </c>
      <c r="I2765" s="29">
        <v>20</v>
      </c>
      <c r="J2765" s="96">
        <f si="85" t="shared"/>
        <v>20</v>
      </c>
      <c r="K2765" s="26"/>
      <c r="L2765" s="26"/>
      <c r="M2765" s="26"/>
    </row>
    <row customHeight="1" ht="12" r="2766" spans="1:13">
      <c r="A2766" s="10">
        <v>39158</v>
      </c>
      <c r="B2766" s="94">
        <v>1</v>
      </c>
      <c r="C2766" s="110">
        <v>0</v>
      </c>
      <c r="D2766" s="110">
        <f si="84" t="shared"/>
        <v>0</v>
      </c>
      <c r="I2766" s="29">
        <v>20</v>
      </c>
      <c r="J2766" s="96">
        <f si="85" t="shared"/>
        <v>20</v>
      </c>
      <c r="K2766" s="26"/>
      <c r="L2766" s="26"/>
      <c r="M2766" s="26"/>
    </row>
    <row customHeight="1" ht="12" r="2767" spans="1:13">
      <c r="A2767" s="10">
        <v>39159</v>
      </c>
      <c r="B2767" s="94">
        <v>1</v>
      </c>
      <c r="C2767" s="116">
        <v>30</v>
      </c>
      <c r="D2767" s="116">
        <f si="84" t="shared"/>
        <v>60</v>
      </c>
      <c r="E2767" s="26"/>
      <c r="I2767" s="29">
        <v>20</v>
      </c>
      <c r="J2767" s="96">
        <f si="85" t="shared"/>
        <v>20</v>
      </c>
      <c r="M2767" s="26"/>
    </row>
    <row customHeight="1" ht="12" r="2768" spans="1:13">
      <c r="A2768" s="10">
        <v>39166</v>
      </c>
      <c r="B2768" s="94">
        <v>2</v>
      </c>
      <c r="C2768" s="116">
        <v>0</v>
      </c>
      <c r="D2768" s="116">
        <f si="84" t="shared"/>
        <v>0</v>
      </c>
      <c r="E2768" s="26"/>
      <c r="I2768" s="29">
        <v>20</v>
      </c>
      <c r="J2768" s="96">
        <f si="85" t="shared"/>
        <v>40</v>
      </c>
      <c r="M2768" s="26"/>
    </row>
    <row customHeight="1" ht="12" r="2769" spans="1:13">
      <c r="A2769" s="10">
        <v>39172</v>
      </c>
      <c r="B2769" s="94">
        <v>1</v>
      </c>
      <c r="C2769" s="116">
        <v>0</v>
      </c>
      <c r="D2769" s="116">
        <f si="84" t="shared"/>
        <v>0</v>
      </c>
      <c r="E2769" s="26"/>
      <c r="I2769" s="29">
        <v>20</v>
      </c>
      <c r="J2769" s="96">
        <f si="85" t="shared"/>
        <v>20</v>
      </c>
      <c r="M2769" s="26"/>
    </row>
    <row customHeight="1" ht="12" r="2770" spans="1:13">
      <c r="A2770" s="10">
        <v>39179</v>
      </c>
      <c r="B2770" s="94">
        <v>1</v>
      </c>
      <c r="C2770" s="116">
        <v>0</v>
      </c>
      <c r="D2770" s="116">
        <f si="84" t="shared"/>
        <v>0</v>
      </c>
      <c r="E2770" s="26"/>
      <c r="I2770" s="29">
        <v>20</v>
      </c>
      <c r="J2770" s="96">
        <f si="85" t="shared"/>
        <v>20</v>
      </c>
      <c r="M2770" s="26"/>
    </row>
    <row customHeight="1" ht="12" r="2771" spans="1:13">
      <c r="A2771" s="10">
        <v>39184</v>
      </c>
      <c r="B2771" s="94">
        <v>1</v>
      </c>
      <c r="C2771" s="116">
        <v>0</v>
      </c>
      <c r="D2771" s="116">
        <f si="84" t="shared"/>
        <v>0</v>
      </c>
      <c r="E2771" s="26"/>
      <c r="I2771" s="29">
        <v>20</v>
      </c>
      <c r="J2771" s="96">
        <f si="85" t="shared"/>
        <v>20</v>
      </c>
      <c r="M2771" s="26"/>
    </row>
    <row customHeight="1" ht="12" r="2772" spans="1:13">
      <c r="A2772" s="10">
        <v>39185</v>
      </c>
      <c r="B2772" s="94">
        <v>1</v>
      </c>
      <c r="C2772" s="116">
        <v>0</v>
      </c>
      <c r="D2772" s="116">
        <f si="84" t="shared"/>
        <v>0</v>
      </c>
      <c r="E2772" s="26"/>
      <c r="I2772" s="29">
        <v>499</v>
      </c>
      <c r="J2772" s="96">
        <f si="85" t="shared"/>
        <v>499</v>
      </c>
      <c r="M2772" s="26"/>
    </row>
    <row customHeight="1" ht="12" r="2773" spans="1:13">
      <c r="A2773" s="10">
        <v>39186</v>
      </c>
      <c r="B2773" s="94">
        <v>2</v>
      </c>
      <c r="C2773" s="116">
        <v>0</v>
      </c>
      <c r="D2773" s="116">
        <f si="84" t="shared"/>
        <v>0</v>
      </c>
      <c r="E2773" s="26"/>
      <c r="I2773" s="29">
        <v>20</v>
      </c>
      <c r="J2773" s="96">
        <f si="85" t="shared"/>
        <v>40</v>
      </c>
      <c r="M2773" s="26"/>
    </row>
    <row customHeight="1" ht="12" r="2774" spans="1:13">
      <c r="A2774" s="10">
        <v>39187</v>
      </c>
      <c r="B2774" s="94">
        <v>1</v>
      </c>
      <c r="C2774" s="116">
        <v>0</v>
      </c>
      <c r="D2774" s="116">
        <f si="84" t="shared"/>
        <v>0</v>
      </c>
      <c r="E2774" s="26"/>
      <c r="I2774" s="29">
        <v>20</v>
      </c>
      <c r="J2774" s="96">
        <f si="85" t="shared"/>
        <v>20</v>
      </c>
      <c r="M2774" s="26"/>
    </row>
    <row customHeight="1" ht="12" r="2775" spans="1:13">
      <c r="A2775" s="10">
        <v>39189</v>
      </c>
      <c r="B2775" s="94">
        <v>1</v>
      </c>
      <c r="C2775" s="116">
        <v>0</v>
      </c>
      <c r="D2775" s="116">
        <f si="84" t="shared"/>
        <v>0</v>
      </c>
      <c r="E2775" s="26"/>
      <c r="I2775" s="29">
        <v>20</v>
      </c>
      <c r="J2775" s="96">
        <f si="85" t="shared"/>
        <v>20</v>
      </c>
      <c r="M2775" s="26"/>
    </row>
    <row customHeight="1" ht="12" r="2776" spans="1:13">
      <c r="A2776" s="99">
        <v>39200</v>
      </c>
      <c r="C2776" s="116">
        <v>0</v>
      </c>
      <c r="D2776" s="116">
        <f si="84" t="shared"/>
        <v>0</v>
      </c>
      <c r="E2776" s="26"/>
      <c r="I2776" s="29">
        <v>273</v>
      </c>
      <c r="J2776" s="96">
        <f si="85" t="shared"/>
        <v>0</v>
      </c>
      <c r="M2776" s="26"/>
    </row>
    <row customHeight="1" ht="12" r="2777" spans="1:13">
      <c r="A2777" s="10">
        <v>39203</v>
      </c>
      <c r="B2777" s="94">
        <v>3</v>
      </c>
      <c r="C2777" s="116">
        <v>0</v>
      </c>
      <c r="D2777" s="116">
        <f si="84" t="shared"/>
        <v>0</v>
      </c>
      <c r="E2777" s="26"/>
      <c r="I2777" s="29">
        <v>20</v>
      </c>
      <c r="J2777" s="96">
        <f si="85" t="shared"/>
        <v>60</v>
      </c>
      <c r="M2777" s="26"/>
    </row>
    <row customHeight="1" ht="12" r="2778" spans="1:13">
      <c r="A2778" s="10">
        <v>39204</v>
      </c>
      <c r="B2778" s="94">
        <v>1</v>
      </c>
      <c r="C2778" s="116">
        <v>0</v>
      </c>
      <c r="D2778" s="116">
        <f si="84" t="shared"/>
        <v>0</v>
      </c>
      <c r="E2778" s="26"/>
      <c r="I2778" s="29">
        <v>20</v>
      </c>
      <c r="J2778" s="96">
        <f si="85" t="shared"/>
        <v>20</v>
      </c>
      <c r="M2778" s="26"/>
    </row>
    <row customHeight="1" ht="12" r="2779" spans="1:13">
      <c r="A2779" s="99">
        <v>39206</v>
      </c>
      <c r="C2779" s="116">
        <v>0</v>
      </c>
      <c r="D2779" s="116">
        <f si="84" t="shared"/>
        <v>0</v>
      </c>
      <c r="E2779" s="26"/>
      <c r="I2779" s="29">
        <v>117</v>
      </c>
      <c r="J2779" s="96">
        <f si="85" t="shared"/>
        <v>0</v>
      </c>
      <c r="M2779" s="26"/>
    </row>
    <row customHeight="1" ht="12" r="2780" spans="1:13">
      <c r="A2780" s="99">
        <v>39207</v>
      </c>
      <c r="C2780" s="116">
        <v>0</v>
      </c>
      <c r="D2780" s="116">
        <f si="84" t="shared"/>
        <v>0</v>
      </c>
      <c r="E2780" s="26"/>
      <c r="I2780" s="29">
        <v>84</v>
      </c>
      <c r="J2780" s="96">
        <f si="85" t="shared"/>
        <v>0</v>
      </c>
      <c r="M2780" s="26"/>
    </row>
    <row customHeight="1" ht="12" r="2781" spans="1:13">
      <c r="A2781" s="99">
        <v>39208</v>
      </c>
      <c r="C2781" s="116">
        <v>0</v>
      </c>
      <c r="D2781" s="116">
        <f si="84" t="shared"/>
        <v>0</v>
      </c>
      <c r="E2781" s="26"/>
      <c r="I2781" s="29">
        <v>112</v>
      </c>
      <c r="J2781" s="96">
        <f si="85" t="shared"/>
        <v>0</v>
      </c>
      <c r="M2781" s="26"/>
    </row>
    <row customHeight="1" ht="12" r="2782" spans="1:13">
      <c r="A2782" s="10">
        <v>39213</v>
      </c>
      <c r="B2782" s="94">
        <v>2</v>
      </c>
      <c r="C2782" s="116">
        <v>0</v>
      </c>
      <c r="D2782" s="116">
        <f si="84" t="shared"/>
        <v>0</v>
      </c>
      <c r="E2782" s="26"/>
      <c r="I2782" s="29">
        <v>20</v>
      </c>
      <c r="J2782" s="96">
        <f si="85" t="shared"/>
        <v>40</v>
      </c>
      <c r="M2782" s="26"/>
    </row>
    <row customHeight="1" ht="12" r="2783" spans="1:13">
      <c r="A2783" s="10">
        <v>39216</v>
      </c>
      <c r="B2783" s="94">
        <v>1</v>
      </c>
      <c r="C2783" s="116">
        <v>0</v>
      </c>
      <c r="D2783" s="116">
        <f si="84" t="shared"/>
        <v>0</v>
      </c>
      <c r="E2783" s="26"/>
      <c r="I2783" s="29">
        <v>20</v>
      </c>
      <c r="J2783" s="96">
        <f si="85" t="shared"/>
        <v>20</v>
      </c>
      <c r="M2783" s="26"/>
    </row>
    <row customHeight="1" ht="12" r="2784" spans="1:13">
      <c r="A2784" s="10">
        <v>39217</v>
      </c>
      <c r="B2784" s="94">
        <v>1</v>
      </c>
      <c r="C2784" s="116">
        <v>0</v>
      </c>
      <c r="D2784" s="116">
        <f si="84" t="shared"/>
        <v>0</v>
      </c>
      <c r="E2784" s="26"/>
      <c r="I2784" s="29">
        <v>20</v>
      </c>
      <c r="J2784" s="96">
        <f si="85" t="shared"/>
        <v>20</v>
      </c>
      <c r="M2784" s="26"/>
    </row>
    <row customHeight="1" ht="12" r="2785" spans="1:13">
      <c r="A2785" s="10">
        <v>39218</v>
      </c>
      <c r="B2785" s="94">
        <v>1</v>
      </c>
      <c r="C2785" s="116">
        <v>0</v>
      </c>
      <c r="D2785" s="116">
        <f si="84" t="shared"/>
        <v>0</v>
      </c>
      <c r="E2785" s="26"/>
      <c r="I2785" s="29">
        <v>20</v>
      </c>
      <c r="J2785" s="96">
        <f>B2785*I2785</f>
        <v>20</v>
      </c>
      <c r="M2785" s="26"/>
    </row>
    <row customHeight="1" ht="12" r="2786" spans="1:13">
      <c r="A2786" s="10">
        <v>39220</v>
      </c>
      <c r="B2786" s="94">
        <v>1</v>
      </c>
      <c r="C2786" s="116">
        <v>0</v>
      </c>
      <c r="D2786" s="116">
        <f si="84" t="shared"/>
        <v>0</v>
      </c>
      <c r="E2786" s="26"/>
      <c r="I2786" s="29">
        <v>20</v>
      </c>
      <c r="J2786" s="96">
        <f si="85" t="shared"/>
        <v>20</v>
      </c>
      <c r="M2786" s="26"/>
    </row>
    <row customHeight="1" ht="12" r="2787" spans="1:13">
      <c r="A2787" s="10">
        <v>39221</v>
      </c>
      <c r="B2787" s="94">
        <v>1</v>
      </c>
      <c r="C2787" s="110">
        <v>0</v>
      </c>
      <c r="D2787" s="110">
        <f>C2787*2</f>
        <v>0</v>
      </c>
      <c r="E2787" s="26"/>
      <c r="I2787" s="29">
        <v>20</v>
      </c>
      <c r="J2787" s="96">
        <f>B2787*I2787</f>
        <v>20</v>
      </c>
      <c r="M2787" s="26"/>
    </row>
    <row customHeight="1" ht="12" r="2788" spans="1:13">
      <c r="A2788" s="10">
        <v>39223</v>
      </c>
      <c r="B2788" s="94">
        <v>1</v>
      </c>
      <c r="C2788" s="116">
        <v>0</v>
      </c>
      <c r="D2788" s="116">
        <f ref="D2788:D2856" si="86" t="shared">C2788*2</f>
        <v>0</v>
      </c>
      <c r="E2788" s="26"/>
      <c r="I2788" s="29">
        <v>20</v>
      </c>
      <c r="J2788" s="96">
        <f si="85" t="shared"/>
        <v>20</v>
      </c>
      <c r="M2788" s="26"/>
    </row>
    <row customHeight="1" ht="12" r="2789" spans="1:13">
      <c r="A2789" s="10">
        <v>39224</v>
      </c>
      <c r="B2789" s="94">
        <v>0</v>
      </c>
      <c r="C2789" s="116">
        <v>0</v>
      </c>
      <c r="D2789" s="116">
        <f si="86" t="shared"/>
        <v>0</v>
      </c>
      <c r="E2789" s="26"/>
      <c r="I2789" s="29">
        <v>20</v>
      </c>
      <c r="J2789" s="96">
        <f si="85" t="shared"/>
        <v>0</v>
      </c>
      <c r="M2789" s="26"/>
    </row>
    <row customHeight="1" ht="12" r="2790" spans="1:13">
      <c r="A2790" s="26">
        <v>39225</v>
      </c>
      <c r="B2790" s="94">
        <v>0</v>
      </c>
      <c r="C2790" s="116">
        <v>0</v>
      </c>
      <c r="D2790" s="116">
        <f si="86" t="shared"/>
        <v>0</v>
      </c>
      <c r="E2790" s="26"/>
      <c r="I2790" s="29">
        <v>20</v>
      </c>
      <c r="J2790" s="96">
        <f si="85" t="shared"/>
        <v>0</v>
      </c>
      <c r="M2790" s="26"/>
    </row>
    <row customHeight="1" ht="12" r="2791" spans="1:13">
      <c r="A2791" s="10">
        <v>39226</v>
      </c>
      <c r="B2791" s="94">
        <v>2</v>
      </c>
      <c r="C2791" s="116">
        <v>0</v>
      </c>
      <c r="D2791" s="116">
        <f si="86" t="shared"/>
        <v>0</v>
      </c>
      <c r="E2791" s="26"/>
      <c r="I2791" s="29">
        <v>20</v>
      </c>
      <c r="J2791" s="96">
        <f si="85" t="shared"/>
        <v>40</v>
      </c>
      <c r="M2791" s="26"/>
    </row>
    <row customHeight="1" ht="12" r="2792" spans="1:13">
      <c r="A2792" s="10">
        <v>39227</v>
      </c>
      <c r="B2792" s="94">
        <v>0</v>
      </c>
      <c r="C2792" s="116">
        <v>0</v>
      </c>
      <c r="D2792" s="116">
        <f si="86" t="shared"/>
        <v>0</v>
      </c>
      <c r="E2792" s="26"/>
      <c r="I2792" s="29">
        <v>20</v>
      </c>
      <c r="J2792" s="96">
        <f si="85" t="shared"/>
        <v>0</v>
      </c>
      <c r="M2792" s="26"/>
    </row>
    <row customHeight="1" ht="12" r="2793" spans="1:13">
      <c r="A2793" s="10">
        <v>39228</v>
      </c>
      <c r="B2793" s="94">
        <v>0</v>
      </c>
      <c r="C2793" s="116">
        <v>0</v>
      </c>
      <c r="D2793" s="116">
        <f si="86" t="shared"/>
        <v>0</v>
      </c>
      <c r="E2793" s="26"/>
      <c r="I2793" s="29">
        <v>20</v>
      </c>
      <c r="J2793" s="96">
        <f si="85" t="shared"/>
        <v>0</v>
      </c>
      <c r="M2793" s="26"/>
    </row>
    <row customHeight="1" ht="12" r="2794" spans="1:13">
      <c r="A2794" s="10">
        <v>39229</v>
      </c>
      <c r="B2794" s="94">
        <v>0</v>
      </c>
      <c r="C2794" s="116">
        <v>0</v>
      </c>
      <c r="D2794" s="116">
        <f si="86" t="shared"/>
        <v>0</v>
      </c>
      <c r="E2794" s="26"/>
      <c r="I2794" s="29">
        <v>20</v>
      </c>
      <c r="J2794" s="96">
        <f si="85" t="shared"/>
        <v>0</v>
      </c>
      <c r="M2794" s="26"/>
    </row>
    <row customHeight="1" ht="12" r="2795" spans="1:13">
      <c r="A2795" s="10">
        <v>39230</v>
      </c>
      <c r="B2795" s="94">
        <v>2</v>
      </c>
      <c r="C2795" s="116">
        <v>0</v>
      </c>
      <c r="D2795" s="116">
        <f si="86" t="shared"/>
        <v>0</v>
      </c>
      <c r="E2795" s="26"/>
      <c r="I2795" s="29">
        <v>20</v>
      </c>
      <c r="J2795" s="96">
        <f si="85" t="shared"/>
        <v>40</v>
      </c>
      <c r="M2795" s="26"/>
    </row>
    <row customHeight="1" ht="12" r="2796" spans="1:13">
      <c r="A2796" s="10">
        <v>39231</v>
      </c>
      <c r="B2796" s="94">
        <v>2</v>
      </c>
      <c r="C2796" s="116">
        <v>0</v>
      </c>
      <c r="D2796" s="116">
        <f si="86" t="shared"/>
        <v>0</v>
      </c>
      <c r="E2796" s="26"/>
      <c r="I2796" s="29">
        <v>20</v>
      </c>
      <c r="J2796" s="96">
        <f si="85" t="shared"/>
        <v>40</v>
      </c>
      <c r="M2796" s="26"/>
    </row>
    <row customHeight="1" ht="12" r="2797" spans="1:13">
      <c r="A2797" s="10">
        <v>39233</v>
      </c>
      <c r="B2797" s="94">
        <v>13</v>
      </c>
      <c r="C2797" s="116">
        <v>0</v>
      </c>
      <c r="D2797" s="116">
        <f si="86" t="shared"/>
        <v>0</v>
      </c>
      <c r="E2797" s="26"/>
      <c r="I2797" s="29">
        <v>20</v>
      </c>
      <c r="J2797" s="96">
        <f si="85" t="shared"/>
        <v>260</v>
      </c>
      <c r="M2797" s="26"/>
    </row>
    <row customHeight="1" ht="12" r="2798" spans="1:13">
      <c r="A2798" s="10">
        <v>39235</v>
      </c>
      <c r="B2798" s="94">
        <v>4</v>
      </c>
      <c r="C2798" s="116">
        <v>0</v>
      </c>
      <c r="D2798" s="116">
        <f si="86" t="shared"/>
        <v>0</v>
      </c>
      <c r="E2798" s="26"/>
      <c r="I2798" s="29">
        <v>20</v>
      </c>
      <c r="J2798" s="96">
        <f si="85" t="shared"/>
        <v>80</v>
      </c>
      <c r="M2798" s="26"/>
    </row>
    <row customHeight="1" ht="12" r="2799" spans="1:13">
      <c r="A2799" s="10">
        <v>39242</v>
      </c>
      <c r="B2799" s="94">
        <v>4</v>
      </c>
      <c r="C2799" s="116">
        <v>0</v>
      </c>
      <c r="D2799" s="116">
        <f si="86" t="shared"/>
        <v>0</v>
      </c>
      <c r="E2799" s="26"/>
      <c r="I2799" s="29">
        <v>20</v>
      </c>
      <c r="J2799" s="96">
        <f si="85" t="shared"/>
        <v>80</v>
      </c>
      <c r="M2799" s="26"/>
    </row>
    <row customHeight="1" ht="12" r="2800" spans="1:13">
      <c r="A2800" s="10">
        <v>39244</v>
      </c>
      <c r="B2800" s="94">
        <v>0</v>
      </c>
      <c r="C2800" s="116">
        <v>0</v>
      </c>
      <c r="D2800" s="116">
        <f si="86" t="shared"/>
        <v>0</v>
      </c>
      <c r="E2800" s="26"/>
      <c r="I2800" s="29">
        <v>20</v>
      </c>
      <c r="J2800" s="96">
        <f si="85" t="shared"/>
        <v>0</v>
      </c>
      <c r="M2800" s="26"/>
    </row>
    <row customHeight="1" ht="12" r="2801" spans="1:13">
      <c r="A2801" s="10">
        <v>39245</v>
      </c>
      <c r="B2801" s="94">
        <v>0</v>
      </c>
      <c r="C2801" s="116">
        <v>0</v>
      </c>
      <c r="D2801" s="116">
        <f si="86" t="shared"/>
        <v>0</v>
      </c>
      <c r="E2801" s="26"/>
      <c r="I2801" s="29">
        <v>20</v>
      </c>
      <c r="J2801" s="96">
        <f si="85" t="shared"/>
        <v>0</v>
      </c>
      <c r="M2801" s="26"/>
    </row>
    <row customHeight="1" ht="12" r="2802" spans="1:13">
      <c r="A2802" s="10">
        <v>39255</v>
      </c>
      <c r="B2802" s="94">
        <v>0</v>
      </c>
      <c r="C2802" s="116">
        <v>0</v>
      </c>
      <c r="D2802" s="116">
        <f si="86" t="shared"/>
        <v>0</v>
      </c>
      <c r="E2802" s="26"/>
      <c r="I2802" s="29">
        <v>20</v>
      </c>
      <c r="J2802" s="96">
        <f si="85" t="shared"/>
        <v>0</v>
      </c>
      <c r="M2802" s="26"/>
    </row>
    <row customHeight="1" ht="12" r="2803" spans="1:13">
      <c r="A2803" s="10">
        <v>39256</v>
      </c>
      <c r="B2803" s="94">
        <v>0</v>
      </c>
      <c r="C2803" s="116">
        <v>0</v>
      </c>
      <c r="D2803" s="116">
        <f si="86" t="shared"/>
        <v>0</v>
      </c>
      <c r="E2803" s="26"/>
      <c r="I2803" s="29">
        <v>20</v>
      </c>
      <c r="J2803" s="96">
        <f si="85" t="shared"/>
        <v>0</v>
      </c>
      <c r="M2803" s="26"/>
    </row>
    <row customHeight="1" ht="12" r="2804" spans="1:13">
      <c r="A2804" s="10">
        <v>39257</v>
      </c>
      <c r="B2804" s="94">
        <v>0</v>
      </c>
      <c r="C2804" s="116">
        <v>0</v>
      </c>
      <c r="D2804" s="116">
        <f si="86" t="shared"/>
        <v>0</v>
      </c>
      <c r="E2804" s="26"/>
      <c r="I2804" s="29">
        <v>20</v>
      </c>
      <c r="J2804" s="96">
        <f si="85" t="shared"/>
        <v>0</v>
      </c>
      <c r="M2804" s="26"/>
    </row>
    <row customHeight="1" ht="12" r="2805" spans="1:13">
      <c r="A2805" s="10">
        <v>39258</v>
      </c>
      <c r="B2805" s="94">
        <v>0</v>
      </c>
      <c r="C2805" s="116">
        <v>0</v>
      </c>
      <c r="D2805" s="116">
        <f si="86" t="shared"/>
        <v>0</v>
      </c>
      <c r="E2805" s="26"/>
      <c r="I2805" s="29">
        <v>20</v>
      </c>
      <c r="J2805" s="96">
        <f si="85" t="shared"/>
        <v>0</v>
      </c>
      <c r="M2805" s="26"/>
    </row>
    <row customHeight="1" ht="12" r="2806" spans="1:13">
      <c r="A2806" s="10">
        <v>39259</v>
      </c>
      <c r="B2806" s="94">
        <v>0</v>
      </c>
      <c r="C2806" s="116">
        <v>0</v>
      </c>
      <c r="D2806" s="116">
        <f si="86" t="shared"/>
        <v>0</v>
      </c>
      <c r="E2806" s="26"/>
      <c r="I2806" s="29">
        <v>130</v>
      </c>
      <c r="J2806" s="96">
        <f si="85" t="shared"/>
        <v>0</v>
      </c>
      <c r="M2806" s="26"/>
    </row>
    <row customHeight="1" ht="12" r="2807" spans="1:13">
      <c r="A2807" s="10">
        <v>39260</v>
      </c>
      <c r="B2807" s="94">
        <v>0</v>
      </c>
      <c r="C2807" s="116">
        <v>0</v>
      </c>
      <c r="D2807" s="116">
        <f si="86" t="shared"/>
        <v>0</v>
      </c>
      <c r="E2807" s="26"/>
      <c r="I2807" s="29">
        <v>210</v>
      </c>
      <c r="J2807" s="96">
        <f si="85" t="shared"/>
        <v>0</v>
      </c>
      <c r="M2807" s="26"/>
    </row>
    <row customHeight="1" ht="12" r="2808" spans="1:13">
      <c r="A2808" s="10">
        <v>39261</v>
      </c>
      <c r="B2808" s="94">
        <v>0</v>
      </c>
      <c r="C2808" s="116">
        <v>0</v>
      </c>
      <c r="D2808" s="116">
        <f si="86" t="shared"/>
        <v>0</v>
      </c>
      <c r="E2808" s="26"/>
      <c r="I2808" s="29">
        <v>20</v>
      </c>
      <c r="J2808" s="96">
        <f si="85" t="shared"/>
        <v>0</v>
      </c>
      <c r="M2808" s="26"/>
    </row>
    <row customHeight="1" ht="12" r="2809" spans="1:13">
      <c r="A2809" s="10">
        <v>39266</v>
      </c>
      <c r="B2809" s="94">
        <v>0</v>
      </c>
      <c r="C2809" s="116">
        <v>0</v>
      </c>
      <c r="D2809" s="116">
        <f si="86" t="shared"/>
        <v>0</v>
      </c>
      <c r="E2809" s="26"/>
      <c r="I2809" s="29">
        <v>20</v>
      </c>
      <c r="J2809" s="96">
        <f si="85" t="shared"/>
        <v>0</v>
      </c>
      <c r="M2809" s="26"/>
    </row>
    <row customHeight="1" ht="12" r="2810" spans="1:13">
      <c r="A2810" s="10">
        <v>39267</v>
      </c>
      <c r="B2810" s="94">
        <v>1</v>
      </c>
      <c r="C2810" s="116">
        <v>0</v>
      </c>
      <c r="D2810" s="116">
        <f si="86" t="shared"/>
        <v>0</v>
      </c>
      <c r="E2810" s="26"/>
      <c r="I2810" s="29">
        <v>20</v>
      </c>
      <c r="J2810" s="96">
        <f si="85" t="shared"/>
        <v>20</v>
      </c>
      <c r="M2810" s="26"/>
    </row>
    <row customHeight="1" ht="12" r="2811" spans="1:13">
      <c r="A2811" s="10">
        <v>39268</v>
      </c>
      <c r="B2811" s="94">
        <v>1</v>
      </c>
      <c r="C2811" s="116">
        <v>0</v>
      </c>
      <c r="D2811" s="116">
        <f si="86" t="shared"/>
        <v>0</v>
      </c>
      <c r="E2811" s="26"/>
      <c r="I2811" s="29">
        <v>20</v>
      </c>
      <c r="J2811" s="96">
        <f si="85" t="shared"/>
        <v>20</v>
      </c>
      <c r="M2811" s="26"/>
    </row>
    <row customHeight="1" ht="12" r="2812" spans="1:13">
      <c r="A2812" s="10">
        <v>39269</v>
      </c>
      <c r="B2812" s="94">
        <v>1</v>
      </c>
      <c r="C2812" s="116">
        <v>0</v>
      </c>
      <c r="D2812" s="116">
        <f si="86" t="shared"/>
        <v>0</v>
      </c>
      <c r="E2812" s="26"/>
      <c r="I2812" s="29">
        <v>20</v>
      </c>
      <c r="J2812" s="96">
        <f si="85" t="shared"/>
        <v>20</v>
      </c>
      <c r="M2812" s="26"/>
    </row>
    <row customHeight="1" ht="12" r="2813" spans="1:13">
      <c r="A2813" s="10">
        <v>39270</v>
      </c>
      <c r="B2813" s="94">
        <v>1</v>
      </c>
      <c r="C2813" s="116">
        <v>0</v>
      </c>
      <c r="D2813" s="116">
        <f si="86" t="shared"/>
        <v>0</v>
      </c>
      <c r="E2813" s="26"/>
      <c r="I2813" s="29">
        <v>20</v>
      </c>
      <c r="J2813" s="96">
        <f si="85" t="shared"/>
        <v>20</v>
      </c>
      <c r="M2813" s="26"/>
    </row>
    <row customHeight="1" ht="12" r="2814" spans="1:13">
      <c r="A2814" s="10">
        <v>39271</v>
      </c>
      <c r="B2814" s="94">
        <v>3</v>
      </c>
      <c r="C2814" s="116">
        <v>0</v>
      </c>
      <c r="D2814" s="116">
        <f si="86" t="shared"/>
        <v>0</v>
      </c>
      <c r="E2814" s="26"/>
      <c r="I2814" s="29">
        <v>20</v>
      </c>
      <c r="J2814" s="96">
        <f si="85" t="shared"/>
        <v>60</v>
      </c>
      <c r="M2814" s="26"/>
    </row>
    <row customHeight="1" ht="12" r="2815" spans="1:13">
      <c r="A2815" s="10">
        <v>39272</v>
      </c>
      <c r="B2815" s="94">
        <v>0</v>
      </c>
      <c r="C2815" s="116">
        <v>0</v>
      </c>
      <c r="D2815" s="116">
        <f si="86" t="shared"/>
        <v>0</v>
      </c>
      <c r="E2815" s="26"/>
      <c r="I2815" s="29">
        <v>20</v>
      </c>
      <c r="J2815" s="96">
        <f si="85" t="shared"/>
        <v>0</v>
      </c>
      <c r="M2815" s="26"/>
    </row>
    <row customHeight="1" ht="12" r="2816" spans="1:13">
      <c r="A2816" s="10">
        <v>39273</v>
      </c>
      <c r="B2816" s="94">
        <v>0</v>
      </c>
      <c r="C2816" s="116">
        <v>0</v>
      </c>
      <c r="D2816" s="116">
        <f si="86" t="shared"/>
        <v>0</v>
      </c>
      <c r="E2816" s="26"/>
      <c r="I2816" s="29">
        <v>20</v>
      </c>
      <c r="J2816" s="96">
        <f si="85" t="shared"/>
        <v>0</v>
      </c>
      <c r="M2816" s="26"/>
    </row>
    <row customHeight="1" ht="12" r="2817" spans="1:13">
      <c r="A2817" s="10">
        <v>39274</v>
      </c>
      <c r="B2817" s="94">
        <v>0</v>
      </c>
      <c r="C2817" s="116">
        <v>0</v>
      </c>
      <c r="D2817" s="116">
        <f si="86" t="shared"/>
        <v>0</v>
      </c>
      <c r="E2817" s="26"/>
      <c r="I2817" s="29">
        <v>20</v>
      </c>
      <c r="J2817" s="96">
        <f si="85" t="shared"/>
        <v>0</v>
      </c>
      <c r="M2817" s="26"/>
    </row>
    <row customHeight="1" ht="12" r="2818" spans="1:13">
      <c r="A2818" s="10">
        <v>39275</v>
      </c>
      <c r="B2818" s="94">
        <v>0</v>
      </c>
      <c r="C2818" s="116">
        <v>0</v>
      </c>
      <c r="D2818" s="116">
        <f si="86" t="shared"/>
        <v>0</v>
      </c>
      <c r="E2818" s="26"/>
      <c r="I2818" s="29">
        <v>20</v>
      </c>
      <c r="J2818" s="96">
        <f si="85" t="shared"/>
        <v>0</v>
      </c>
      <c r="M2818" s="26"/>
    </row>
    <row customHeight="1" ht="12" r="2819" spans="1:13">
      <c r="A2819" s="10">
        <v>39276</v>
      </c>
      <c r="B2819" s="94">
        <v>0</v>
      </c>
      <c r="C2819" s="116">
        <v>0</v>
      </c>
      <c r="D2819" s="116">
        <f si="86" t="shared"/>
        <v>0</v>
      </c>
      <c r="E2819" s="26"/>
      <c r="I2819" s="29">
        <v>20</v>
      </c>
      <c r="J2819" s="96">
        <f si="85" t="shared"/>
        <v>0</v>
      </c>
      <c r="M2819" s="26"/>
    </row>
    <row customHeight="1" ht="12" r="2820" spans="1:13">
      <c r="A2820" s="10">
        <v>39277</v>
      </c>
      <c r="B2820" s="94">
        <v>1</v>
      </c>
      <c r="C2820" s="116">
        <v>0</v>
      </c>
      <c r="D2820" s="116">
        <f si="86" t="shared"/>
        <v>0</v>
      </c>
      <c r="E2820" s="26"/>
      <c r="I2820" s="29">
        <v>20</v>
      </c>
      <c r="J2820" s="96">
        <f si="85" t="shared"/>
        <v>20</v>
      </c>
      <c r="M2820" s="26"/>
    </row>
    <row customHeight="1" ht="12" r="2821" spans="1:13">
      <c r="A2821" s="10">
        <v>39278</v>
      </c>
      <c r="B2821" s="94">
        <v>0</v>
      </c>
      <c r="C2821" s="116">
        <v>0</v>
      </c>
      <c r="D2821" s="116">
        <f si="86" t="shared"/>
        <v>0</v>
      </c>
      <c r="E2821" s="26"/>
      <c r="I2821" s="29">
        <v>20</v>
      </c>
      <c r="J2821" s="96">
        <f si="85" t="shared"/>
        <v>0</v>
      </c>
      <c r="M2821" s="26"/>
    </row>
    <row customHeight="1" ht="12" r="2822" spans="1:13">
      <c r="A2822" s="10">
        <v>39279</v>
      </c>
      <c r="B2822" s="94">
        <v>3</v>
      </c>
      <c r="C2822" s="116">
        <v>0</v>
      </c>
      <c r="D2822" s="116">
        <f si="86" t="shared"/>
        <v>0</v>
      </c>
      <c r="E2822" s="26"/>
      <c r="I2822" s="29">
        <v>20</v>
      </c>
      <c r="J2822" s="96">
        <f si="85" t="shared"/>
        <v>60</v>
      </c>
      <c r="M2822" s="26"/>
    </row>
    <row customHeight="1" ht="12" r="2823" spans="1:13">
      <c r="A2823" s="10">
        <v>39281</v>
      </c>
      <c r="B2823" s="94">
        <v>3</v>
      </c>
      <c r="C2823" s="116">
        <v>0</v>
      </c>
      <c r="D2823" s="116">
        <f si="86" t="shared"/>
        <v>0</v>
      </c>
      <c r="E2823" s="26"/>
      <c r="I2823" s="29">
        <v>20</v>
      </c>
      <c r="J2823" s="96">
        <f si="85" t="shared"/>
        <v>60</v>
      </c>
      <c r="M2823" s="26"/>
    </row>
    <row customHeight="1" ht="12" r="2824" spans="1:13">
      <c r="A2824" s="10">
        <v>39283</v>
      </c>
      <c r="B2824" s="94">
        <v>0</v>
      </c>
      <c r="C2824" s="116">
        <v>0</v>
      </c>
      <c r="D2824" s="116">
        <f si="86" t="shared"/>
        <v>0</v>
      </c>
      <c r="E2824" s="26"/>
      <c r="I2824" s="29">
        <v>20</v>
      </c>
      <c r="J2824" s="96">
        <f si="85" t="shared"/>
        <v>0</v>
      </c>
      <c r="M2824" s="26"/>
    </row>
    <row customHeight="1" ht="12" r="2825" spans="1:13">
      <c r="A2825" s="10">
        <v>39286</v>
      </c>
      <c r="B2825" s="94">
        <v>1</v>
      </c>
      <c r="C2825" s="116">
        <v>0</v>
      </c>
      <c r="D2825" s="116">
        <f si="86" t="shared"/>
        <v>0</v>
      </c>
      <c r="E2825" s="26"/>
      <c r="I2825" s="29">
        <v>75</v>
      </c>
      <c r="J2825" s="96">
        <f si="85" t="shared"/>
        <v>75</v>
      </c>
      <c r="M2825" s="26"/>
    </row>
    <row customHeight="1" ht="12" r="2826" spans="1:13">
      <c r="A2826" s="10">
        <v>39288</v>
      </c>
      <c r="B2826" s="94">
        <v>1</v>
      </c>
      <c r="C2826" s="116">
        <v>0</v>
      </c>
      <c r="D2826" s="116">
        <f si="86" t="shared"/>
        <v>0</v>
      </c>
      <c r="E2826" s="26"/>
      <c r="I2826" s="29">
        <v>20</v>
      </c>
      <c r="J2826" s="96">
        <f si="85" t="shared"/>
        <v>20</v>
      </c>
      <c r="M2826" s="26"/>
    </row>
    <row customHeight="1" ht="12" r="2827" spans="1:13">
      <c r="A2827" s="10">
        <v>39289</v>
      </c>
      <c r="B2827" s="94">
        <v>1</v>
      </c>
      <c r="C2827" s="116">
        <v>0</v>
      </c>
      <c r="D2827" s="116">
        <f si="86" t="shared"/>
        <v>0</v>
      </c>
      <c r="E2827" s="26"/>
      <c r="I2827" s="29">
        <v>20</v>
      </c>
      <c r="J2827" s="96">
        <f si="85" t="shared"/>
        <v>20</v>
      </c>
      <c r="M2827" s="26"/>
    </row>
    <row customHeight="1" ht="12" r="2828" spans="1:13">
      <c r="A2828" s="99">
        <v>39294</v>
      </c>
      <c r="B2828" s="94">
        <v>1</v>
      </c>
      <c r="C2828" s="116">
        <v>0</v>
      </c>
      <c r="D2828" s="116">
        <f si="86" t="shared"/>
        <v>0</v>
      </c>
      <c r="E2828" s="26"/>
      <c r="I2828" s="29">
        <v>20</v>
      </c>
      <c r="J2828" s="96">
        <f si="85" t="shared"/>
        <v>20</v>
      </c>
      <c r="M2828" s="26"/>
    </row>
    <row customHeight="1" ht="12" r="2829" spans="1:13">
      <c r="A2829" s="10">
        <v>39295</v>
      </c>
      <c r="B2829" s="94">
        <v>1</v>
      </c>
      <c r="C2829" s="116">
        <v>0</v>
      </c>
      <c r="D2829" s="116">
        <f si="86" t="shared"/>
        <v>0</v>
      </c>
      <c r="E2829" s="26"/>
      <c r="I2829" s="29">
        <v>20</v>
      </c>
      <c r="J2829" s="96">
        <f si="85" t="shared"/>
        <v>20</v>
      </c>
      <c r="M2829" s="26"/>
    </row>
    <row customHeight="1" ht="12" r="2830" spans="1:13">
      <c r="A2830" s="10">
        <v>39300</v>
      </c>
      <c r="B2830" s="94">
        <v>1</v>
      </c>
      <c r="C2830" s="116">
        <v>0</v>
      </c>
      <c r="D2830" s="116">
        <f si="86" t="shared"/>
        <v>0</v>
      </c>
      <c r="E2830" s="26"/>
      <c r="I2830" s="29">
        <v>20</v>
      </c>
      <c r="J2830" s="96">
        <f si="85" t="shared"/>
        <v>20</v>
      </c>
      <c r="M2830" s="26"/>
    </row>
    <row customHeight="1" ht="12" r="2831" spans="1:13">
      <c r="A2831" s="10">
        <v>39303</v>
      </c>
      <c r="B2831" s="94">
        <v>1</v>
      </c>
      <c r="C2831" s="116">
        <v>0</v>
      </c>
      <c r="D2831" s="116">
        <f si="86" t="shared"/>
        <v>0</v>
      </c>
      <c r="E2831" s="26"/>
      <c r="I2831" s="29">
        <v>20</v>
      </c>
      <c r="J2831" s="96">
        <f si="85" t="shared"/>
        <v>20</v>
      </c>
      <c r="M2831" s="26"/>
    </row>
    <row customHeight="1" ht="12" r="2832" spans="1:13">
      <c r="A2832" s="10">
        <v>39305</v>
      </c>
      <c r="B2832" s="94">
        <v>0</v>
      </c>
      <c r="C2832" s="116">
        <v>0</v>
      </c>
      <c r="D2832" s="116">
        <f si="86" t="shared"/>
        <v>0</v>
      </c>
      <c r="E2832" s="26"/>
      <c r="I2832" s="29">
        <v>75</v>
      </c>
      <c r="J2832" s="96">
        <f ref="J2832:J2857" si="87" t="shared">B2832*I2832</f>
        <v>0</v>
      </c>
      <c r="M2832" s="26"/>
    </row>
    <row customHeight="1" ht="12" r="2833" spans="1:13">
      <c r="A2833" s="10">
        <v>39309</v>
      </c>
      <c r="B2833" s="26">
        <v>2</v>
      </c>
      <c r="C2833" s="116">
        <v>0</v>
      </c>
      <c r="D2833" s="116">
        <f si="86" t="shared"/>
        <v>0</v>
      </c>
      <c r="E2833" s="26"/>
      <c r="I2833" s="29">
        <v>20</v>
      </c>
      <c r="J2833" s="96">
        <f si="87" t="shared"/>
        <v>40</v>
      </c>
      <c r="M2833" s="26"/>
    </row>
    <row customHeight="1" ht="12" r="2834" spans="1:13">
      <c r="A2834" s="10">
        <v>39316</v>
      </c>
      <c r="B2834" s="26">
        <v>3</v>
      </c>
      <c r="C2834" s="116">
        <v>0</v>
      </c>
      <c r="D2834" s="116">
        <f si="86" t="shared"/>
        <v>0</v>
      </c>
      <c r="E2834" s="26"/>
      <c r="I2834" s="29">
        <v>20</v>
      </c>
      <c r="J2834" s="96">
        <f si="87" t="shared"/>
        <v>60</v>
      </c>
      <c r="M2834" s="26"/>
    </row>
    <row customHeight="1" ht="12" r="2835" spans="1:13">
      <c r="A2835" s="10">
        <v>39399</v>
      </c>
      <c r="B2835" s="26">
        <v>1</v>
      </c>
      <c r="C2835" s="116">
        <v>0</v>
      </c>
      <c r="D2835" s="116">
        <f si="86" t="shared"/>
        <v>0</v>
      </c>
      <c r="E2835" s="26"/>
      <c r="I2835" s="29">
        <v>20</v>
      </c>
      <c r="J2835" s="96">
        <f si="87" t="shared"/>
        <v>20</v>
      </c>
      <c r="M2835" s="26"/>
    </row>
    <row customHeight="1" ht="12" r="2836" spans="1:13">
      <c r="A2836" s="99">
        <v>39340</v>
      </c>
      <c r="B2836" s="94">
        <v>1</v>
      </c>
      <c r="C2836" s="116">
        <v>0</v>
      </c>
      <c r="D2836" s="116">
        <f si="86" t="shared"/>
        <v>0</v>
      </c>
      <c r="E2836" s="26"/>
      <c r="I2836" s="29">
        <v>20</v>
      </c>
      <c r="J2836" s="96">
        <f si="87" t="shared"/>
        <v>20</v>
      </c>
      <c r="M2836" s="26"/>
    </row>
    <row customHeight="1" ht="12" r="2837" spans="1:13">
      <c r="A2837" s="10">
        <v>39341</v>
      </c>
      <c r="B2837" s="94">
        <v>1</v>
      </c>
      <c r="C2837" s="116">
        <v>0</v>
      </c>
      <c r="D2837" s="116">
        <f si="86" t="shared"/>
        <v>0</v>
      </c>
      <c r="E2837" s="26"/>
      <c r="I2837" s="29">
        <v>20</v>
      </c>
      <c r="J2837" s="96">
        <f si="87" t="shared"/>
        <v>20</v>
      </c>
      <c r="M2837" s="26"/>
    </row>
    <row customHeight="1" ht="12" r="2838" spans="1:13">
      <c r="A2838" s="10">
        <v>39342</v>
      </c>
      <c r="B2838" s="94">
        <v>1</v>
      </c>
      <c r="C2838" s="116">
        <v>0</v>
      </c>
      <c r="D2838" s="116">
        <f si="86" t="shared"/>
        <v>0</v>
      </c>
      <c r="E2838" s="26"/>
      <c r="I2838" s="29">
        <v>20</v>
      </c>
      <c r="J2838" s="96">
        <f si="87" t="shared"/>
        <v>20</v>
      </c>
      <c r="M2838" s="26"/>
    </row>
    <row customHeight="1" ht="12" r="2839" spans="1:13">
      <c r="A2839" s="10">
        <v>39345</v>
      </c>
      <c r="B2839" s="94">
        <v>1</v>
      </c>
      <c r="C2839" s="116">
        <v>0</v>
      </c>
      <c r="D2839" s="116">
        <f si="86" t="shared"/>
        <v>0</v>
      </c>
      <c r="E2839" s="26"/>
      <c r="I2839" s="29">
        <v>20</v>
      </c>
      <c r="J2839" s="96">
        <f si="87" t="shared"/>
        <v>20</v>
      </c>
      <c r="M2839" s="26"/>
    </row>
    <row customHeight="1" ht="12" r="2840" spans="1:13">
      <c r="A2840" s="10">
        <v>39346</v>
      </c>
      <c r="B2840" s="94">
        <v>0</v>
      </c>
      <c r="C2840" s="116"/>
      <c r="D2840" s="116"/>
      <c r="E2840" s="26"/>
      <c r="I2840" s="29"/>
      <c r="J2840" s="96"/>
      <c r="M2840" s="26"/>
    </row>
    <row customHeight="1" ht="12" r="2841" spans="1:13">
      <c r="A2841" s="10">
        <v>39349</v>
      </c>
      <c r="B2841" s="94">
        <v>1</v>
      </c>
      <c r="C2841" s="116">
        <v>0</v>
      </c>
      <c r="D2841" s="116">
        <f si="86" t="shared"/>
        <v>0</v>
      </c>
      <c r="E2841" s="26"/>
      <c r="I2841" s="29">
        <v>225</v>
      </c>
      <c r="J2841" s="96">
        <f si="87" t="shared"/>
        <v>225</v>
      </c>
      <c r="M2841" s="26"/>
    </row>
    <row customHeight="1" ht="12" r="2842" spans="1:13">
      <c r="A2842" s="10">
        <v>39350</v>
      </c>
      <c r="B2842" s="94">
        <v>1</v>
      </c>
      <c r="C2842" s="116">
        <v>0</v>
      </c>
      <c r="D2842" s="116">
        <f si="86" t="shared"/>
        <v>0</v>
      </c>
      <c r="E2842" s="26"/>
      <c r="I2842" s="29">
        <v>225</v>
      </c>
      <c r="J2842" s="96">
        <f si="87" t="shared"/>
        <v>225</v>
      </c>
      <c r="M2842" s="26"/>
    </row>
    <row customHeight="1" ht="12" r="2843" spans="1:13">
      <c r="A2843" s="10">
        <v>39352</v>
      </c>
      <c r="B2843" s="94">
        <v>0</v>
      </c>
      <c r="C2843" s="116">
        <v>0</v>
      </c>
      <c r="D2843" s="116">
        <f si="86" t="shared"/>
        <v>0</v>
      </c>
      <c r="E2843" s="26"/>
      <c r="I2843" s="29">
        <v>210</v>
      </c>
      <c r="J2843" s="96">
        <f si="87" t="shared"/>
        <v>0</v>
      </c>
      <c r="M2843" s="26"/>
    </row>
    <row customHeight="1" ht="12" r="2844" spans="1:13">
      <c r="A2844" s="10">
        <v>39371</v>
      </c>
      <c r="B2844" s="94">
        <v>0</v>
      </c>
      <c r="C2844" s="116">
        <v>0</v>
      </c>
      <c r="D2844" s="116">
        <f si="86" t="shared"/>
        <v>0</v>
      </c>
      <c r="E2844" s="26"/>
      <c r="G2844" s="26" t="s">
        <v>1409</v>
      </c>
      <c r="I2844" s="29">
        <v>225</v>
      </c>
      <c r="J2844" s="96">
        <f si="87" t="shared"/>
        <v>0</v>
      </c>
      <c r="L2844" s="29" t="s">
        <v>1410</v>
      </c>
      <c r="M2844" s="26"/>
    </row>
    <row customHeight="1" ht="12" r="2845" spans="1:13">
      <c r="A2845" s="10">
        <v>39372</v>
      </c>
      <c r="B2845" s="435">
        <v>0</v>
      </c>
      <c r="C2845" s="116">
        <v>0</v>
      </c>
      <c r="D2845" s="116">
        <f si="86" t="shared"/>
        <v>0</v>
      </c>
      <c r="E2845" s="26"/>
      <c r="I2845" s="29">
        <v>225</v>
      </c>
      <c r="J2845" s="96">
        <f si="87" t="shared"/>
        <v>0</v>
      </c>
      <c r="M2845" s="26"/>
    </row>
    <row customHeight="1" ht="12" r="2846" spans="1:13">
      <c r="A2846" s="10">
        <v>39380</v>
      </c>
      <c r="B2846" s="94">
        <v>0</v>
      </c>
      <c r="C2846" s="116">
        <v>0</v>
      </c>
      <c r="D2846" s="116">
        <f si="86" t="shared"/>
        <v>0</v>
      </c>
      <c r="E2846" s="26"/>
      <c r="I2846" s="29">
        <v>73</v>
      </c>
      <c r="J2846" s="96">
        <f si="87" t="shared"/>
        <v>0</v>
      </c>
      <c r="M2846" s="26"/>
    </row>
    <row customHeight="1" ht="12" r="2847" spans="1:13">
      <c r="A2847" s="10">
        <v>39383</v>
      </c>
      <c r="B2847" s="435">
        <v>1</v>
      </c>
      <c r="C2847" s="110">
        <v>0</v>
      </c>
      <c r="D2847" s="110">
        <f si="86" t="shared"/>
        <v>0</v>
      </c>
      <c r="I2847" s="29">
        <v>210</v>
      </c>
      <c r="J2847" s="96">
        <f si="87" t="shared"/>
        <v>210</v>
      </c>
    </row>
    <row customHeight="1" ht="12" r="2848" spans="1:13">
      <c r="A2848" s="10">
        <v>39388</v>
      </c>
      <c r="B2848" s="435">
        <v>1</v>
      </c>
      <c r="C2848" s="110">
        <v>0</v>
      </c>
      <c r="D2848" s="110">
        <f si="86" t="shared"/>
        <v>0</v>
      </c>
      <c r="I2848" s="29">
        <v>20</v>
      </c>
      <c r="J2848" s="95">
        <f si="87" t="shared"/>
        <v>20</v>
      </c>
    </row>
    <row customHeight="1" ht="12" r="2849" spans="1:13">
      <c r="A2849" s="10">
        <v>39395</v>
      </c>
      <c r="B2849" s="435">
        <v>2</v>
      </c>
      <c r="I2849" s="29"/>
    </row>
    <row customHeight="1" ht="12" r="2850" spans="1:13">
      <c r="A2850" s="10">
        <v>39396</v>
      </c>
      <c r="B2850" s="435">
        <v>2</v>
      </c>
      <c r="I2850" s="29"/>
    </row>
    <row customHeight="1" ht="12" r="2851" spans="1:13">
      <c r="A2851" s="10">
        <v>39413</v>
      </c>
      <c r="B2851" s="435">
        <v>2</v>
      </c>
      <c r="I2851" s="29"/>
    </row>
    <row customHeight="1" ht="12" r="2852" spans="1:13">
      <c r="A2852" s="10">
        <v>39414</v>
      </c>
      <c r="B2852" s="435">
        <v>1</v>
      </c>
      <c r="C2852" s="110">
        <v>0</v>
      </c>
      <c r="D2852" s="110">
        <f si="86" t="shared"/>
        <v>0</v>
      </c>
      <c r="I2852" s="29">
        <v>20</v>
      </c>
      <c r="J2852" s="95">
        <f si="87" t="shared"/>
        <v>20</v>
      </c>
    </row>
    <row customHeight="1" ht="12" r="2853" spans="1:13">
      <c r="A2853" s="10">
        <v>39415</v>
      </c>
      <c r="B2853" s="435">
        <v>0</v>
      </c>
      <c r="C2853" s="110">
        <v>0</v>
      </c>
      <c r="D2853" s="110">
        <f si="86" t="shared"/>
        <v>0</v>
      </c>
      <c r="I2853" s="29">
        <v>20</v>
      </c>
      <c r="J2853" s="95">
        <f si="87" t="shared"/>
        <v>0</v>
      </c>
    </row>
    <row customHeight="1" ht="12" r="2854" spans="1:13">
      <c r="A2854" s="10">
        <v>39417</v>
      </c>
      <c r="B2854" s="435">
        <v>2</v>
      </c>
      <c r="I2854" s="29"/>
    </row>
    <row customHeight="1" ht="12" r="2855" spans="1:13">
      <c r="A2855" s="10">
        <v>39418</v>
      </c>
      <c r="B2855" s="435">
        <v>2</v>
      </c>
      <c r="I2855" s="29"/>
    </row>
    <row customHeight="1" ht="12" r="2856" spans="1:13">
      <c r="A2856" s="10">
        <v>39420</v>
      </c>
      <c r="B2856" s="435">
        <v>2</v>
      </c>
      <c r="C2856" s="110">
        <v>0</v>
      </c>
      <c r="D2856" s="110">
        <f si="86" t="shared"/>
        <v>0</v>
      </c>
      <c r="I2856" s="29">
        <v>20</v>
      </c>
      <c r="J2856" s="95">
        <f si="87" t="shared"/>
        <v>40</v>
      </c>
    </row>
    <row customFormat="1" customHeight="1" ht="12" r="2857" s="38" spans="1:13">
      <c r="A2857" s="395">
        <v>18020</v>
      </c>
      <c r="B2857" s="165">
        <v>25</v>
      </c>
      <c r="C2857" s="112"/>
      <c r="D2857" s="112"/>
      <c r="E2857" s="15"/>
      <c r="I2857" s="39">
        <v>80</v>
      </c>
      <c r="J2857" s="393">
        <f si="87" t="shared"/>
        <v>2000</v>
      </c>
      <c r="K2857" s="80"/>
      <c r="L2857" s="39"/>
      <c r="M2857" s="394"/>
    </row>
    <row customHeight="1" ht="12" r="2858" spans="1:13">
      <c r="A2858" s="148"/>
      <c r="J2858" s="95">
        <f>SUM(J3:J2857)</f>
        <v>613234.84999999835</v>
      </c>
    </row>
    <row customHeight="1" ht="12" r="2859" spans="1:13">
      <c r="A2859" s="26"/>
    </row>
    <row customHeight="1" ht="12" r="2860" spans="1:13">
      <c r="A2860" s="26"/>
    </row>
    <row customHeight="1" ht="12" r="2861" spans="1:13"/>
    <row customHeight="1" ht="12" r="2862" spans="1:13"/>
    <row customHeight="1" ht="12" r="2863" spans="1:13"/>
    <row customHeight="1" ht="12" r="2864" spans="1:13"/>
    <row customHeight="1" ht="12" r="2865"/>
    <row customHeight="1" ht="12" r="2866"/>
    <row customHeight="1" ht="12" r="2867"/>
    <row customHeight="1" ht="12" r="2868"/>
    <row customHeight="1" ht="12" r="2869"/>
    <row customHeight="1" ht="12" r="2870"/>
    <row customHeight="1" ht="12" r="2871"/>
    <row customHeight="1" ht="12" r="2872"/>
    <row customHeight="1" ht="12" r="2873"/>
    <row customHeight="1" ht="12" r="2874"/>
    <row customHeight="1" ht="12" r="2875"/>
    <row customHeight="1" ht="12" r="2876"/>
    <row customHeight="1" ht="12" r="2877"/>
    <row customHeight="1" ht="12" r="2878"/>
    <row customHeight="1" ht="12" r="2879"/>
    <row customHeight="1" ht="12" r="2880"/>
    <row customHeight="1" ht="12" r="2881"/>
    <row customHeight="1" ht="12" r="2882"/>
    <row customHeight="1" ht="12" r="2883"/>
    <row customHeight="1" ht="12" r="2884"/>
    <row customHeight="1" ht="12" r="2885"/>
    <row customHeight="1" ht="12" r="2886"/>
    <row customHeight="1" ht="12" r="2887"/>
    <row customHeight="1" ht="12" r="2888"/>
    <row customHeight="1" ht="12" r="2889"/>
    <row customHeight="1" ht="12" r="2890"/>
    <row customHeight="1" ht="12" r="2891"/>
    <row customHeight="1" ht="12" r="2892"/>
    <row customHeight="1" ht="12" r="2893"/>
    <row customHeight="1" ht="12" r="2894"/>
    <row customHeight="1" ht="12" r="2895"/>
    <row customHeight="1" ht="12" r="2896"/>
    <row customHeight="1" ht="12" r="2897"/>
    <row customHeight="1" ht="12" r="2898"/>
    <row customHeight="1" ht="12" r="2899"/>
    <row customHeight="1" ht="12" r="2900"/>
    <row customHeight="1" ht="12" r="2901"/>
    <row customHeight="1" ht="12" r="2902"/>
    <row customHeight="1" ht="12" r="2903"/>
    <row customHeight="1" ht="12" r="2904"/>
    <row customHeight="1" ht="12" r="2905"/>
    <row customHeight="1" ht="12" r="2906"/>
    <row customHeight="1" ht="12" r="2907"/>
    <row customHeight="1" ht="12" r="2908"/>
    <row customHeight="1" ht="12" r="2909"/>
    <row customHeight="1" ht="12" r="2910"/>
    <row customHeight="1" ht="12" r="2911"/>
    <row customHeight="1" ht="12" r="2912"/>
    <row customHeight="1" ht="12" r="2913"/>
    <row customHeight="1" ht="12" r="2914"/>
    <row customHeight="1" ht="12" r="2915"/>
    <row customHeight="1" ht="12" r="2916"/>
    <row customHeight="1" ht="12" r="2917"/>
    <row customHeight="1" ht="12" r="2918"/>
    <row customHeight="1" ht="12" r="2919"/>
    <row customHeight="1" ht="12" r="2920"/>
    <row customHeight="1" ht="12" r="2921"/>
    <row customHeight="1" ht="12" r="2922"/>
    <row customHeight="1" ht="12" r="2923"/>
    <row customHeight="1" ht="12" r="2924"/>
    <row customHeight="1" ht="12" r="2925"/>
    <row customHeight="1" ht="12" r="2926"/>
    <row customHeight="1" ht="12" r="2927"/>
    <row customHeight="1" ht="12" r="2928"/>
    <row customHeight="1" ht="12" r="2929"/>
    <row customHeight="1" ht="12" r="2930"/>
    <row customHeight="1" ht="12" r="2931"/>
    <row customHeight="1" ht="12" r="2932"/>
    <row customHeight="1" ht="12" r="2933"/>
    <row customHeight="1" ht="12" r="2934"/>
    <row customHeight="1" ht="12" r="2935"/>
    <row customHeight="1" ht="12" r="2936"/>
    <row customHeight="1" ht="12" r="2937"/>
    <row customHeight="1" ht="12" r="2938"/>
    <row customHeight="1" ht="12" r="2939"/>
    <row customHeight="1" ht="12" r="2940"/>
    <row customHeight="1" ht="12" r="2941"/>
    <row customHeight="1" ht="12" r="2942"/>
    <row customHeight="1" ht="12" r="2943"/>
    <row customHeight="1" ht="12" r="2944"/>
    <row customHeight="1" ht="12" r="2945"/>
    <row customHeight="1" ht="12" r="2946"/>
    <row customHeight="1" ht="12" r="2947"/>
    <row customHeight="1" ht="12" r="2948"/>
    <row customHeight="1" ht="12" r="2949"/>
    <row customHeight="1" ht="12" r="2950"/>
    <row customHeight="1" ht="12" r="2951"/>
  </sheetData>
  <mergeCells count="1">
    <mergeCell ref="A1:C1"/>
  </mergeCells>
  <conditionalFormatting sqref="B908">
    <cfRule dxfId="541" operator="greaterThan" priority="211" type="cellIs">
      <formula>$D$908</formula>
    </cfRule>
    <cfRule dxfId="540" operator="greaterThan" priority="548" type="cellIs">
      <formula>$D$908</formula>
    </cfRule>
    <cfRule dxfId="539" operator="greaterThan" priority="549" type="cellIs">
      <formula>12</formula>
    </cfRule>
  </conditionalFormatting>
  <conditionalFormatting sqref="B9">
    <cfRule dxfId="538" operator="lessThan" priority="522" type="cellIs">
      <formula>$C$9</formula>
    </cfRule>
    <cfRule dxfId="537" operator="greaterThan" priority="546" type="cellIs">
      <formula>$D$9</formula>
    </cfRule>
  </conditionalFormatting>
  <conditionalFormatting sqref="B10">
    <cfRule dxfId="536" operator="greaterThan" priority="545" type="cellIs">
      <formula>$D$10</formula>
    </cfRule>
  </conditionalFormatting>
  <conditionalFormatting sqref="B11">
    <cfRule dxfId="535" operator="greaterThan" priority="544" type="cellIs">
      <formula>$D$11</formula>
    </cfRule>
  </conditionalFormatting>
  <conditionalFormatting sqref="B12">
    <cfRule dxfId="534" operator="greaterThan" priority="543" type="cellIs">
      <formula>$D$12</formula>
    </cfRule>
  </conditionalFormatting>
  <conditionalFormatting sqref="B13">
    <cfRule dxfId="533" operator="greaterThan" priority="542" type="cellIs">
      <formula>$D$13</formula>
    </cfRule>
  </conditionalFormatting>
  <conditionalFormatting sqref="B14">
    <cfRule dxfId="532" operator="greaterThan" priority="539" type="cellIs">
      <formula>$D$14</formula>
    </cfRule>
    <cfRule dxfId="531" operator="greaterThan" priority="541" type="cellIs">
      <formula>$D$14</formula>
    </cfRule>
  </conditionalFormatting>
  <conditionalFormatting sqref="B15">
    <cfRule dxfId="530" operator="greaterThan" priority="538" type="cellIs">
      <formula>$D$15</formula>
    </cfRule>
    <cfRule dxfId="529" operator="greaterThan" priority="540" type="cellIs">
      <formula>$D$15</formula>
    </cfRule>
  </conditionalFormatting>
  <conditionalFormatting sqref="B16">
    <cfRule dxfId="528" operator="greaterThan" priority="537" type="cellIs">
      <formula>$D$16</formula>
    </cfRule>
  </conditionalFormatting>
  <conditionalFormatting sqref="B19">
    <cfRule dxfId="527" operator="greaterThan" priority="536" type="cellIs">
      <formula>$D$19</formula>
    </cfRule>
  </conditionalFormatting>
  <conditionalFormatting sqref="B21">
    <cfRule dxfId="526" operator="greaterThan" priority="535" type="cellIs">
      <formula>$D$21</formula>
    </cfRule>
  </conditionalFormatting>
  <conditionalFormatting sqref="B22">
    <cfRule dxfId="525" operator="greaterThan" priority="521" type="cellIs">
      <formula>$D$22</formula>
    </cfRule>
    <cfRule dxfId="524" operator="greaterThan" priority="534" type="cellIs">
      <formula>$D$22</formula>
    </cfRule>
  </conditionalFormatting>
  <conditionalFormatting sqref="B24">
    <cfRule dxfId="523" operator="greaterThan" priority="532" type="cellIs">
      <formula>$D$24</formula>
    </cfRule>
  </conditionalFormatting>
  <conditionalFormatting sqref="B25">
    <cfRule dxfId="522" operator="greaterThan" priority="531" type="cellIs">
      <formula>$D$25</formula>
    </cfRule>
  </conditionalFormatting>
  <conditionalFormatting sqref="B26">
    <cfRule dxfId="521" operator="greaterThan" priority="530" type="cellIs">
      <formula>$D$26</formula>
    </cfRule>
  </conditionalFormatting>
  <conditionalFormatting sqref="B28">
    <cfRule dxfId="520" operator="greaterThan" priority="529" type="cellIs">
      <formula>$D$28</formula>
    </cfRule>
  </conditionalFormatting>
  <conditionalFormatting sqref="B29">
    <cfRule dxfId="519" operator="greaterThan" priority="528" type="cellIs">
      <formula>$D$29</formula>
    </cfRule>
  </conditionalFormatting>
  <conditionalFormatting sqref="B31">
    <cfRule dxfId="518" operator="greaterThan" priority="527" type="cellIs">
      <formula>$D$31</formula>
    </cfRule>
  </conditionalFormatting>
  <conditionalFormatting sqref="B32">
    <cfRule dxfId="517" operator="greaterThan" priority="520" type="cellIs">
      <formula>$D$32</formula>
    </cfRule>
    <cfRule dxfId="516" operator="greaterThan" priority="526" type="cellIs">
      <formula>$D$32</formula>
    </cfRule>
  </conditionalFormatting>
  <conditionalFormatting sqref="B33">
    <cfRule dxfId="515" operator="greaterThan" priority="519" type="cellIs">
      <formula>$D$33</formula>
    </cfRule>
    <cfRule dxfId="514" operator="greaterThan" priority="525" type="cellIs">
      <formula>$D$33</formula>
    </cfRule>
  </conditionalFormatting>
  <conditionalFormatting sqref="B34">
    <cfRule dxfId="513" operator="greaterThan" priority="518" type="cellIs">
      <formula>$D$34</formula>
    </cfRule>
    <cfRule dxfId="512" operator="greaterThan" priority="524" type="cellIs">
      <formula>$D$34</formula>
    </cfRule>
  </conditionalFormatting>
  <conditionalFormatting sqref="B35">
    <cfRule dxfId="511" operator="greaterThan" priority="517" type="cellIs">
      <formula>$D$35</formula>
    </cfRule>
    <cfRule dxfId="510" operator="greaterThan" priority="523" type="cellIs">
      <formula>$D$35</formula>
    </cfRule>
  </conditionalFormatting>
  <conditionalFormatting sqref="B37">
    <cfRule dxfId="509" operator="greaterThan" priority="516" type="cellIs">
      <formula>$D$37</formula>
    </cfRule>
  </conditionalFormatting>
  <conditionalFormatting sqref="B38">
    <cfRule dxfId="508" operator="greaterThan" priority="515" type="cellIs">
      <formula>$D$38</formula>
    </cfRule>
  </conditionalFormatting>
  <conditionalFormatting sqref="B40">
    <cfRule dxfId="507" operator="greaterThan" priority="514" type="cellIs">
      <formula>$D$40</formula>
    </cfRule>
  </conditionalFormatting>
  <conditionalFormatting sqref="B41">
    <cfRule dxfId="506" operator="greaterThan" priority="513" type="cellIs">
      <formula>$D$41</formula>
    </cfRule>
  </conditionalFormatting>
  <conditionalFormatting sqref="B42">
    <cfRule dxfId="505" operator="greaterThan" priority="512" type="cellIs">
      <formula>$D$42</formula>
    </cfRule>
  </conditionalFormatting>
  <conditionalFormatting sqref="B43">
    <cfRule dxfId="504" operator="greaterThan" priority="511" type="cellIs">
      <formula>$D$43</formula>
    </cfRule>
  </conditionalFormatting>
  <conditionalFormatting sqref="B46">
    <cfRule dxfId="503" operator="greaterThan" priority="510" type="cellIs">
      <formula>$D$46</formula>
    </cfRule>
  </conditionalFormatting>
  <conditionalFormatting sqref="B47">
    <cfRule dxfId="502" operator="greaterThan" priority="509" type="cellIs">
      <formula>$D$47</formula>
    </cfRule>
  </conditionalFormatting>
  <conditionalFormatting sqref="B48">
    <cfRule dxfId="501" operator="greaterThan" priority="508" type="cellIs">
      <formula>$D$48</formula>
    </cfRule>
  </conditionalFormatting>
  <conditionalFormatting sqref="B56">
    <cfRule dxfId="500" operator="greaterThan" priority="507" type="cellIs">
      <formula>$D$56</formula>
    </cfRule>
  </conditionalFormatting>
  <conditionalFormatting sqref="B57">
    <cfRule dxfId="499" operator="greaterThan" priority="506" type="cellIs">
      <formula>$D$57</formula>
    </cfRule>
  </conditionalFormatting>
  <conditionalFormatting sqref="B58">
    <cfRule dxfId="498" operator="greaterThan" priority="505" type="cellIs">
      <formula>$D$58</formula>
    </cfRule>
  </conditionalFormatting>
  <conditionalFormatting sqref="B59">
    <cfRule dxfId="497" operator="greaterThan" priority="504" type="cellIs">
      <formula>$D$59</formula>
    </cfRule>
  </conditionalFormatting>
  <conditionalFormatting sqref="B60">
    <cfRule dxfId="496" operator="greaterThan" priority="503" type="cellIs">
      <formula>$D$60</formula>
    </cfRule>
  </conditionalFormatting>
  <conditionalFormatting sqref="B61">
    <cfRule dxfId="495" operator="greaterThan" priority="502" type="cellIs">
      <formula>$D$61</formula>
    </cfRule>
  </conditionalFormatting>
  <conditionalFormatting sqref="B62">
    <cfRule dxfId="494" operator="greaterThan" priority="501" type="cellIs">
      <formula>$D$62</formula>
    </cfRule>
  </conditionalFormatting>
  <conditionalFormatting sqref="B63">
    <cfRule dxfId="493" operator="greaterThan" priority="500" type="cellIs">
      <formula>$D$63</formula>
    </cfRule>
  </conditionalFormatting>
  <conditionalFormatting sqref="B64">
    <cfRule dxfId="492" operator="greaterThan" priority="499" type="cellIs">
      <formula>$D$64</formula>
    </cfRule>
  </conditionalFormatting>
  <conditionalFormatting sqref="B65">
    <cfRule dxfId="491" operator="greaterThan" priority="498" type="cellIs">
      <formula>$D$65</formula>
    </cfRule>
  </conditionalFormatting>
  <conditionalFormatting sqref="B67">
    <cfRule dxfId="490" operator="greaterThan" priority="496" type="cellIs">
      <formula>$D$67</formula>
    </cfRule>
  </conditionalFormatting>
  <conditionalFormatting sqref="B68">
    <cfRule dxfId="489" operator="greaterThan" priority="494" type="cellIs">
      <formula>$D$68</formula>
    </cfRule>
    <cfRule dxfId="488" operator="greaterThan" priority="495" type="cellIs">
      <formula>$D$68</formula>
    </cfRule>
  </conditionalFormatting>
  <conditionalFormatting sqref="B70">
    <cfRule dxfId="487" operator="greaterThan" priority="493" type="cellIs">
      <formula>$D$70</formula>
    </cfRule>
  </conditionalFormatting>
  <conditionalFormatting sqref="B71">
    <cfRule dxfId="486" operator="greaterThan" priority="492" type="cellIs">
      <formula>$D$71</formula>
    </cfRule>
  </conditionalFormatting>
  <conditionalFormatting sqref="B72:B73">
    <cfRule dxfId="485" operator="greaterThan" priority="491" type="cellIs">
      <formula>$D$72</formula>
    </cfRule>
  </conditionalFormatting>
  <conditionalFormatting sqref="B81">
    <cfRule dxfId="484" operator="greaterThan" priority="489" type="cellIs">
      <formula>$D$81</formula>
    </cfRule>
  </conditionalFormatting>
  <conditionalFormatting sqref="B84">
    <cfRule dxfId="483" operator="greaterThan" priority="488" type="cellIs">
      <formula>$D$84</formula>
    </cfRule>
  </conditionalFormatting>
  <conditionalFormatting sqref="B85">
    <cfRule dxfId="482" operator="greaterThan" priority="487" type="cellIs">
      <formula>$D$85</formula>
    </cfRule>
  </conditionalFormatting>
  <conditionalFormatting sqref="B87">
    <cfRule dxfId="481" operator="greaterThan" priority="486" type="cellIs">
      <formula>$D$87</formula>
    </cfRule>
  </conditionalFormatting>
  <conditionalFormatting sqref="B88">
    <cfRule dxfId="480" operator="greaterThan" priority="485" type="cellIs">
      <formula>$D$88</formula>
    </cfRule>
  </conditionalFormatting>
  <conditionalFormatting sqref="B89">
    <cfRule dxfId="479" operator="greaterThan" priority="484" type="cellIs">
      <formula>$D$89</formula>
    </cfRule>
  </conditionalFormatting>
  <conditionalFormatting sqref="B91">
    <cfRule dxfId="478" operator="greaterThan" priority="483" type="cellIs">
      <formula>$D$91</formula>
    </cfRule>
  </conditionalFormatting>
  <conditionalFormatting sqref="B95">
    <cfRule dxfId="477" operator="greaterThan" priority="482" type="cellIs">
      <formula>$D$95</formula>
    </cfRule>
  </conditionalFormatting>
  <conditionalFormatting sqref="B96">
    <cfRule dxfId="476" operator="greaterThan" priority="481" type="cellIs">
      <formula>$D$96</formula>
    </cfRule>
  </conditionalFormatting>
  <conditionalFormatting sqref="B97">
    <cfRule dxfId="475" operator="greaterThan" priority="480" type="cellIs">
      <formula>$D$97</formula>
    </cfRule>
  </conditionalFormatting>
  <conditionalFormatting sqref="B98">
    <cfRule dxfId="474" operator="greaterThan" priority="479" type="cellIs">
      <formula>$D$98</formula>
    </cfRule>
  </conditionalFormatting>
  <conditionalFormatting sqref="B100">
    <cfRule dxfId="473" operator="greaterThan" priority="478" type="cellIs">
      <formula>$D$100</formula>
    </cfRule>
  </conditionalFormatting>
  <conditionalFormatting sqref="B102">
    <cfRule dxfId="472" operator="greaterThan" priority="477" type="cellIs">
      <formula>$D$102</formula>
    </cfRule>
  </conditionalFormatting>
  <conditionalFormatting sqref="B103">
    <cfRule dxfId="471" operator="greaterThan" priority="476" type="cellIs">
      <formula>$D$103</formula>
    </cfRule>
  </conditionalFormatting>
  <conditionalFormatting sqref="B104">
    <cfRule dxfId="470" operator="greaterThan" priority="475" type="cellIs">
      <formula>$D$104</formula>
    </cfRule>
  </conditionalFormatting>
  <conditionalFormatting sqref="B105">
    <cfRule dxfId="469" operator="greaterThan" priority="474" type="cellIs">
      <formula>$D$105</formula>
    </cfRule>
  </conditionalFormatting>
  <conditionalFormatting sqref="B108">
    <cfRule dxfId="468" operator="greaterThan" priority="473" type="cellIs">
      <formula>$D$108</formula>
    </cfRule>
  </conditionalFormatting>
  <conditionalFormatting sqref="B109">
    <cfRule dxfId="467" operator="greaterThan" priority="472" type="cellIs">
      <formula>$D$109</formula>
    </cfRule>
  </conditionalFormatting>
  <conditionalFormatting sqref="B110">
    <cfRule dxfId="466" operator="greaterThan" priority="471" type="cellIs">
      <formula>$D$110</formula>
    </cfRule>
  </conditionalFormatting>
  <conditionalFormatting sqref="B111">
    <cfRule dxfId="465" operator="greaterThan" priority="470" type="cellIs">
      <formula>$D$111</formula>
    </cfRule>
  </conditionalFormatting>
  <conditionalFormatting sqref="B112">
    <cfRule dxfId="464" operator="greaterThan" priority="469" type="cellIs">
      <formula>$D$112</formula>
    </cfRule>
  </conditionalFormatting>
  <conditionalFormatting sqref="B115">
    <cfRule dxfId="463" operator="greaterThan" priority="468" type="cellIs">
      <formula>$D$115</formula>
    </cfRule>
  </conditionalFormatting>
  <conditionalFormatting sqref="B116">
    <cfRule dxfId="462" operator="greaterThan" priority="467" type="cellIs">
      <formula>$D$116</formula>
    </cfRule>
  </conditionalFormatting>
  <conditionalFormatting sqref="B117">
    <cfRule dxfId="461" operator="greaterThan" priority="466" type="cellIs">
      <formula>$D$117</formula>
    </cfRule>
  </conditionalFormatting>
  <conditionalFormatting sqref="B118">
    <cfRule dxfId="460" operator="greaterThan" priority="465" type="cellIs">
      <formula>$D$118</formula>
    </cfRule>
  </conditionalFormatting>
  <conditionalFormatting sqref="B119">
    <cfRule dxfId="459" operator="greaterThan" priority="464" type="cellIs">
      <formula>$D$119</formula>
    </cfRule>
  </conditionalFormatting>
  <conditionalFormatting sqref="B120">
    <cfRule dxfId="458" operator="greaterThan" priority="463" type="cellIs">
      <formula>$D$120</formula>
    </cfRule>
  </conditionalFormatting>
  <conditionalFormatting sqref="B121">
    <cfRule dxfId="457" operator="greaterThan" priority="462" type="cellIs">
      <formula>$D$121</formula>
    </cfRule>
  </conditionalFormatting>
  <conditionalFormatting sqref="B122">
    <cfRule dxfId="456" operator="greaterThan" priority="461" type="cellIs">
      <formula>$D$122</formula>
    </cfRule>
  </conditionalFormatting>
  <conditionalFormatting sqref="B123">
    <cfRule dxfId="455" operator="greaterThan" priority="460" type="cellIs">
      <formula>$D$123</formula>
    </cfRule>
  </conditionalFormatting>
  <conditionalFormatting sqref="B124">
    <cfRule dxfId="454" operator="greaterThan" priority="459" type="cellIs">
      <formula>$D$124</formula>
    </cfRule>
  </conditionalFormatting>
  <conditionalFormatting sqref="B125">
    <cfRule dxfId="453" operator="greaterThan" priority="458" type="cellIs">
      <formula>$D$125</formula>
    </cfRule>
  </conditionalFormatting>
  <conditionalFormatting sqref="B127">
    <cfRule dxfId="452" operator="greaterThan" priority="457" type="cellIs">
      <formula>$D$127</formula>
    </cfRule>
  </conditionalFormatting>
  <conditionalFormatting sqref="B132">
    <cfRule dxfId="451" operator="greaterThan" priority="456" type="cellIs">
      <formula>$D$132</formula>
    </cfRule>
  </conditionalFormatting>
  <conditionalFormatting sqref="B133">
    <cfRule dxfId="450" operator="greaterThan" priority="455" type="cellIs">
      <formula>$D$133</formula>
    </cfRule>
  </conditionalFormatting>
  <conditionalFormatting sqref="B134">
    <cfRule dxfId="449" operator="greaterThan" priority="454" type="cellIs">
      <formula>$D$134</formula>
    </cfRule>
  </conditionalFormatting>
  <conditionalFormatting sqref="B138">
    <cfRule dxfId="448" operator="greaterThan" priority="453" type="cellIs">
      <formula>$D$138</formula>
    </cfRule>
  </conditionalFormatting>
  <conditionalFormatting sqref="B139">
    <cfRule dxfId="447" operator="greaterThan" priority="452" type="cellIs">
      <formula>$D$139</formula>
    </cfRule>
  </conditionalFormatting>
  <conditionalFormatting sqref="B140">
    <cfRule dxfId="446" operator="greaterThan" priority="451" type="cellIs">
      <formula>$D$140</formula>
    </cfRule>
  </conditionalFormatting>
  <conditionalFormatting sqref="B142">
    <cfRule dxfId="445" operator="greaterThan" priority="450" type="cellIs">
      <formula>$D$142</formula>
    </cfRule>
  </conditionalFormatting>
  <conditionalFormatting sqref="B145">
    <cfRule dxfId="444" operator="greaterThan" priority="449" type="cellIs">
      <formula>$D$145</formula>
    </cfRule>
  </conditionalFormatting>
  <conditionalFormatting sqref="B146">
    <cfRule dxfId="443" operator="greaterThan" priority="448" type="cellIs">
      <formula>$D$146</formula>
    </cfRule>
  </conditionalFormatting>
  <conditionalFormatting sqref="B147">
    <cfRule dxfId="442" operator="greaterThan" priority="447" type="cellIs">
      <formula>$D$147</formula>
    </cfRule>
  </conditionalFormatting>
  <conditionalFormatting sqref="B149">
    <cfRule dxfId="441" operator="greaterThan" priority="446" type="cellIs">
      <formula>$D$149</formula>
    </cfRule>
  </conditionalFormatting>
  <conditionalFormatting sqref="B150">
    <cfRule dxfId="440" operator="greaterThan" priority="445" type="cellIs">
      <formula>$D$150</formula>
    </cfRule>
  </conditionalFormatting>
  <conditionalFormatting sqref="B158">
    <cfRule dxfId="439" operator="greaterThan" priority="444" type="cellIs">
      <formula>$D$158</formula>
    </cfRule>
  </conditionalFormatting>
  <conditionalFormatting sqref="B162">
    <cfRule dxfId="438" operator="greaterThan" priority="443" type="cellIs">
      <formula>$D$162</formula>
    </cfRule>
  </conditionalFormatting>
  <conditionalFormatting sqref="B163">
    <cfRule dxfId="437" operator="greaterThan" priority="442" type="cellIs">
      <formula>$D$163</formula>
    </cfRule>
  </conditionalFormatting>
  <conditionalFormatting sqref="B164">
    <cfRule dxfId="436" operator="greaterThan" priority="441" type="cellIs">
      <formula>$D$164</formula>
    </cfRule>
  </conditionalFormatting>
  <conditionalFormatting sqref="B165">
    <cfRule dxfId="435" operator="greaterThan" priority="440" type="cellIs">
      <formula>$D$165</formula>
    </cfRule>
  </conditionalFormatting>
  <conditionalFormatting sqref="B166">
    <cfRule dxfId="434" operator="greaterThan" priority="439" type="cellIs">
      <formula>$D$166</formula>
    </cfRule>
  </conditionalFormatting>
  <conditionalFormatting sqref="B167">
    <cfRule dxfId="433" operator="greaterThan" priority="438" type="cellIs">
      <formula>$D$167</formula>
    </cfRule>
  </conditionalFormatting>
  <conditionalFormatting sqref="B169">
    <cfRule dxfId="432" operator="greaterThan" priority="437" type="cellIs">
      <formula>$D$169</formula>
    </cfRule>
  </conditionalFormatting>
  <conditionalFormatting sqref="B170">
    <cfRule dxfId="431" operator="greaterThan" priority="436" type="cellIs">
      <formula>$D$170</formula>
    </cfRule>
  </conditionalFormatting>
  <conditionalFormatting sqref="B171">
    <cfRule dxfId="430" operator="greaterThan" priority="435" type="cellIs">
      <formula>$D$171</formula>
    </cfRule>
  </conditionalFormatting>
  <conditionalFormatting sqref="B175">
    <cfRule dxfId="429" operator="greaterThan" priority="434" type="cellIs">
      <formula>$D$175</formula>
    </cfRule>
  </conditionalFormatting>
  <conditionalFormatting sqref="B176">
    <cfRule dxfId="428" operator="greaterThan" priority="433" type="cellIs">
      <formula>$D$176</formula>
    </cfRule>
  </conditionalFormatting>
  <conditionalFormatting sqref="B177">
    <cfRule dxfId="427" operator="greaterThan" priority="432" type="cellIs">
      <formula>$D$177</formula>
    </cfRule>
  </conditionalFormatting>
  <conditionalFormatting sqref="B190">
    <cfRule dxfId="426" operator="greaterThan" priority="431" type="cellIs">
      <formula>$D$190</formula>
    </cfRule>
  </conditionalFormatting>
  <conditionalFormatting sqref="B191">
    <cfRule dxfId="425" operator="greaterThan" priority="430" type="cellIs">
      <formula>$D$191</formula>
    </cfRule>
  </conditionalFormatting>
  <conditionalFormatting sqref="B192">
    <cfRule dxfId="424" operator="greaterThan" priority="429" type="cellIs">
      <formula>$D$192</formula>
    </cfRule>
  </conditionalFormatting>
  <conditionalFormatting sqref="B194">
    <cfRule dxfId="423" operator="greaterThan" priority="428" type="cellIs">
      <formula>$D$194</formula>
    </cfRule>
  </conditionalFormatting>
  <conditionalFormatting sqref="B196">
    <cfRule dxfId="422" operator="greaterThan" priority="427" type="cellIs">
      <formula>$D$196</formula>
    </cfRule>
  </conditionalFormatting>
  <conditionalFormatting sqref="B199">
    <cfRule dxfId="421" operator="greaterThan" priority="426" type="cellIs">
      <formula>$D$199</formula>
    </cfRule>
  </conditionalFormatting>
  <conditionalFormatting sqref="B200">
    <cfRule dxfId="420" operator="greaterThan" priority="425" type="cellIs">
      <formula>$D$200</formula>
    </cfRule>
  </conditionalFormatting>
  <conditionalFormatting sqref="B203">
    <cfRule dxfId="419" operator="greaterThan" priority="424" type="cellIs">
      <formula>$D$203</formula>
    </cfRule>
  </conditionalFormatting>
  <conditionalFormatting sqref="B204">
    <cfRule dxfId="418" operator="greaterThan" priority="423" type="cellIs">
      <formula>$D$204</formula>
    </cfRule>
  </conditionalFormatting>
  <conditionalFormatting sqref="B205">
    <cfRule dxfId="417" operator="greaterThan" priority="422" type="cellIs">
      <formula>$D$205</formula>
    </cfRule>
  </conditionalFormatting>
  <conditionalFormatting sqref="B206">
    <cfRule dxfId="416" operator="greaterThan" priority="421" type="cellIs">
      <formula>$D$206</formula>
    </cfRule>
  </conditionalFormatting>
  <conditionalFormatting sqref="B207">
    <cfRule dxfId="415" operator="greaterThan" priority="420" type="cellIs">
      <formula>$D$207</formula>
    </cfRule>
  </conditionalFormatting>
  <conditionalFormatting sqref="B208">
    <cfRule dxfId="414" operator="greaterThan" priority="419" type="cellIs">
      <formula>$D$208</formula>
    </cfRule>
  </conditionalFormatting>
  <conditionalFormatting sqref="B210">
    <cfRule dxfId="413" operator="greaterThan" priority="418" type="cellIs">
      <formula>$D$210</formula>
    </cfRule>
  </conditionalFormatting>
  <conditionalFormatting sqref="B212">
    <cfRule dxfId="412" operator="greaterThan" priority="417" type="cellIs">
      <formula>$D$212</formula>
    </cfRule>
  </conditionalFormatting>
  <conditionalFormatting sqref="B213">
    <cfRule dxfId="411" operator="greaterThan" priority="416" type="cellIs">
      <formula>$D$213</formula>
    </cfRule>
  </conditionalFormatting>
  <conditionalFormatting sqref="B215">
    <cfRule dxfId="410" operator="greaterThan" priority="415" type="cellIs">
      <formula>$D$215</formula>
    </cfRule>
  </conditionalFormatting>
  <conditionalFormatting sqref="B221">
    <cfRule dxfId="409" operator="greaterThan" priority="414" type="cellIs">
      <formula>$D$221</formula>
    </cfRule>
  </conditionalFormatting>
  <conditionalFormatting sqref="B222">
    <cfRule dxfId="408" operator="greaterThan" priority="413" type="cellIs">
      <formula>$D$222</formula>
    </cfRule>
  </conditionalFormatting>
  <conditionalFormatting sqref="B223">
    <cfRule dxfId="407" operator="greaterThan" priority="412" type="cellIs">
      <formula>$D$223</formula>
    </cfRule>
  </conditionalFormatting>
  <conditionalFormatting sqref="B224">
    <cfRule dxfId="406" operator="greaterThan" priority="411" type="cellIs">
      <formula>$D$224</formula>
    </cfRule>
  </conditionalFormatting>
  <conditionalFormatting sqref="B226">
    <cfRule dxfId="405" operator="greaterThan" priority="409" type="cellIs">
      <formula>$D$226</formula>
    </cfRule>
  </conditionalFormatting>
  <conditionalFormatting sqref="B227">
    <cfRule dxfId="404" operator="greaterThan" priority="408" type="cellIs">
      <formula>$D$227</formula>
    </cfRule>
  </conditionalFormatting>
  <conditionalFormatting sqref="B228">
    <cfRule dxfId="403" operator="greaterThan" priority="407" type="cellIs">
      <formula>$D$228</formula>
    </cfRule>
  </conditionalFormatting>
  <conditionalFormatting sqref="B229">
    <cfRule dxfId="402" operator="greaterThan" priority="406" type="cellIs">
      <formula>$D$229</formula>
    </cfRule>
  </conditionalFormatting>
  <conditionalFormatting sqref="B230">
    <cfRule dxfId="401" operator="greaterThan" priority="405" type="cellIs">
      <formula>$D$230</formula>
    </cfRule>
  </conditionalFormatting>
  <conditionalFormatting sqref="B232">
    <cfRule dxfId="400" operator="greaterThan" priority="404" type="cellIs">
      <formula>$D$232</formula>
    </cfRule>
  </conditionalFormatting>
  <conditionalFormatting sqref="B233">
    <cfRule dxfId="399" operator="greaterThan" priority="403" type="cellIs">
      <formula>$D$233</formula>
    </cfRule>
  </conditionalFormatting>
  <conditionalFormatting sqref="B237">
    <cfRule dxfId="398" operator="greaterThan" priority="402" type="cellIs">
      <formula>$D$237</formula>
    </cfRule>
  </conditionalFormatting>
  <conditionalFormatting sqref="B239">
    <cfRule dxfId="397" operator="greaterThan" priority="401" type="cellIs">
      <formula>$D$239</formula>
    </cfRule>
  </conditionalFormatting>
  <conditionalFormatting sqref="B241">
    <cfRule dxfId="396" operator="greaterThan" priority="400" type="cellIs">
      <formula>$D$241</formula>
    </cfRule>
  </conditionalFormatting>
  <conditionalFormatting sqref="B242">
    <cfRule dxfId="395" operator="greaterThan" priority="399" type="cellIs">
      <formula>$D$242</formula>
    </cfRule>
  </conditionalFormatting>
  <conditionalFormatting sqref="B243">
    <cfRule dxfId="394" operator="greaterThan" priority="398" type="cellIs">
      <formula>$D$243</formula>
    </cfRule>
  </conditionalFormatting>
  <conditionalFormatting sqref="B244">
    <cfRule dxfId="393" operator="greaterThan" priority="397" type="cellIs">
      <formula>$D$244</formula>
    </cfRule>
  </conditionalFormatting>
  <conditionalFormatting sqref="B245">
    <cfRule dxfId="392" operator="greaterThan" priority="396" type="cellIs">
      <formula>$D$245</formula>
    </cfRule>
  </conditionalFormatting>
  <conditionalFormatting sqref="B246">
    <cfRule dxfId="391" operator="greaterThan" priority="395" type="cellIs">
      <formula>$D$246</formula>
    </cfRule>
  </conditionalFormatting>
  <conditionalFormatting sqref="B247">
    <cfRule dxfId="390" operator="greaterThan" priority="394" type="cellIs">
      <formula>$D$247</formula>
    </cfRule>
  </conditionalFormatting>
  <conditionalFormatting sqref="B248">
    <cfRule dxfId="389" operator="greaterThan" priority="393" type="cellIs">
      <formula>$D$248</formula>
    </cfRule>
  </conditionalFormatting>
  <conditionalFormatting sqref="B249">
    <cfRule dxfId="388" operator="greaterThan" priority="392" type="cellIs">
      <formula>$D$249</formula>
    </cfRule>
  </conditionalFormatting>
  <conditionalFormatting sqref="B250">
    <cfRule dxfId="387" operator="greaterThan" priority="391" type="cellIs">
      <formula>$D$250</formula>
    </cfRule>
  </conditionalFormatting>
  <conditionalFormatting sqref="B251">
    <cfRule dxfId="386" operator="greaterThan" priority="390" type="cellIs">
      <formula>$D$251</formula>
    </cfRule>
  </conditionalFormatting>
  <conditionalFormatting sqref="B252">
    <cfRule dxfId="385" operator="greaterThan" priority="389" type="cellIs">
      <formula>$D$252</formula>
    </cfRule>
  </conditionalFormatting>
  <conditionalFormatting sqref="B253">
    <cfRule dxfId="384" operator="greaterThan" priority="388" type="cellIs">
      <formula>$D$253</formula>
    </cfRule>
  </conditionalFormatting>
  <conditionalFormatting sqref="B254">
    <cfRule dxfId="383" operator="greaterThan" priority="387" type="cellIs">
      <formula>$D$254</formula>
    </cfRule>
  </conditionalFormatting>
  <conditionalFormatting sqref="B256">
    <cfRule dxfId="382" operator="greaterThan" priority="386" type="cellIs">
      <formula>$D$256</formula>
    </cfRule>
  </conditionalFormatting>
  <conditionalFormatting sqref="B257">
    <cfRule dxfId="381" operator="greaterThan" priority="385" type="cellIs">
      <formula>$D$257</formula>
    </cfRule>
  </conditionalFormatting>
  <conditionalFormatting sqref="B258">
    <cfRule dxfId="380" operator="greaterThan" priority="384" type="cellIs">
      <formula>$D$258</formula>
    </cfRule>
  </conditionalFormatting>
  <conditionalFormatting sqref="B259">
    <cfRule dxfId="379" operator="greaterThan" priority="383" type="cellIs">
      <formula>$D$259</formula>
    </cfRule>
  </conditionalFormatting>
  <conditionalFormatting sqref="B260">
    <cfRule dxfId="378" operator="greaterThan" priority="382" type="cellIs">
      <formula>$D$260</formula>
    </cfRule>
  </conditionalFormatting>
  <conditionalFormatting sqref="B262">
    <cfRule dxfId="377" operator="greaterThan" priority="381" type="cellIs">
      <formula>$D$262</formula>
    </cfRule>
  </conditionalFormatting>
  <conditionalFormatting sqref="B263">
    <cfRule dxfId="376" operator="greaterThan" priority="380" type="cellIs">
      <formula>$D$263</formula>
    </cfRule>
  </conditionalFormatting>
  <conditionalFormatting sqref="B264">
    <cfRule dxfId="375" operator="greaterThan" priority="379" type="cellIs">
      <formula>$D$264</formula>
    </cfRule>
  </conditionalFormatting>
  <conditionalFormatting sqref="B265">
    <cfRule dxfId="374" operator="greaterThan" priority="378" type="cellIs">
      <formula>$D$265</formula>
    </cfRule>
  </conditionalFormatting>
  <conditionalFormatting sqref="B266">
    <cfRule dxfId="373" operator="greaterThan" priority="377" type="cellIs">
      <formula>$D$266</formula>
    </cfRule>
  </conditionalFormatting>
  <conditionalFormatting sqref="B267">
    <cfRule dxfId="372" operator="greaterThan" priority="376" type="cellIs">
      <formula>$D$267</formula>
    </cfRule>
  </conditionalFormatting>
  <conditionalFormatting sqref="B268">
    <cfRule dxfId="371" operator="greaterThan" priority="375" type="cellIs">
      <formula>$D$268</formula>
    </cfRule>
  </conditionalFormatting>
  <conditionalFormatting sqref="B269">
    <cfRule dxfId="370" operator="greaterThan" priority="374" type="cellIs">
      <formula>$D$269</formula>
    </cfRule>
  </conditionalFormatting>
  <conditionalFormatting sqref="B270">
    <cfRule dxfId="369" operator="greaterThan" priority="373" type="cellIs">
      <formula>$D$270</formula>
    </cfRule>
  </conditionalFormatting>
  <conditionalFormatting sqref="B271">
    <cfRule dxfId="368" operator="greaterThan" priority="372" type="cellIs">
      <formula>$D$271</formula>
    </cfRule>
  </conditionalFormatting>
  <conditionalFormatting sqref="B272">
    <cfRule dxfId="367" operator="greaterThan" priority="371" type="cellIs">
      <formula>$D$272</formula>
    </cfRule>
  </conditionalFormatting>
  <conditionalFormatting sqref="B273">
    <cfRule dxfId="366" operator="greaterThan" priority="370" type="cellIs">
      <formula>$D$273</formula>
    </cfRule>
  </conditionalFormatting>
  <conditionalFormatting sqref="B274">
    <cfRule dxfId="365" operator="greaterThan" priority="369" type="cellIs">
      <formula>$D$274</formula>
    </cfRule>
  </conditionalFormatting>
  <conditionalFormatting sqref="B275">
    <cfRule dxfId="364" operator="greaterThan" priority="368" type="cellIs">
      <formula>$D$275</formula>
    </cfRule>
  </conditionalFormatting>
  <conditionalFormatting sqref="B276">
    <cfRule dxfId="363" operator="greaterThan" priority="367" type="cellIs">
      <formula>$D$276</formula>
    </cfRule>
  </conditionalFormatting>
  <conditionalFormatting sqref="B277">
    <cfRule dxfId="362" operator="greaterThan" priority="366" type="cellIs">
      <formula>$D$277</formula>
    </cfRule>
  </conditionalFormatting>
  <conditionalFormatting sqref="B278">
    <cfRule dxfId="361" operator="greaterThan" priority="365" type="cellIs">
      <formula>$D$278</formula>
    </cfRule>
  </conditionalFormatting>
  <conditionalFormatting sqref="B279">
    <cfRule dxfId="360" operator="greaterThan" priority="364" type="cellIs">
      <formula>$D$279</formula>
    </cfRule>
  </conditionalFormatting>
  <conditionalFormatting sqref="B280">
    <cfRule dxfId="359" operator="greaterThan" priority="363" type="cellIs">
      <formula>$D$280</formula>
    </cfRule>
  </conditionalFormatting>
  <conditionalFormatting sqref="B281:B282">
    <cfRule dxfId="358" operator="greaterThan" priority="361" type="cellIs">
      <formula>$D$281</formula>
    </cfRule>
    <cfRule dxfId="357" operator="greaterThan" priority="362" type="cellIs">
      <formula>$D$281</formula>
    </cfRule>
  </conditionalFormatting>
  <conditionalFormatting sqref="B283">
    <cfRule dxfId="356" operator="greaterThan" priority="360" type="cellIs">
      <formula>$D$283</formula>
    </cfRule>
  </conditionalFormatting>
  <conditionalFormatting sqref="B284">
    <cfRule dxfId="355" operator="greaterThan" priority="359" type="cellIs">
      <formula>$D$284</formula>
    </cfRule>
  </conditionalFormatting>
  <conditionalFormatting sqref="B285">
    <cfRule dxfId="354" operator="greaterThan" priority="358" type="cellIs">
      <formula>$D$285</formula>
    </cfRule>
  </conditionalFormatting>
  <conditionalFormatting sqref="B286">
    <cfRule dxfId="353" operator="greaterThan" priority="357" type="cellIs">
      <formula>$D$286</formula>
    </cfRule>
  </conditionalFormatting>
  <conditionalFormatting sqref="B288">
    <cfRule dxfId="352" operator="greaterThan" priority="356" type="cellIs">
      <formula>$D$288</formula>
    </cfRule>
  </conditionalFormatting>
  <conditionalFormatting sqref="B291">
    <cfRule dxfId="351" operator="greaterThan" priority="355" type="cellIs">
      <formula>$D$291</formula>
    </cfRule>
  </conditionalFormatting>
  <conditionalFormatting sqref="B299">
    <cfRule dxfId="350" operator="greaterThan" priority="354" type="cellIs">
      <formula>$D$299</formula>
    </cfRule>
  </conditionalFormatting>
  <conditionalFormatting sqref="B304">
    <cfRule dxfId="349" operator="greaterThan" priority="353" type="cellIs">
      <formula>$D$304</formula>
    </cfRule>
  </conditionalFormatting>
  <conditionalFormatting sqref="B305">
    <cfRule dxfId="348" operator="greaterThan" priority="352" type="cellIs">
      <formula>$D$305</formula>
    </cfRule>
  </conditionalFormatting>
  <conditionalFormatting sqref="B306">
    <cfRule dxfId="347" operator="greaterThan" priority="351" type="cellIs">
      <formula>$D$306</formula>
    </cfRule>
  </conditionalFormatting>
  <conditionalFormatting sqref="B307">
    <cfRule dxfId="346" operator="greaterThan" priority="350" type="cellIs">
      <formula>$D$307</formula>
    </cfRule>
  </conditionalFormatting>
  <conditionalFormatting sqref="B308">
    <cfRule dxfId="345" operator="greaterThan" priority="349" type="cellIs">
      <formula>$D$308</formula>
    </cfRule>
  </conditionalFormatting>
  <conditionalFormatting sqref="B309">
    <cfRule dxfId="344" operator="greaterThan" priority="348" type="cellIs">
      <formula>$D$309</formula>
    </cfRule>
  </conditionalFormatting>
  <conditionalFormatting sqref="B310">
    <cfRule dxfId="343" operator="greaterThan" priority="347" type="cellIs">
      <formula>$D$310</formula>
    </cfRule>
  </conditionalFormatting>
  <conditionalFormatting sqref="B311">
    <cfRule dxfId="342" operator="greaterThan" priority="346" type="cellIs">
      <formula>$D$311</formula>
    </cfRule>
  </conditionalFormatting>
  <conditionalFormatting sqref="B313">
    <cfRule dxfId="341" operator="greaterThan" priority="345" type="cellIs">
      <formula>$D$313</formula>
    </cfRule>
  </conditionalFormatting>
  <conditionalFormatting sqref="B319">
    <cfRule dxfId="340" operator="greaterThan" priority="344" type="cellIs">
      <formula>$D$319</formula>
    </cfRule>
  </conditionalFormatting>
  <conditionalFormatting sqref="B320">
    <cfRule dxfId="339" operator="greaterThan" priority="343" type="cellIs">
      <formula>$D$320</formula>
    </cfRule>
  </conditionalFormatting>
  <conditionalFormatting sqref="B321">
    <cfRule dxfId="338" operator="greaterThan" priority="342" type="cellIs">
      <formula>$D$321</formula>
    </cfRule>
  </conditionalFormatting>
  <conditionalFormatting sqref="B322">
    <cfRule dxfId="337" operator="greaterThan" priority="341" type="cellIs">
      <formula>$D$322</formula>
    </cfRule>
  </conditionalFormatting>
  <conditionalFormatting sqref="B323">
    <cfRule dxfId="336" operator="greaterThan" priority="340" type="cellIs">
      <formula>$D$323</formula>
    </cfRule>
  </conditionalFormatting>
  <conditionalFormatting sqref="B324">
    <cfRule dxfId="335" operator="greaterThan" priority="339" type="cellIs">
      <formula>$D$324</formula>
    </cfRule>
  </conditionalFormatting>
  <conditionalFormatting sqref="B325">
    <cfRule dxfId="334" operator="greaterThan" priority="338" type="cellIs">
      <formula>$D$325</formula>
    </cfRule>
  </conditionalFormatting>
  <conditionalFormatting sqref="B326">
    <cfRule dxfId="333" operator="greaterThan" priority="337" type="cellIs">
      <formula>$D$326</formula>
    </cfRule>
  </conditionalFormatting>
  <conditionalFormatting sqref="B327">
    <cfRule dxfId="332" operator="greaterThan" priority="336" type="cellIs">
      <formula>$D$327</formula>
    </cfRule>
  </conditionalFormatting>
  <conditionalFormatting sqref="B329">
    <cfRule dxfId="331" operator="greaterThan" priority="335" type="cellIs">
      <formula>$D$329</formula>
    </cfRule>
  </conditionalFormatting>
  <conditionalFormatting sqref="B330">
    <cfRule dxfId="330" operator="greaterThan" priority="334" type="cellIs">
      <formula>$D$330</formula>
    </cfRule>
  </conditionalFormatting>
  <conditionalFormatting sqref="B331">
    <cfRule dxfId="329" operator="greaterThan" priority="333" type="cellIs">
      <formula>$D$331</formula>
    </cfRule>
  </conditionalFormatting>
  <conditionalFormatting sqref="B332">
    <cfRule dxfId="328" operator="greaterThan" priority="332" type="cellIs">
      <formula>$D$332</formula>
    </cfRule>
  </conditionalFormatting>
  <conditionalFormatting sqref="B335">
    <cfRule dxfId="327" operator="greaterThan" priority="331" type="cellIs">
      <formula>$D$335</formula>
    </cfRule>
  </conditionalFormatting>
  <conditionalFormatting sqref="B336">
    <cfRule dxfId="326" operator="greaterThan" priority="330" type="cellIs">
      <formula>$D$336</formula>
    </cfRule>
  </conditionalFormatting>
  <conditionalFormatting sqref="B337">
    <cfRule dxfId="325" operator="greaterThan" priority="329" type="cellIs">
      <formula>$D$337</formula>
    </cfRule>
  </conditionalFormatting>
  <conditionalFormatting sqref="B338">
    <cfRule dxfId="324" operator="greaterThan" priority="328" type="cellIs">
      <formula>$D$338</formula>
    </cfRule>
  </conditionalFormatting>
  <conditionalFormatting sqref="B339">
    <cfRule dxfId="323" operator="greaterThan" priority="327" type="cellIs">
      <formula>$D$339</formula>
    </cfRule>
  </conditionalFormatting>
  <conditionalFormatting sqref="B340">
    <cfRule dxfId="322" operator="greaterThan" priority="326" type="cellIs">
      <formula>$D$340</formula>
    </cfRule>
  </conditionalFormatting>
  <conditionalFormatting sqref="B341">
    <cfRule dxfId="321" operator="greaterThan" priority="325" type="cellIs">
      <formula>$D$341</formula>
    </cfRule>
  </conditionalFormatting>
  <conditionalFormatting sqref="B342">
    <cfRule dxfId="320" operator="greaterThan" priority="324" type="cellIs">
      <formula>$D$342</formula>
    </cfRule>
  </conditionalFormatting>
  <conditionalFormatting sqref="B343">
    <cfRule dxfId="319" operator="greaterThan" priority="323" type="cellIs">
      <formula>$D$343</formula>
    </cfRule>
  </conditionalFormatting>
  <conditionalFormatting sqref="B345">
    <cfRule dxfId="318" operator="greaterThan" priority="322" type="cellIs">
      <formula>$D$345</formula>
    </cfRule>
  </conditionalFormatting>
  <conditionalFormatting sqref="B346">
    <cfRule dxfId="317" operator="greaterThan" priority="321" type="cellIs">
      <formula>$D$346</formula>
    </cfRule>
  </conditionalFormatting>
  <conditionalFormatting sqref="B347">
    <cfRule dxfId="316" operator="greaterThan" priority="320" type="cellIs">
      <formula>$D$347</formula>
    </cfRule>
  </conditionalFormatting>
  <conditionalFormatting sqref="B348">
    <cfRule dxfId="315" operator="greaterThan" priority="319" type="cellIs">
      <formula>$D$348</formula>
    </cfRule>
  </conditionalFormatting>
  <conditionalFormatting sqref="B349">
    <cfRule dxfId="314" operator="greaterThan" priority="318" type="cellIs">
      <formula>$D$349</formula>
    </cfRule>
  </conditionalFormatting>
  <conditionalFormatting sqref="B350">
    <cfRule dxfId="313" operator="greaterThan" priority="317" type="cellIs">
      <formula>$D$350</formula>
    </cfRule>
  </conditionalFormatting>
  <conditionalFormatting sqref="B351">
    <cfRule dxfId="312" operator="greaterThan" priority="316" type="cellIs">
      <formula>$D$351</formula>
    </cfRule>
  </conditionalFormatting>
  <conditionalFormatting sqref="B352">
    <cfRule dxfId="311" operator="greaterThan" priority="315" type="cellIs">
      <formula>$D$352</formula>
    </cfRule>
  </conditionalFormatting>
  <conditionalFormatting sqref="B353">
    <cfRule dxfId="310" operator="greaterThan" priority="314" type="cellIs">
      <formula>$D$353</formula>
    </cfRule>
  </conditionalFormatting>
  <conditionalFormatting sqref="B354">
    <cfRule dxfId="309" operator="greaterThan" priority="313" type="cellIs">
      <formula>$D$354</formula>
    </cfRule>
  </conditionalFormatting>
  <conditionalFormatting sqref="B358">
    <cfRule dxfId="308" operator="greaterThan" priority="312" type="cellIs">
      <formula>$D$358</formula>
    </cfRule>
  </conditionalFormatting>
  <conditionalFormatting sqref="B359">
    <cfRule dxfId="307" operator="greaterThan" priority="311" type="cellIs">
      <formula>$D$359</formula>
    </cfRule>
  </conditionalFormatting>
  <conditionalFormatting sqref="B361">
    <cfRule dxfId="306" operator="greaterThan" priority="310" type="cellIs">
      <formula>$D$361</formula>
    </cfRule>
  </conditionalFormatting>
  <conditionalFormatting sqref="B362">
    <cfRule dxfId="305" operator="greaterThan" priority="309" type="cellIs">
      <formula>$D$362</formula>
    </cfRule>
  </conditionalFormatting>
  <conditionalFormatting sqref="B363">
    <cfRule dxfId="304" operator="greaterThan" priority="308" type="cellIs">
      <formula>$D$363</formula>
    </cfRule>
  </conditionalFormatting>
  <conditionalFormatting sqref="B364">
    <cfRule dxfId="303" operator="greaterThan" priority="307" type="cellIs">
      <formula>$D$364</formula>
    </cfRule>
  </conditionalFormatting>
  <conditionalFormatting sqref="B365">
    <cfRule dxfId="302" operator="greaterThan" priority="306" type="cellIs">
      <formula>$D$365</formula>
    </cfRule>
  </conditionalFormatting>
  <conditionalFormatting sqref="B369">
    <cfRule dxfId="301" operator="greaterThan" priority="305" type="cellIs">
      <formula>$D$369</formula>
    </cfRule>
  </conditionalFormatting>
  <conditionalFormatting sqref="B370">
    <cfRule dxfId="300" operator="greaterThan" priority="304" type="cellIs">
      <formula>$D$370</formula>
    </cfRule>
  </conditionalFormatting>
  <conditionalFormatting sqref="B371">
    <cfRule dxfId="299" operator="greaterThan" priority="303" type="cellIs">
      <formula>$D$371</formula>
    </cfRule>
  </conditionalFormatting>
  <conditionalFormatting sqref="B372">
    <cfRule dxfId="298" operator="greaterThan" priority="302" type="cellIs">
      <formula>$D$372</formula>
    </cfRule>
  </conditionalFormatting>
  <conditionalFormatting sqref="B373">
    <cfRule dxfId="297" operator="greaterThan" priority="301" type="cellIs">
      <formula>$D$373</formula>
    </cfRule>
  </conditionalFormatting>
  <conditionalFormatting sqref="B374">
    <cfRule dxfId="296" operator="greaterThan" priority="300" type="cellIs">
      <formula>$D$374</formula>
    </cfRule>
  </conditionalFormatting>
  <conditionalFormatting sqref="B375">
    <cfRule dxfId="295" operator="greaterThan" priority="299" type="cellIs">
      <formula>$D$375</formula>
    </cfRule>
  </conditionalFormatting>
  <conditionalFormatting sqref="B376">
    <cfRule dxfId="294" operator="greaterThan" priority="298" type="cellIs">
      <formula>$D$376</formula>
    </cfRule>
  </conditionalFormatting>
  <conditionalFormatting sqref="B378">
    <cfRule dxfId="293" operator="greaterThan" priority="297" type="cellIs">
      <formula>$D$378</formula>
    </cfRule>
  </conditionalFormatting>
  <conditionalFormatting sqref="B379">
    <cfRule dxfId="292" operator="greaterThan" priority="296" type="cellIs">
      <formula>$D$379</formula>
    </cfRule>
  </conditionalFormatting>
  <conditionalFormatting sqref="B382">
    <cfRule dxfId="291" operator="greaterThan" priority="295" type="cellIs">
      <formula>$D$382</formula>
    </cfRule>
  </conditionalFormatting>
  <conditionalFormatting sqref="B383">
    <cfRule dxfId="290" operator="greaterThan" priority="294" type="cellIs">
      <formula>$D$383</formula>
    </cfRule>
  </conditionalFormatting>
  <conditionalFormatting sqref="B384">
    <cfRule dxfId="289" operator="greaterThan" priority="293" type="cellIs">
      <formula>$D$384</formula>
    </cfRule>
  </conditionalFormatting>
  <conditionalFormatting sqref="B385">
    <cfRule dxfId="288" operator="greaterThan" priority="292" type="cellIs">
      <formula>$D$385</formula>
    </cfRule>
  </conditionalFormatting>
  <conditionalFormatting sqref="B386">
    <cfRule dxfId="287" operator="greaterThan" priority="291" type="cellIs">
      <formula>$D$386</formula>
    </cfRule>
  </conditionalFormatting>
  <conditionalFormatting sqref="B391">
    <cfRule dxfId="286" operator="greaterThan" priority="290" type="cellIs">
      <formula>$D$391</formula>
    </cfRule>
  </conditionalFormatting>
  <conditionalFormatting sqref="B392">
    <cfRule dxfId="285" operator="greaterThan" priority="289" type="cellIs">
      <formula>$D$392</formula>
    </cfRule>
  </conditionalFormatting>
  <conditionalFormatting sqref="B393">
    <cfRule dxfId="284" operator="greaterThan" priority="288" type="cellIs">
      <formula>$D$393</formula>
    </cfRule>
  </conditionalFormatting>
  <conditionalFormatting sqref="B395">
    <cfRule dxfId="283" operator="greaterThan" priority="287" type="cellIs">
      <formula>$D$395</formula>
    </cfRule>
  </conditionalFormatting>
  <conditionalFormatting sqref="B396">
    <cfRule dxfId="282" operator="greaterThan" priority="286" type="cellIs">
      <formula>$D$396</formula>
    </cfRule>
  </conditionalFormatting>
  <conditionalFormatting sqref="B397">
    <cfRule dxfId="281" operator="greaterThan" priority="285" type="cellIs">
      <formula>$D$397</formula>
    </cfRule>
  </conditionalFormatting>
  <conditionalFormatting sqref="B398">
    <cfRule dxfId="280" operator="greaterThan" priority="284" type="cellIs">
      <formula>$D$398</formula>
    </cfRule>
  </conditionalFormatting>
  <conditionalFormatting sqref="B399">
    <cfRule dxfId="279" operator="greaterThan" priority="283" type="cellIs">
      <formula>$D$399</formula>
    </cfRule>
  </conditionalFormatting>
  <conditionalFormatting sqref="B400">
    <cfRule dxfId="278" operator="greaterThan" priority="282" type="cellIs">
      <formula>$D$400</formula>
    </cfRule>
  </conditionalFormatting>
  <conditionalFormatting sqref="B401">
    <cfRule dxfId="277" operator="greaterThan" priority="281" type="cellIs">
      <formula>$D$401</formula>
    </cfRule>
  </conditionalFormatting>
  <conditionalFormatting sqref="B402">
    <cfRule dxfId="276" operator="greaterThan" priority="280" type="cellIs">
      <formula>$D$402</formula>
    </cfRule>
  </conditionalFormatting>
  <conditionalFormatting sqref="B404">
    <cfRule dxfId="275" operator="greaterThan" priority="279" type="cellIs">
      <formula>$D$404</formula>
    </cfRule>
  </conditionalFormatting>
  <conditionalFormatting sqref="B405">
    <cfRule dxfId="274" operator="greaterThan" priority="278" type="cellIs">
      <formula>$D$405</formula>
    </cfRule>
  </conditionalFormatting>
  <conditionalFormatting sqref="B406">
    <cfRule dxfId="273" operator="greaterThan" priority="277" type="cellIs">
      <formula>$D$406</formula>
    </cfRule>
  </conditionalFormatting>
  <conditionalFormatting sqref="B407">
    <cfRule dxfId="272" operator="greaterThan" priority="276" type="cellIs">
      <formula>$D$407</formula>
    </cfRule>
  </conditionalFormatting>
  <conditionalFormatting sqref="B408">
    <cfRule dxfId="271" operator="greaterThan" priority="275" type="cellIs">
      <formula>$D$408</formula>
    </cfRule>
  </conditionalFormatting>
  <conditionalFormatting sqref="B411">
    <cfRule dxfId="270" operator="greaterThan" priority="274" type="cellIs">
      <formula>$D$411</formula>
    </cfRule>
  </conditionalFormatting>
  <conditionalFormatting sqref="B412">
    <cfRule dxfId="269" operator="greaterThan" priority="273" type="cellIs">
      <formula>$D$412</formula>
    </cfRule>
  </conditionalFormatting>
  <conditionalFormatting sqref="B413">
    <cfRule dxfId="268" operator="greaterThan" priority="272" type="cellIs">
      <formula>$D$413</formula>
    </cfRule>
  </conditionalFormatting>
  <conditionalFormatting sqref="B414">
    <cfRule dxfId="267" operator="greaterThan" priority="271" type="cellIs">
      <formula>$D$414</formula>
    </cfRule>
  </conditionalFormatting>
  <conditionalFormatting sqref="B430">
    <cfRule dxfId="266" operator="greaterThan" priority="270" type="cellIs">
      <formula>$D$430</formula>
    </cfRule>
  </conditionalFormatting>
  <conditionalFormatting sqref="B432">
    <cfRule dxfId="265" operator="greaterThan" priority="269" type="cellIs">
      <formula>$D$432</formula>
    </cfRule>
  </conditionalFormatting>
  <conditionalFormatting sqref="B437">
    <cfRule dxfId="264" operator="greaterThan" priority="267" type="cellIs">
      <formula>$D$437</formula>
    </cfRule>
  </conditionalFormatting>
  <conditionalFormatting sqref="B438">
    <cfRule dxfId="263" operator="greaterThan" priority="266" type="cellIs">
      <formula>$D$438</formula>
    </cfRule>
  </conditionalFormatting>
  <conditionalFormatting sqref="B439">
    <cfRule dxfId="262" operator="greaterThan" priority="265" type="cellIs">
      <formula>$D$439</formula>
    </cfRule>
  </conditionalFormatting>
  <conditionalFormatting sqref="B448">
    <cfRule dxfId="261" operator="greaterThan" priority="264" type="cellIs">
      <formula>$D$448</formula>
    </cfRule>
  </conditionalFormatting>
  <conditionalFormatting sqref="B451">
    <cfRule dxfId="260" operator="greaterThan" priority="263" type="cellIs">
      <formula>$D$451</formula>
    </cfRule>
  </conditionalFormatting>
  <conditionalFormatting sqref="B452">
    <cfRule dxfId="259" operator="greaterThan" priority="262" type="cellIs">
      <formula>$D$452</formula>
    </cfRule>
  </conditionalFormatting>
  <conditionalFormatting sqref="B453">
    <cfRule dxfId="258" operator="greaterThan" priority="261" type="cellIs">
      <formula>$D$453</formula>
    </cfRule>
  </conditionalFormatting>
  <conditionalFormatting sqref="B454">
    <cfRule dxfId="257" operator="greaterThan" priority="260" type="cellIs">
      <formula>$D$454</formula>
    </cfRule>
  </conditionalFormatting>
  <conditionalFormatting sqref="B455:B456">
    <cfRule dxfId="256" operator="greaterThan" priority="259" type="cellIs">
      <formula>$D$455</formula>
    </cfRule>
  </conditionalFormatting>
  <conditionalFormatting sqref="B457">
    <cfRule dxfId="255" operator="greaterThan" priority="258" type="cellIs">
      <formula>$D$457</formula>
    </cfRule>
  </conditionalFormatting>
  <conditionalFormatting sqref="B458">
    <cfRule dxfId="254" operator="greaterThan" priority="257" type="cellIs">
      <formula>$D$458</formula>
    </cfRule>
  </conditionalFormatting>
  <conditionalFormatting sqref="B466">
    <cfRule dxfId="253" operator="greaterThan" priority="256" type="cellIs">
      <formula>$D$466</formula>
    </cfRule>
  </conditionalFormatting>
  <conditionalFormatting sqref="B491">
    <cfRule dxfId="252" operator="greaterThan" priority="255" type="cellIs">
      <formula>$D$491</formula>
    </cfRule>
  </conditionalFormatting>
  <conditionalFormatting sqref="B492">
    <cfRule dxfId="251" operator="greaterThan" priority="254" type="cellIs">
      <formula>$D$492</formula>
    </cfRule>
  </conditionalFormatting>
  <conditionalFormatting sqref="B516">
    <cfRule dxfId="250" operator="greaterThan" priority="253" type="cellIs">
      <formula>$D$516</formula>
    </cfRule>
  </conditionalFormatting>
  <conditionalFormatting sqref="B534">
    <cfRule dxfId="249" operator="greaterThan" priority="252" type="cellIs">
      <formula>$D$534</formula>
    </cfRule>
  </conditionalFormatting>
  <conditionalFormatting sqref="B553">
    <cfRule dxfId="248" operator="greaterThan" priority="251" type="cellIs">
      <formula>$D$553</formula>
    </cfRule>
  </conditionalFormatting>
  <conditionalFormatting sqref="B554">
    <cfRule dxfId="247" operator="greaterThan" priority="250" type="cellIs">
      <formula>$D$554</formula>
    </cfRule>
  </conditionalFormatting>
  <conditionalFormatting sqref="B555">
    <cfRule dxfId="246" operator="greaterThan" priority="249" type="cellIs">
      <formula>$D$555</formula>
    </cfRule>
  </conditionalFormatting>
  <conditionalFormatting sqref="B556">
    <cfRule dxfId="245" operator="greaterThan" priority="248" type="cellIs">
      <formula>$D$556</formula>
    </cfRule>
  </conditionalFormatting>
  <conditionalFormatting sqref="B557">
    <cfRule dxfId="244" operator="greaterThan" priority="247" type="cellIs">
      <formula>$D$557</formula>
    </cfRule>
  </conditionalFormatting>
  <conditionalFormatting sqref="B558">
    <cfRule dxfId="243" operator="greaterThan" priority="246" type="cellIs">
      <formula>$D$558</formula>
    </cfRule>
  </conditionalFormatting>
  <conditionalFormatting sqref="B560">
    <cfRule dxfId="242" operator="greaterThan" priority="245" type="cellIs">
      <formula>$D$560</formula>
    </cfRule>
  </conditionalFormatting>
  <conditionalFormatting sqref="B566:B567">
    <cfRule dxfId="241" operator="greaterThan" priority="244" type="cellIs">
      <formula>$D$566</formula>
    </cfRule>
  </conditionalFormatting>
  <conditionalFormatting sqref="B583">
    <cfRule dxfId="240" operator="greaterThan" priority="243" type="cellIs">
      <formula>$D$583</formula>
    </cfRule>
  </conditionalFormatting>
  <conditionalFormatting sqref="B589">
    <cfRule dxfId="239" operator="greaterThan" priority="242" type="cellIs">
      <formula>$D$589</formula>
    </cfRule>
  </conditionalFormatting>
  <conditionalFormatting sqref="B595">
    <cfRule dxfId="238" operator="greaterThan" priority="241" type="cellIs">
      <formula>$D$595</formula>
    </cfRule>
  </conditionalFormatting>
  <conditionalFormatting sqref="B599">
    <cfRule dxfId="237" operator="greaterThan" priority="240" type="cellIs">
      <formula>$D$599</formula>
    </cfRule>
  </conditionalFormatting>
  <conditionalFormatting sqref="B602">
    <cfRule dxfId="236" operator="greaterThan" priority="239" type="cellIs">
      <formula>$D$602</formula>
    </cfRule>
  </conditionalFormatting>
  <conditionalFormatting sqref="B710">
    <cfRule dxfId="235" operator="greaterThan" priority="238" type="cellIs">
      <formula>$D$710</formula>
    </cfRule>
  </conditionalFormatting>
  <conditionalFormatting sqref="B713">
    <cfRule dxfId="234" operator="greaterThan" priority="237" type="cellIs">
      <formula>$D$713</formula>
    </cfRule>
  </conditionalFormatting>
  <conditionalFormatting sqref="B714">
    <cfRule dxfId="233" operator="greaterThan" priority="236" type="cellIs">
      <formula>$D$714</formula>
    </cfRule>
  </conditionalFormatting>
  <conditionalFormatting sqref="B715">
    <cfRule dxfId="232" operator="greaterThan" priority="235" type="cellIs">
      <formula>$D$715</formula>
    </cfRule>
  </conditionalFormatting>
  <conditionalFormatting sqref="B719">
    <cfRule dxfId="231" operator="greaterThan" priority="234" type="cellIs">
      <formula>$D$719</formula>
    </cfRule>
  </conditionalFormatting>
  <conditionalFormatting sqref="B720">
    <cfRule dxfId="230" operator="greaterThan" priority="233" type="cellIs">
      <formula>$D$720</formula>
    </cfRule>
  </conditionalFormatting>
  <conditionalFormatting sqref="B748">
    <cfRule dxfId="229" operator="greaterThan" priority="232" type="cellIs">
      <formula>$D$748</formula>
    </cfRule>
  </conditionalFormatting>
  <conditionalFormatting sqref="B749">
    <cfRule dxfId="228" operator="greaterThan" priority="231" type="cellIs">
      <formula>$D$749</formula>
    </cfRule>
  </conditionalFormatting>
  <conditionalFormatting sqref="B752">
    <cfRule dxfId="227" operator="greaterThan" priority="230" type="cellIs">
      <formula>$D$752</formula>
    </cfRule>
  </conditionalFormatting>
  <conditionalFormatting sqref="B756">
    <cfRule dxfId="226" operator="greaterThan" priority="229" type="cellIs">
      <formula>$D$756</formula>
    </cfRule>
  </conditionalFormatting>
  <conditionalFormatting sqref="B766">
    <cfRule dxfId="225" operator="greaterThan" priority="228" type="cellIs">
      <formula>$D$766</formula>
    </cfRule>
  </conditionalFormatting>
  <conditionalFormatting sqref="B767">
    <cfRule dxfId="224" operator="greaterThan" priority="227" type="cellIs">
      <formula>$D$767</formula>
    </cfRule>
  </conditionalFormatting>
  <conditionalFormatting sqref="B768">
    <cfRule dxfId="223" operator="greaterThan" priority="226" type="cellIs">
      <formula>$D$768</formula>
    </cfRule>
  </conditionalFormatting>
  <conditionalFormatting sqref="B769">
    <cfRule dxfId="222" operator="greaterThan" priority="225" type="cellIs">
      <formula>$D$769</formula>
    </cfRule>
  </conditionalFormatting>
  <conditionalFormatting sqref="B772">
    <cfRule dxfId="221" operator="greaterThan" priority="224" type="cellIs">
      <formula>$D$772</formula>
    </cfRule>
  </conditionalFormatting>
  <conditionalFormatting sqref="B782">
    <cfRule dxfId="220" operator="greaterThan" priority="223" type="cellIs">
      <formula>$D$782</formula>
    </cfRule>
  </conditionalFormatting>
  <conditionalFormatting sqref="B783">
    <cfRule dxfId="219" operator="greaterThan" priority="222" type="cellIs">
      <formula>$D$783</formula>
    </cfRule>
  </conditionalFormatting>
  <conditionalFormatting sqref="B787">
    <cfRule dxfId="218" operator="greaterThan" priority="220" type="cellIs">
      <formula>$D$787</formula>
    </cfRule>
  </conditionalFormatting>
  <conditionalFormatting sqref="B824">
    <cfRule dxfId="217" operator="greaterThan" priority="219" type="cellIs">
      <formula>$D$824</formula>
    </cfRule>
  </conditionalFormatting>
  <conditionalFormatting sqref="B835">
    <cfRule dxfId="216" operator="greaterThan" priority="218" type="cellIs">
      <formula>$D$835</formula>
    </cfRule>
  </conditionalFormatting>
  <conditionalFormatting sqref="B840">
    <cfRule dxfId="215" operator="greaterThan" priority="217" type="cellIs">
      <formula>$D$840</formula>
    </cfRule>
  </conditionalFormatting>
  <conditionalFormatting sqref="B859">
    <cfRule dxfId="214" operator="greaterThan" priority="216" type="cellIs">
      <formula>$D$859</formula>
    </cfRule>
  </conditionalFormatting>
  <conditionalFormatting sqref="B870">
    <cfRule dxfId="213" operator="greaterThan" priority="215" type="cellIs">
      <formula>$D$870</formula>
    </cfRule>
  </conditionalFormatting>
  <conditionalFormatting sqref="B877">
    <cfRule dxfId="212" operator="greaterThan" priority="214" type="cellIs">
      <formula>$D$877</formula>
    </cfRule>
  </conditionalFormatting>
  <conditionalFormatting sqref="B880">
    <cfRule dxfId="211" operator="greaterThan" priority="213" type="cellIs">
      <formula>$D$880</formula>
    </cfRule>
  </conditionalFormatting>
  <conditionalFormatting sqref="B888">
    <cfRule dxfId="210" operator="greaterThan" priority="212" type="cellIs">
      <formula>$D$888</formula>
    </cfRule>
  </conditionalFormatting>
  <conditionalFormatting sqref="B910">
    <cfRule dxfId="209" operator="greaterThan" priority="210" type="cellIs">
      <formula>$D$910</formula>
    </cfRule>
  </conditionalFormatting>
  <conditionalFormatting sqref="B911">
    <cfRule dxfId="208" operator="greaterThan" priority="209" type="cellIs">
      <formula>$D$911</formula>
    </cfRule>
  </conditionalFormatting>
  <conditionalFormatting sqref="B920">
    <cfRule dxfId="207" operator="greaterThan" priority="208" type="cellIs">
      <formula>$D$920</formula>
    </cfRule>
  </conditionalFormatting>
  <conditionalFormatting sqref="B923">
    <cfRule dxfId="206" operator="greaterThan" priority="207" type="cellIs">
      <formula>$D$923</formula>
    </cfRule>
  </conditionalFormatting>
  <conditionalFormatting sqref="B927">
    <cfRule dxfId="205" operator="greaterThan" priority="206" type="cellIs">
      <formula>$D$927</formula>
    </cfRule>
  </conditionalFormatting>
  <conditionalFormatting sqref="B928">
    <cfRule dxfId="204" operator="greaterThan" priority="205" type="cellIs">
      <formula>$D$928</formula>
    </cfRule>
  </conditionalFormatting>
  <conditionalFormatting sqref="B934">
    <cfRule dxfId="203" operator="greaterThan" priority="204" type="cellIs">
      <formula>$D$934</formula>
    </cfRule>
  </conditionalFormatting>
  <conditionalFormatting sqref="B942">
    <cfRule dxfId="202" operator="greaterThan" priority="203" type="cellIs">
      <formula>$D$942</formula>
    </cfRule>
  </conditionalFormatting>
  <conditionalFormatting sqref="B943">
    <cfRule dxfId="201" operator="greaterThan" priority="202" type="cellIs">
      <formula>$D$943</formula>
    </cfRule>
  </conditionalFormatting>
  <conditionalFormatting sqref="B949">
    <cfRule dxfId="200" operator="greaterThan" priority="201" type="cellIs">
      <formula>$D$949</formula>
    </cfRule>
  </conditionalFormatting>
  <conditionalFormatting sqref="B953">
    <cfRule dxfId="199" operator="greaterThan" priority="200" type="cellIs">
      <formula>$D$953</formula>
    </cfRule>
  </conditionalFormatting>
  <conditionalFormatting sqref="B961">
    <cfRule dxfId="198" operator="greaterThan" priority="199" type="cellIs">
      <formula>$D$961</formula>
    </cfRule>
  </conditionalFormatting>
  <conditionalFormatting sqref="B962">
    <cfRule dxfId="197" operator="greaterThan" priority="198" type="cellIs">
      <formula>$D$962</formula>
    </cfRule>
  </conditionalFormatting>
  <conditionalFormatting sqref="B970">
    <cfRule dxfId="196" operator="greaterThan" priority="197" type="cellIs">
      <formula>$D$970</formula>
    </cfRule>
  </conditionalFormatting>
  <conditionalFormatting sqref="B976">
    <cfRule dxfId="195" operator="greaterThan" priority="196" type="cellIs">
      <formula>$D$976</formula>
    </cfRule>
  </conditionalFormatting>
  <conditionalFormatting sqref="B983">
    <cfRule dxfId="194" operator="greaterThan" priority="195" type="cellIs">
      <formula>$D$983</formula>
    </cfRule>
  </conditionalFormatting>
  <conditionalFormatting sqref="B1003">
    <cfRule dxfId="193" operator="greaterThan" priority="194" type="cellIs">
      <formula>$D$1003</formula>
    </cfRule>
  </conditionalFormatting>
  <conditionalFormatting sqref="B1004">
    <cfRule dxfId="192" operator="greaterThan" priority="193" type="cellIs">
      <formula>$D$1004</formula>
    </cfRule>
  </conditionalFormatting>
  <conditionalFormatting sqref="B1005">
    <cfRule dxfId="191" operator="greaterThan" priority="192" type="cellIs">
      <formula>$D$1005</formula>
    </cfRule>
  </conditionalFormatting>
  <conditionalFormatting sqref="B1007">
    <cfRule dxfId="190" operator="greaterThan" priority="191" type="cellIs">
      <formula>$D$1007</formula>
    </cfRule>
  </conditionalFormatting>
  <conditionalFormatting sqref="B1008">
    <cfRule dxfId="189" operator="greaterThan" priority="190" type="cellIs">
      <formula>$D$1008</formula>
    </cfRule>
  </conditionalFormatting>
  <conditionalFormatting sqref="B1009">
    <cfRule dxfId="188" operator="greaterThan" priority="189" type="cellIs">
      <formula>$D$1009</formula>
    </cfRule>
  </conditionalFormatting>
  <conditionalFormatting sqref="B1010">
    <cfRule dxfId="187" operator="greaterThan" priority="188" type="cellIs">
      <formula>$D$1010</formula>
    </cfRule>
  </conditionalFormatting>
  <conditionalFormatting sqref="B1011">
    <cfRule dxfId="186" operator="greaterThan" priority="187" type="cellIs">
      <formula>$D$1011</formula>
    </cfRule>
  </conditionalFormatting>
  <conditionalFormatting sqref="B1012">
    <cfRule dxfId="185" operator="greaterThan" priority="186" type="cellIs">
      <formula>$D$1012</formula>
    </cfRule>
  </conditionalFormatting>
  <conditionalFormatting sqref="B1013">
    <cfRule dxfId="184" operator="greaterThan" priority="185" type="cellIs">
      <formula>$D$1013</formula>
    </cfRule>
  </conditionalFormatting>
  <conditionalFormatting sqref="B1016">
    <cfRule dxfId="183" operator="greaterThan" priority="184" type="cellIs">
      <formula>$D$1016</formula>
    </cfRule>
  </conditionalFormatting>
  <conditionalFormatting sqref="B1017">
    <cfRule dxfId="182" operator="greaterThan" priority="183" type="cellIs">
      <formula>$D$1017</formula>
    </cfRule>
  </conditionalFormatting>
  <conditionalFormatting sqref="B1019">
    <cfRule dxfId="181" operator="greaterThan" priority="182" type="cellIs">
      <formula>$D$1019</formula>
    </cfRule>
  </conditionalFormatting>
  <conditionalFormatting sqref="B1020">
    <cfRule dxfId="180" operator="greaterThan" priority="181" type="cellIs">
      <formula>$D$1020</formula>
    </cfRule>
  </conditionalFormatting>
  <conditionalFormatting sqref="B1022">
    <cfRule dxfId="179" operator="greaterThan" priority="180" type="cellIs">
      <formula>$D$1022</formula>
    </cfRule>
  </conditionalFormatting>
  <conditionalFormatting sqref="B1023">
    <cfRule dxfId="178" operator="greaterThan" priority="179" type="cellIs">
      <formula>$D$1023</formula>
    </cfRule>
  </conditionalFormatting>
  <conditionalFormatting sqref="B1027">
    <cfRule dxfId="177" operator="greaterThan" priority="178" type="cellIs">
      <formula>$D$1027</formula>
    </cfRule>
  </conditionalFormatting>
  <conditionalFormatting sqref="B1030">
    <cfRule dxfId="176" operator="greaterThan" priority="177" type="cellIs">
      <formula>$D$1030</formula>
    </cfRule>
  </conditionalFormatting>
  <conditionalFormatting sqref="B1031">
    <cfRule dxfId="175" operator="greaterThan" priority="176" type="cellIs">
      <formula>$D$1031</formula>
    </cfRule>
  </conditionalFormatting>
  <conditionalFormatting sqref="B1041">
    <cfRule dxfId="174" operator="greaterThan" priority="175" type="cellIs">
      <formula>$D$1041</formula>
    </cfRule>
  </conditionalFormatting>
  <conditionalFormatting sqref="B1057">
    <cfRule dxfId="173" operator="greaterThan" priority="174" type="cellIs">
      <formula>$D$1057</formula>
    </cfRule>
  </conditionalFormatting>
  <conditionalFormatting sqref="B1062">
    <cfRule dxfId="172" operator="greaterThan" priority="173" type="cellIs">
      <formula>$D$1062</formula>
    </cfRule>
  </conditionalFormatting>
  <conditionalFormatting sqref="B1078">
    <cfRule dxfId="171" operator="greaterThan" priority="172" type="cellIs">
      <formula>$D$1078</formula>
    </cfRule>
  </conditionalFormatting>
  <conditionalFormatting sqref="B1090">
    <cfRule dxfId="170" operator="greaterThan" priority="171" type="cellIs">
      <formula>$D$1090</formula>
    </cfRule>
  </conditionalFormatting>
  <conditionalFormatting sqref="B1094">
    <cfRule dxfId="169" operator="greaterThan" priority="170" type="cellIs">
      <formula>$D$1094</formula>
    </cfRule>
  </conditionalFormatting>
  <conditionalFormatting sqref="B1096">
    <cfRule dxfId="168" operator="greaterThan" priority="169" type="cellIs">
      <formula>$D$1096</formula>
    </cfRule>
  </conditionalFormatting>
  <conditionalFormatting sqref="B1097">
    <cfRule dxfId="167" operator="greaterThan" priority="168" type="cellIs">
      <formula>$D$1097</formula>
    </cfRule>
  </conditionalFormatting>
  <conditionalFormatting sqref="B1100">
    <cfRule dxfId="166" operator="greaterThan" priority="167" type="cellIs">
      <formula>$D$1100</formula>
    </cfRule>
  </conditionalFormatting>
  <conditionalFormatting sqref="B1121">
    <cfRule dxfId="165" operator="greaterThan" priority="166" type="cellIs">
      <formula>$D$1121</formula>
    </cfRule>
  </conditionalFormatting>
  <conditionalFormatting sqref="B1124">
    <cfRule dxfId="164" operator="greaterThan" priority="165" type="cellIs">
      <formula>$D$1124</formula>
    </cfRule>
  </conditionalFormatting>
  <conditionalFormatting sqref="B1138">
    <cfRule dxfId="163" operator="greaterThan" priority="164" type="cellIs">
      <formula>$D$1138</formula>
    </cfRule>
  </conditionalFormatting>
  <conditionalFormatting sqref="B1149">
    <cfRule dxfId="162" operator="greaterThan" priority="163" type="cellIs">
      <formula>$D$1149</formula>
    </cfRule>
  </conditionalFormatting>
  <conditionalFormatting sqref="B1151">
    <cfRule dxfId="161" operator="greaterThan" priority="162" type="cellIs">
      <formula>$D$1151</formula>
    </cfRule>
  </conditionalFormatting>
  <conditionalFormatting sqref="B1152">
    <cfRule dxfId="160" operator="greaterThan" priority="161" type="cellIs">
      <formula>$D$1152</formula>
    </cfRule>
  </conditionalFormatting>
  <conditionalFormatting sqref="B1153">
    <cfRule dxfId="159" operator="greaterThan" priority="160" type="cellIs">
      <formula>$D$1153</formula>
    </cfRule>
  </conditionalFormatting>
  <conditionalFormatting sqref="B1154">
    <cfRule dxfId="158" operator="greaterThan" priority="159" type="cellIs">
      <formula>$D$1154</formula>
    </cfRule>
  </conditionalFormatting>
  <conditionalFormatting sqref="B1156">
    <cfRule dxfId="157" operator="greaterThan" priority="158" type="cellIs">
      <formula>$D$1156</formula>
    </cfRule>
  </conditionalFormatting>
  <conditionalFormatting sqref="B1166">
    <cfRule dxfId="156" operator="greaterThan" priority="157" type="cellIs">
      <formula>$D$1166</formula>
    </cfRule>
  </conditionalFormatting>
  <conditionalFormatting sqref="B1171">
    <cfRule dxfId="155" operator="greaterThan" priority="156" type="cellIs">
      <formula>$D$1171</formula>
    </cfRule>
  </conditionalFormatting>
  <conditionalFormatting sqref="B1172">
    <cfRule dxfId="154" operator="greaterThan" priority="155" type="cellIs">
      <formula>$D$1172</formula>
    </cfRule>
  </conditionalFormatting>
  <conditionalFormatting sqref="B1173">
    <cfRule dxfId="153" operator="greaterThan" priority="154" type="cellIs">
      <formula>$D$1173</formula>
    </cfRule>
  </conditionalFormatting>
  <conditionalFormatting sqref="B1174">
    <cfRule dxfId="152" operator="greaterThan" priority="153" type="cellIs">
      <formula>$D$1174</formula>
    </cfRule>
  </conditionalFormatting>
  <conditionalFormatting sqref="B1175">
    <cfRule dxfId="151" operator="greaterThan" priority="152" type="cellIs">
      <formula>$D$1175</formula>
    </cfRule>
  </conditionalFormatting>
  <conditionalFormatting sqref="B1176">
    <cfRule dxfId="150" operator="greaterThan" priority="151" type="cellIs">
      <formula>$D$1176</formula>
    </cfRule>
  </conditionalFormatting>
  <conditionalFormatting sqref="B1178">
    <cfRule dxfId="149" operator="greaterThan" priority="150" type="cellIs">
      <formula>$D$1178</formula>
    </cfRule>
  </conditionalFormatting>
  <conditionalFormatting sqref="B1179:B1180">
    <cfRule dxfId="148" operator="greaterThan" priority="149" type="cellIs">
      <formula>$D$1179</formula>
    </cfRule>
  </conditionalFormatting>
  <conditionalFormatting sqref="B1183">
    <cfRule dxfId="147" operator="greaterThan" priority="148" type="cellIs">
      <formula>$D$1183</formula>
    </cfRule>
  </conditionalFormatting>
  <conditionalFormatting sqref="B1184">
    <cfRule dxfId="146" operator="greaterThan" priority="147" type="cellIs">
      <formula>$D$1184</formula>
    </cfRule>
  </conditionalFormatting>
  <conditionalFormatting sqref="B1186">
    <cfRule dxfId="145" operator="greaterThan" priority="146" type="cellIs">
      <formula>$D$1186</formula>
    </cfRule>
  </conditionalFormatting>
  <conditionalFormatting sqref="B1187">
    <cfRule dxfId="144" operator="greaterThan" priority="145" type="cellIs">
      <formula>$D$1187</formula>
    </cfRule>
  </conditionalFormatting>
  <conditionalFormatting sqref="B1190">
    <cfRule dxfId="143" operator="greaterThan" priority="144" type="cellIs">
      <formula>$D$1190</formula>
    </cfRule>
  </conditionalFormatting>
  <conditionalFormatting sqref="B1195">
    <cfRule dxfId="142" operator="greaterThan" priority="143" type="cellIs">
      <formula>$D$1195</formula>
    </cfRule>
  </conditionalFormatting>
  <conditionalFormatting sqref="B1203">
    <cfRule dxfId="141" operator="greaterThan" priority="142" type="cellIs">
      <formula>$D$1203</formula>
    </cfRule>
  </conditionalFormatting>
  <conditionalFormatting sqref="B1204">
    <cfRule dxfId="140" operator="greaterThan" priority="141" type="cellIs">
      <formula>$D$1204</formula>
    </cfRule>
  </conditionalFormatting>
  <conditionalFormatting sqref="B1207">
    <cfRule dxfId="139" operator="greaterThan" priority="140" type="cellIs">
      <formula>$D$1207</formula>
    </cfRule>
  </conditionalFormatting>
  <conditionalFormatting sqref="B1211">
    <cfRule dxfId="138" operator="greaterThan" priority="139" type="cellIs">
      <formula>$D$1211</formula>
    </cfRule>
  </conditionalFormatting>
  <conditionalFormatting sqref="B1212">
    <cfRule dxfId="137" operator="greaterThan" priority="138" type="cellIs">
      <formula>$D$1212</formula>
    </cfRule>
  </conditionalFormatting>
  <conditionalFormatting sqref="B1215">
    <cfRule dxfId="136" operator="greaterThan" priority="137" type="cellIs">
      <formula>$D$1215</formula>
    </cfRule>
  </conditionalFormatting>
  <conditionalFormatting sqref="B1216">
    <cfRule dxfId="135" operator="greaterThan" priority="136" type="cellIs">
      <formula>$D$1216</formula>
    </cfRule>
  </conditionalFormatting>
  <conditionalFormatting sqref="B1218">
    <cfRule dxfId="134" operator="greaterThan" priority="135" type="cellIs">
      <formula>$D$1218</formula>
    </cfRule>
  </conditionalFormatting>
  <conditionalFormatting sqref="B1221">
    <cfRule dxfId="133" operator="greaterThan" priority="134" type="cellIs">
      <formula>$D$1221</formula>
    </cfRule>
  </conditionalFormatting>
  <conditionalFormatting sqref="B1222">
    <cfRule dxfId="132" operator="greaterThan" priority="133" type="cellIs">
      <formula>$D$1222</formula>
    </cfRule>
  </conditionalFormatting>
  <conditionalFormatting sqref="B1226">
    <cfRule dxfId="131" operator="greaterThan" priority="132" type="cellIs">
      <formula>$D$1226</formula>
    </cfRule>
  </conditionalFormatting>
  <conditionalFormatting sqref="B1228">
    <cfRule dxfId="130" operator="greaterThan" priority="131" type="cellIs">
      <formula>$D$1228</formula>
    </cfRule>
  </conditionalFormatting>
  <conditionalFormatting sqref="B1229">
    <cfRule dxfId="129" operator="greaterThan" priority="130" type="cellIs">
      <formula>$D$1229</formula>
    </cfRule>
  </conditionalFormatting>
  <conditionalFormatting sqref="B1233">
    <cfRule dxfId="128" operator="greaterThan" priority="129" type="cellIs">
      <formula>$D$1233</formula>
    </cfRule>
  </conditionalFormatting>
  <conditionalFormatting sqref="B1234">
    <cfRule dxfId="127" operator="greaterThan" priority="128" type="cellIs">
      <formula>$D$1234</formula>
    </cfRule>
  </conditionalFormatting>
  <conditionalFormatting sqref="B1237">
    <cfRule dxfId="126" operator="greaterThan" priority="127" type="cellIs">
      <formula>$D$1237</formula>
    </cfRule>
  </conditionalFormatting>
  <conditionalFormatting sqref="B1238">
    <cfRule dxfId="125" operator="greaterThan" priority="126" type="cellIs">
      <formula>$D$1238</formula>
    </cfRule>
  </conditionalFormatting>
  <conditionalFormatting sqref="B1240">
    <cfRule dxfId="124" operator="greaterThan" priority="125" type="cellIs">
      <formula>$D$1240</formula>
    </cfRule>
  </conditionalFormatting>
  <conditionalFormatting sqref="B1249">
    <cfRule dxfId="123" operator="greaterThan" priority="124" type="cellIs">
      <formula>$D$1249</formula>
    </cfRule>
  </conditionalFormatting>
  <conditionalFormatting sqref="B1250">
    <cfRule dxfId="122" operator="greaterThan" priority="123" type="cellIs">
      <formula>$D$1250</formula>
    </cfRule>
  </conditionalFormatting>
  <conditionalFormatting sqref="B1251">
    <cfRule dxfId="121" operator="greaterThan" priority="122" type="cellIs">
      <formula>$D$1251</formula>
    </cfRule>
  </conditionalFormatting>
  <conditionalFormatting sqref="B1254">
    <cfRule dxfId="120" operator="greaterThan" priority="121" type="cellIs">
      <formula>$D$1254</formula>
    </cfRule>
  </conditionalFormatting>
  <conditionalFormatting sqref="B1256">
    <cfRule dxfId="119" operator="greaterThan" priority="120" type="cellIs">
      <formula>$D$1256</formula>
    </cfRule>
  </conditionalFormatting>
  <conditionalFormatting sqref="B1259">
    <cfRule dxfId="118" operator="greaterThan" priority="119" type="cellIs">
      <formula>$D$1259</formula>
    </cfRule>
  </conditionalFormatting>
  <conditionalFormatting sqref="B1260">
    <cfRule dxfId="117" operator="greaterThan" priority="118" type="cellIs">
      <formula>$D$1260</formula>
    </cfRule>
  </conditionalFormatting>
  <conditionalFormatting sqref="B1261">
    <cfRule dxfId="116" operator="greaterThan" priority="117" type="cellIs">
      <formula>$D$1261</formula>
    </cfRule>
  </conditionalFormatting>
  <conditionalFormatting sqref="B1262">
    <cfRule dxfId="115" operator="greaterThan" priority="116" type="cellIs">
      <formula>$D$1262</formula>
    </cfRule>
  </conditionalFormatting>
  <conditionalFormatting sqref="B1263">
    <cfRule dxfId="114" operator="greaterThan" priority="115" type="cellIs">
      <formula>$D$1263</formula>
    </cfRule>
  </conditionalFormatting>
  <conditionalFormatting sqref="B1264">
    <cfRule dxfId="113" operator="greaterThan" priority="114" type="cellIs">
      <formula>$D$1264</formula>
    </cfRule>
  </conditionalFormatting>
  <conditionalFormatting sqref="B1265">
    <cfRule dxfId="112" operator="greaterThan" priority="113" type="cellIs">
      <formula>$D$1265</formula>
    </cfRule>
  </conditionalFormatting>
  <conditionalFormatting sqref="B1266">
    <cfRule dxfId="111" operator="greaterThan" priority="112" type="cellIs">
      <formula>$D$1266</formula>
    </cfRule>
  </conditionalFormatting>
  <conditionalFormatting sqref="B1271">
    <cfRule dxfId="110" operator="greaterThan" priority="111" type="cellIs">
      <formula>$D$1271</formula>
    </cfRule>
  </conditionalFormatting>
  <conditionalFormatting sqref="B1272">
    <cfRule dxfId="109" operator="greaterThan" priority="110" type="cellIs">
      <formula>$D$1272</formula>
    </cfRule>
  </conditionalFormatting>
  <conditionalFormatting sqref="B1297">
    <cfRule dxfId="108" operator="greaterThan" priority="109" type="cellIs">
      <formula>$D$1297</formula>
    </cfRule>
  </conditionalFormatting>
  <conditionalFormatting sqref="B1298">
    <cfRule dxfId="107" operator="greaterThan" priority="108" type="cellIs">
      <formula>$D$1298</formula>
    </cfRule>
  </conditionalFormatting>
  <conditionalFormatting sqref="B1299">
    <cfRule dxfId="106" operator="greaterThan" priority="107" type="cellIs">
      <formula>$D$1299</formula>
    </cfRule>
  </conditionalFormatting>
  <conditionalFormatting sqref="B1307">
    <cfRule dxfId="105" operator="greaterThan" priority="106" type="cellIs">
      <formula>$D$1307</formula>
    </cfRule>
  </conditionalFormatting>
  <conditionalFormatting sqref="B1323">
    <cfRule dxfId="104" operator="greaterThan" priority="105" type="cellIs">
      <formula>$D$1323</formula>
    </cfRule>
  </conditionalFormatting>
  <conditionalFormatting sqref="B1338">
    <cfRule dxfId="103" operator="greaterThan" priority="104" type="cellIs">
      <formula>$D$1338</formula>
    </cfRule>
  </conditionalFormatting>
  <conditionalFormatting sqref="B1339">
    <cfRule dxfId="102" operator="greaterThan" priority="103" type="cellIs">
      <formula>$D$1339</formula>
    </cfRule>
  </conditionalFormatting>
  <conditionalFormatting sqref="B1344">
    <cfRule dxfId="101" operator="greaterThan" priority="102" type="cellIs">
      <formula>$D$1344</formula>
    </cfRule>
  </conditionalFormatting>
  <conditionalFormatting sqref="B1345">
    <cfRule dxfId="100" operator="greaterThan" priority="101" type="cellIs">
      <formula>$D$1345</formula>
    </cfRule>
  </conditionalFormatting>
  <conditionalFormatting sqref="B1349">
    <cfRule dxfId="99" operator="greaterThan" priority="100" type="cellIs">
      <formula>$D$1349</formula>
    </cfRule>
  </conditionalFormatting>
  <conditionalFormatting sqref="B1355">
    <cfRule dxfId="98" operator="greaterThan" priority="99" type="cellIs">
      <formula>$D$1355</formula>
    </cfRule>
  </conditionalFormatting>
  <conditionalFormatting sqref="B1356">
    <cfRule dxfId="97" operator="greaterThan" priority="98" type="cellIs">
      <formula>$D$1356</formula>
    </cfRule>
  </conditionalFormatting>
  <conditionalFormatting sqref="B1362">
    <cfRule dxfId="96" operator="greaterThan" priority="97" type="cellIs">
      <formula>$D$1362</formula>
    </cfRule>
  </conditionalFormatting>
  <conditionalFormatting sqref="B1363">
    <cfRule dxfId="95" operator="greaterThan" priority="96" type="cellIs">
      <formula>$D$1363</formula>
    </cfRule>
  </conditionalFormatting>
  <conditionalFormatting sqref="B1372">
    <cfRule dxfId="94" operator="greaterThan" priority="95" type="cellIs">
      <formula>$D$1372</formula>
    </cfRule>
  </conditionalFormatting>
  <conditionalFormatting sqref="B1390">
    <cfRule dxfId="93" operator="greaterThan" priority="94" type="cellIs">
      <formula>$D$1390</formula>
    </cfRule>
  </conditionalFormatting>
  <conditionalFormatting sqref="B1395">
    <cfRule dxfId="92" operator="greaterThan" priority="93" type="cellIs">
      <formula>$D$1395</formula>
    </cfRule>
  </conditionalFormatting>
  <conditionalFormatting sqref="B1416">
    <cfRule dxfId="91" operator="greaterThan" priority="92" type="cellIs">
      <formula>$D$1416</formula>
    </cfRule>
  </conditionalFormatting>
  <conditionalFormatting sqref="B1420">
    <cfRule dxfId="90" operator="greaterThan" priority="91" type="cellIs">
      <formula>$D$1420</formula>
    </cfRule>
  </conditionalFormatting>
  <conditionalFormatting sqref="B1421">
    <cfRule dxfId="89" operator="greaterThan" priority="90" type="cellIs">
      <formula>$D$1421</formula>
    </cfRule>
  </conditionalFormatting>
  <conditionalFormatting sqref="B1422">
    <cfRule dxfId="88" operator="greaterThan" priority="89" type="cellIs">
      <formula>$D$1422</formula>
    </cfRule>
  </conditionalFormatting>
  <conditionalFormatting sqref="B1423">
    <cfRule dxfId="87" operator="greaterThan" priority="88" type="cellIs">
      <formula>$D$1423</formula>
    </cfRule>
  </conditionalFormatting>
  <conditionalFormatting sqref="B1425">
    <cfRule dxfId="86" operator="greaterThan" priority="87" type="cellIs">
      <formula>$D$1425</formula>
    </cfRule>
  </conditionalFormatting>
  <conditionalFormatting sqref="B1426">
    <cfRule dxfId="85" operator="greaterThan" priority="86" type="cellIs">
      <formula>$D$1426</formula>
    </cfRule>
  </conditionalFormatting>
  <conditionalFormatting sqref="B1428">
    <cfRule dxfId="84" operator="greaterThan" priority="85" type="cellIs">
      <formula>$D$1428</formula>
    </cfRule>
  </conditionalFormatting>
  <conditionalFormatting sqref="B1433">
    <cfRule dxfId="83" operator="greaterThan" priority="84" type="cellIs">
      <formula>$D$1433</formula>
    </cfRule>
  </conditionalFormatting>
  <conditionalFormatting sqref="B1436">
    <cfRule dxfId="82" operator="greaterThan" priority="83" type="cellIs">
      <formula>$D$1436</formula>
    </cfRule>
  </conditionalFormatting>
  <conditionalFormatting sqref="B1441">
    <cfRule dxfId="81" operator="greaterThan" priority="82" type="cellIs">
      <formula>$D$1441</formula>
    </cfRule>
  </conditionalFormatting>
  <conditionalFormatting sqref="B1442">
    <cfRule dxfId="80" operator="greaterThan" priority="81" type="cellIs">
      <formula>$D$1442</formula>
    </cfRule>
  </conditionalFormatting>
  <conditionalFormatting sqref="B1550:B1551">
    <cfRule dxfId="79" operator="greaterThan" priority="80" type="cellIs">
      <formula>$D$1550</formula>
    </cfRule>
  </conditionalFormatting>
  <conditionalFormatting sqref="B1583">
    <cfRule dxfId="78" operator="greaterThan" priority="79" type="cellIs">
      <formula>$D$1583</formula>
    </cfRule>
  </conditionalFormatting>
  <conditionalFormatting sqref="B1617">
    <cfRule dxfId="77" operator="greaterThan" priority="78" type="cellIs">
      <formula>$D$1617</formula>
    </cfRule>
  </conditionalFormatting>
  <conditionalFormatting sqref="B1620">
    <cfRule dxfId="76" operator="greaterThan" priority="77" type="cellIs">
      <formula>$D$1620</formula>
    </cfRule>
  </conditionalFormatting>
  <conditionalFormatting sqref="B1625">
    <cfRule dxfId="75" operator="greaterThan" priority="76" type="cellIs">
      <formula>$D$1625</formula>
    </cfRule>
  </conditionalFormatting>
  <conditionalFormatting sqref="B1627">
    <cfRule dxfId="74" operator="greaterThan" priority="75" type="cellIs">
      <formula>$D$1627</formula>
    </cfRule>
  </conditionalFormatting>
  <conditionalFormatting sqref="B1629">
    <cfRule dxfId="73" operator="greaterThan" priority="74" type="cellIs">
      <formula>$D$1629</formula>
    </cfRule>
  </conditionalFormatting>
  <conditionalFormatting sqref="B1631">
    <cfRule dxfId="72" operator="greaterThan" priority="73" type="cellIs">
      <formula>$D$1631</formula>
    </cfRule>
  </conditionalFormatting>
  <conditionalFormatting sqref="B1632">
    <cfRule dxfId="71" operator="greaterThan" priority="72" type="cellIs">
      <formula>$D$1632</formula>
    </cfRule>
  </conditionalFormatting>
  <conditionalFormatting sqref="B1633">
    <cfRule dxfId="70" operator="greaterThan" priority="71" type="cellIs">
      <formula>$D$1633</formula>
    </cfRule>
  </conditionalFormatting>
  <conditionalFormatting sqref="B1634">
    <cfRule dxfId="69" operator="greaterThan" priority="70" type="cellIs">
      <formula>$D$1634</formula>
    </cfRule>
  </conditionalFormatting>
  <conditionalFormatting sqref="B1635">
    <cfRule dxfId="68" operator="greaterThan" priority="69" type="cellIs">
      <formula>$D$1635</formula>
    </cfRule>
  </conditionalFormatting>
  <conditionalFormatting sqref="B1637">
    <cfRule dxfId="67" operator="greaterThan" priority="68" type="cellIs">
      <formula>$D$1637</formula>
    </cfRule>
  </conditionalFormatting>
  <conditionalFormatting sqref="B1641">
    <cfRule dxfId="66" operator="greaterThan" priority="67" type="cellIs">
      <formula>$D$1641</formula>
    </cfRule>
  </conditionalFormatting>
  <conditionalFormatting sqref="B1642">
    <cfRule dxfId="65" operator="greaterThan" priority="66" type="cellIs">
      <formula>$D$1642</formula>
    </cfRule>
  </conditionalFormatting>
  <conditionalFormatting sqref="B1650">
    <cfRule dxfId="64" operator="greaterThan" priority="65" type="cellIs">
      <formula>$D$1650</formula>
    </cfRule>
  </conditionalFormatting>
  <conditionalFormatting sqref="B1653">
    <cfRule dxfId="63" operator="greaterThan" priority="64" type="cellIs">
      <formula>$D$1653</formula>
    </cfRule>
  </conditionalFormatting>
  <conditionalFormatting sqref="B1655">
    <cfRule dxfId="62" operator="greaterThan" priority="61" type="cellIs">
      <formula>$D$1655</formula>
    </cfRule>
    <cfRule dxfId="61" operator="greaterThan" priority="62" type="cellIs">
      <formula>$D$1655</formula>
    </cfRule>
    <cfRule dxfId="60" operator="greaterThan" priority="63" type="cellIs">
      <formula>$D$1655</formula>
    </cfRule>
  </conditionalFormatting>
  <conditionalFormatting sqref="B1657">
    <cfRule dxfId="59" operator="greaterThan" priority="60" type="cellIs">
      <formula>$D$1657</formula>
    </cfRule>
  </conditionalFormatting>
  <conditionalFormatting sqref="B1658">
    <cfRule dxfId="58" operator="greaterThan" priority="59" type="cellIs">
      <formula>$D$1658</formula>
    </cfRule>
  </conditionalFormatting>
  <conditionalFormatting sqref="B1659">
    <cfRule dxfId="57" operator="greaterThan" priority="57" type="cellIs">
      <formula>$D$1659</formula>
    </cfRule>
    <cfRule dxfId="56" operator="greaterThan" priority="58" type="cellIs">
      <formula>$D$1659</formula>
    </cfRule>
  </conditionalFormatting>
  <conditionalFormatting sqref="B1662">
    <cfRule dxfId="55" operator="greaterThan" priority="56" type="cellIs">
      <formula>$D$1662</formula>
    </cfRule>
  </conditionalFormatting>
  <conditionalFormatting sqref="B1663">
    <cfRule dxfId="54" operator="greaterThan" priority="55" type="cellIs">
      <formula>$D$1663</formula>
    </cfRule>
  </conditionalFormatting>
  <conditionalFormatting sqref="B1664">
    <cfRule dxfId="53" operator="greaterThan" priority="54" type="cellIs">
      <formula>$D$1664</formula>
    </cfRule>
  </conditionalFormatting>
  <conditionalFormatting sqref="B1665">
    <cfRule dxfId="52" operator="greaterThan" priority="53" type="cellIs">
      <formula>$D$1665</formula>
    </cfRule>
  </conditionalFormatting>
  <conditionalFormatting sqref="B1666">
    <cfRule dxfId="51" operator="greaterThan" priority="52" type="cellIs">
      <formula>$D$1666</formula>
    </cfRule>
  </conditionalFormatting>
  <conditionalFormatting sqref="B1674">
    <cfRule dxfId="50" operator="greaterThan" priority="51" type="cellIs">
      <formula>$D$1674</formula>
    </cfRule>
  </conditionalFormatting>
  <conditionalFormatting sqref="B1677">
    <cfRule dxfId="49" operator="greaterThan" priority="50" type="cellIs">
      <formula>$D$1677</formula>
    </cfRule>
  </conditionalFormatting>
  <conditionalFormatting sqref="B1678">
    <cfRule dxfId="48" operator="greaterThan" priority="49" type="cellIs">
      <formula>$D$1678</formula>
    </cfRule>
  </conditionalFormatting>
  <conditionalFormatting sqref="B1679">
    <cfRule dxfId="47" operator="greaterThan" priority="48" type="cellIs">
      <formula>$D$1679</formula>
    </cfRule>
  </conditionalFormatting>
  <conditionalFormatting sqref="B1709">
    <cfRule dxfId="46" operator="greaterThan" priority="47" type="cellIs">
      <formula>$D$1709</formula>
    </cfRule>
  </conditionalFormatting>
  <conditionalFormatting sqref="B1717">
    <cfRule dxfId="45" operator="greaterThan" priority="46" type="cellIs">
      <formula>$D$1717</formula>
    </cfRule>
  </conditionalFormatting>
  <conditionalFormatting sqref="B1718">
    <cfRule dxfId="44" operator="greaterThan" priority="45" type="cellIs">
      <formula>$D$1718</formula>
    </cfRule>
  </conditionalFormatting>
  <conditionalFormatting sqref="B1719">
    <cfRule dxfId="43" operator="greaterThan" priority="44" type="cellIs">
      <formula>$D$1719</formula>
    </cfRule>
  </conditionalFormatting>
  <conditionalFormatting sqref="B1748">
    <cfRule dxfId="42" operator="greaterThan" priority="43" type="cellIs">
      <formula>$D$1748</formula>
    </cfRule>
  </conditionalFormatting>
  <conditionalFormatting sqref="B1764">
    <cfRule dxfId="41" operator="greaterThan" priority="42" type="cellIs">
      <formula>$D$1764</formula>
    </cfRule>
  </conditionalFormatting>
  <conditionalFormatting sqref="B1766">
    <cfRule dxfId="40" operator="greaterThan" priority="41" type="cellIs">
      <formula>$D$1766</formula>
    </cfRule>
  </conditionalFormatting>
  <conditionalFormatting sqref="B1771">
    <cfRule dxfId="39" operator="greaterThan" priority="40" type="cellIs">
      <formula>$D$1771</formula>
    </cfRule>
  </conditionalFormatting>
  <conditionalFormatting sqref="B1773">
    <cfRule dxfId="38" operator="greaterThan" priority="39" type="cellIs">
      <formula>$D$1773</formula>
    </cfRule>
  </conditionalFormatting>
  <conditionalFormatting sqref="B1776">
    <cfRule dxfId="37" operator="greaterThan" priority="38" type="cellIs">
      <formula>$D$1776</formula>
    </cfRule>
  </conditionalFormatting>
  <conditionalFormatting sqref="B1777">
    <cfRule dxfId="36" operator="greaterThan" priority="37" type="cellIs">
      <formula>$D$1777</formula>
    </cfRule>
  </conditionalFormatting>
  <conditionalFormatting sqref="B1778">
    <cfRule dxfId="35" operator="greaterThan" priority="36" type="cellIs">
      <formula>$D$1778</formula>
    </cfRule>
  </conditionalFormatting>
  <conditionalFormatting sqref="B1780">
    <cfRule dxfId="34" operator="greaterThan" priority="35" type="cellIs">
      <formula>$D$1780</formula>
    </cfRule>
  </conditionalFormatting>
  <conditionalFormatting sqref="B1933">
    <cfRule dxfId="33" operator="greaterThan" priority="34" type="cellIs">
      <formula>$D$1933</formula>
    </cfRule>
  </conditionalFormatting>
  <conditionalFormatting sqref="B1934">
    <cfRule dxfId="32" operator="greaterThan" priority="33" type="cellIs">
      <formula>$D$1934</formula>
    </cfRule>
  </conditionalFormatting>
  <conditionalFormatting sqref="B1935">
    <cfRule dxfId="31" operator="greaterThan" priority="32" type="cellIs">
      <formula>$D$1935</formula>
    </cfRule>
  </conditionalFormatting>
  <conditionalFormatting sqref="B1936">
    <cfRule dxfId="30" operator="greaterThan" priority="31" type="cellIs">
      <formula>$D$1936</formula>
    </cfRule>
  </conditionalFormatting>
  <conditionalFormatting sqref="B1937">
    <cfRule dxfId="29" operator="greaterThan" priority="30" type="cellIs">
      <formula>$D$1937</formula>
    </cfRule>
  </conditionalFormatting>
  <conditionalFormatting sqref="B1938">
    <cfRule dxfId="28" operator="greaterThan" priority="29" type="cellIs">
      <formula>$D$1938</formula>
    </cfRule>
  </conditionalFormatting>
  <conditionalFormatting sqref="B1939">
    <cfRule dxfId="27" operator="greaterThan" priority="28" type="cellIs">
      <formula>$D$1939</formula>
    </cfRule>
  </conditionalFormatting>
  <conditionalFormatting sqref="B1940">
    <cfRule dxfId="26" operator="greaterThan" priority="27" type="cellIs">
      <formula>$D$1940</formula>
    </cfRule>
  </conditionalFormatting>
  <conditionalFormatting sqref="B1941">
    <cfRule dxfId="25" operator="greaterThan" priority="26" type="cellIs">
      <formula>$D$1941</formula>
    </cfRule>
  </conditionalFormatting>
  <conditionalFormatting sqref="B1946">
    <cfRule dxfId="24" operator="greaterThan" priority="25" type="cellIs">
      <formula>$D$1946</formula>
    </cfRule>
  </conditionalFormatting>
  <conditionalFormatting sqref="B1947">
    <cfRule dxfId="23" operator="greaterThan" priority="24" type="cellIs">
      <formula>$D$1947</formula>
    </cfRule>
  </conditionalFormatting>
  <conditionalFormatting sqref="B1959">
    <cfRule dxfId="22" operator="greaterThan" priority="23" type="cellIs">
      <formula>$D$1959</formula>
    </cfRule>
  </conditionalFormatting>
  <conditionalFormatting sqref="B1969">
    <cfRule dxfId="21" operator="greaterThan" priority="22" type="cellIs">
      <formula>$D$1969</formula>
    </cfRule>
  </conditionalFormatting>
  <conditionalFormatting sqref="B1970">
    <cfRule dxfId="20" operator="greaterThan" priority="21" type="cellIs">
      <formula>$D$1970</formula>
    </cfRule>
  </conditionalFormatting>
  <conditionalFormatting sqref="B1971">
    <cfRule dxfId="19" operator="greaterThan" priority="20" type="cellIs">
      <formula>$D$1971</formula>
    </cfRule>
  </conditionalFormatting>
  <conditionalFormatting sqref="B1972">
    <cfRule dxfId="18" operator="greaterThan" priority="19" type="cellIs">
      <formula>$D$1972</formula>
    </cfRule>
  </conditionalFormatting>
  <conditionalFormatting sqref="B1973">
    <cfRule dxfId="17" operator="greaterThan" priority="18" type="cellIs">
      <formula>$D$1973</formula>
    </cfRule>
  </conditionalFormatting>
  <conditionalFormatting sqref="B1974">
    <cfRule dxfId="16" operator="greaterThan" priority="17" type="cellIs">
      <formula>$D$1974</formula>
    </cfRule>
  </conditionalFormatting>
  <conditionalFormatting sqref="B1975">
    <cfRule dxfId="15" operator="greaterThan" priority="16" type="cellIs">
      <formula>$D$1975</formula>
    </cfRule>
  </conditionalFormatting>
  <conditionalFormatting sqref="B1979">
    <cfRule dxfId="14" operator="greaterThan" priority="15" type="cellIs">
      <formula>$D$1979</formula>
    </cfRule>
  </conditionalFormatting>
  <conditionalFormatting sqref="B1980">
    <cfRule dxfId="13" operator="greaterThan" priority="14" type="cellIs">
      <formula>$D$1980</formula>
    </cfRule>
  </conditionalFormatting>
  <conditionalFormatting sqref="B1981">
    <cfRule dxfId="12" operator="greaterThan" priority="13" type="cellIs">
      <formula>$D$1981</formula>
    </cfRule>
  </conditionalFormatting>
  <conditionalFormatting sqref="B1982">
    <cfRule dxfId="11" operator="greaterThan" priority="12" type="cellIs">
      <formula>$D$1982</formula>
    </cfRule>
  </conditionalFormatting>
  <conditionalFormatting sqref="B1983">
    <cfRule dxfId="10" operator="greaterThan" priority="11" type="cellIs">
      <formula>$D$1983</formula>
    </cfRule>
  </conditionalFormatting>
  <conditionalFormatting sqref="B1984">
    <cfRule dxfId="9" operator="greaterThan" priority="10" type="cellIs">
      <formula>$D$1984</formula>
    </cfRule>
  </conditionalFormatting>
  <conditionalFormatting sqref="B1985">
    <cfRule dxfId="8" operator="greaterThan" priority="9" type="cellIs">
      <formula>$D$1985</formula>
    </cfRule>
  </conditionalFormatting>
  <conditionalFormatting sqref="B1986">
    <cfRule dxfId="7" operator="greaterThan" priority="8" type="cellIs">
      <formula>$D$1986</formula>
    </cfRule>
  </conditionalFormatting>
  <conditionalFormatting sqref="B1987">
    <cfRule dxfId="6" operator="greaterThan" priority="7" type="cellIs">
      <formula>$D$1987</formula>
    </cfRule>
  </conditionalFormatting>
  <conditionalFormatting sqref="B2109">
    <cfRule dxfId="5" operator="greaterThan" priority="6" type="cellIs">
      <formula>$D$2109</formula>
    </cfRule>
  </conditionalFormatting>
  <conditionalFormatting sqref="B2110">
    <cfRule dxfId="4" operator="greaterThan" priority="5" type="cellIs">
      <formula>$D$2110</formula>
    </cfRule>
  </conditionalFormatting>
  <conditionalFormatting sqref="B2111">
    <cfRule dxfId="3" operator="greaterThan" priority="4" type="cellIs">
      <formula>$D$2111</formula>
    </cfRule>
  </conditionalFormatting>
  <conditionalFormatting sqref="B2112">
    <cfRule dxfId="2" operator="greaterThan" priority="3" type="cellIs">
      <formula>$D$2112</formula>
    </cfRule>
  </conditionalFormatting>
  <conditionalFormatting sqref="B2468">
    <cfRule dxfId="1" operator="greaterThan" priority="2" type="cellIs">
      <formula>$D$2468</formula>
    </cfRule>
  </conditionalFormatting>
  <conditionalFormatting sqref="B2476">
    <cfRule dxfId="0" operator="greaterThan" priority="1" type="cellIs">
      <formula>$D$2476</formula>
    </cfRule>
  </conditionalFormatting>
  <printOptions gridLines="1"/>
  <pageMargins bottom="0.75" footer="0.3" header="0.3" left="0.7" right="0.7" top="0.75"/>
  <pageSetup orientation="portrait" r:id="rId1" scale="80"/>
  <ignoredErrors>
    <ignoredError formula="1" sqref="D1108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I7" sqref="I7"/>
    </sheetView>
  </sheetViews>
  <sheetFormatPr defaultRowHeight="15"/>
  <sheetData>
    <row customFormat="1" r="1" s="7" spans="1:9">
      <c r="A1" s="501" t="s">
        <v>1673</v>
      </c>
      <c r="B1" s="502"/>
      <c r="C1" s="503"/>
      <c r="D1" s="507">
        <v>18020</v>
      </c>
      <c r="E1" s="508"/>
      <c r="F1" s="509"/>
      <c r="G1" s="322" t="s">
        <v>1425</v>
      </c>
      <c r="H1" s="323"/>
    </row>
    <row customFormat="1" r="2" s="7" spans="1:9">
      <c r="A2" s="504"/>
      <c r="B2" s="505"/>
      <c r="C2" s="506"/>
      <c r="D2" s="510"/>
      <c r="E2" s="511"/>
      <c r="F2" s="512"/>
      <c r="G2" s="322" t="s">
        <v>1674</v>
      </c>
      <c r="H2" s="324">
        <v>42382</v>
      </c>
    </row>
    <row customFormat="1" r="3" s="7" spans="1:9">
      <c r="A3" s="513"/>
      <c r="B3" s="514"/>
      <c r="C3" s="515"/>
      <c r="D3" s="516" t="s">
        <v>1675</v>
      </c>
      <c r="E3" s="517"/>
      <c r="F3" s="518"/>
      <c r="G3" s="322" t="s">
        <v>1676</v>
      </c>
      <c r="H3" s="323"/>
    </row>
    <row customFormat="1" r="4" s="7" spans="1:9">
      <c r="A4" s="522"/>
      <c r="B4" s="514"/>
      <c r="C4" s="515"/>
      <c r="D4" s="519"/>
      <c r="E4" s="520"/>
      <c r="F4" s="521"/>
      <c r="G4" s="523"/>
      <c r="H4" s="524"/>
    </row>
    <row customFormat="1" customHeight="1" ht="7.15" r="5" s="7" spans="1:9">
      <c r="A5" s="480"/>
      <c r="B5" s="481"/>
      <c r="C5" s="481"/>
      <c r="D5" s="481"/>
      <c r="E5" s="481"/>
      <c r="F5" s="481"/>
      <c r="G5" s="481"/>
      <c r="H5" s="481"/>
    </row>
    <row customFormat="1" customHeight="1" ht="12" r="6" s="7" spans="1:9">
      <c r="A6" s="495"/>
      <c r="B6" s="496"/>
      <c r="C6" s="497"/>
      <c r="D6" s="498"/>
      <c r="E6" s="496"/>
      <c r="F6" s="497"/>
      <c r="G6" s="499" t="s">
        <v>1677</v>
      </c>
      <c r="H6" s="500"/>
    </row>
    <row customFormat="1" r="7" s="230" spans="1:9">
      <c r="A7" s="325" t="s">
        <v>1432</v>
      </c>
      <c r="B7" s="325" t="s">
        <v>502</v>
      </c>
      <c r="C7" s="325" t="s">
        <v>1433</v>
      </c>
      <c r="D7" s="325" t="s">
        <v>1526</v>
      </c>
      <c r="E7" s="325" t="s">
        <v>944</v>
      </c>
      <c r="F7" s="325" t="s">
        <v>1435</v>
      </c>
      <c r="G7" s="325" t="s">
        <v>1436</v>
      </c>
      <c r="H7" s="326"/>
      <c r="I7" s="282" t="s">
        <v>1612</v>
      </c>
    </row>
    <row customFormat="1" customHeight="1" ht="12.95" r="8" s="230" spans="1:9">
      <c r="A8" s="327"/>
      <c r="B8" s="216"/>
      <c r="C8" s="219"/>
      <c r="D8" s="219"/>
      <c r="E8" s="219"/>
      <c r="F8" s="219"/>
      <c r="G8" s="219"/>
      <c r="H8" s="283"/>
    </row>
    <row customFormat="1" customHeight="1" ht="12.95" r="9" s="230" spans="1:9">
      <c r="A9" s="328">
        <v>5234</v>
      </c>
      <c r="B9" s="329">
        <v>2</v>
      </c>
      <c r="C9" s="330"/>
      <c r="D9" s="331"/>
      <c r="E9" s="330" t="s">
        <v>1678</v>
      </c>
      <c r="F9" s="332"/>
      <c r="G9" s="333"/>
      <c r="H9" s="334"/>
      <c r="I9" s="390">
        <f>'Current Inventory'!I190</f>
        <v>3.89</v>
      </c>
    </row>
    <row customFormat="1" customHeight="1" ht="12.95" r="10" s="230" spans="1:9">
      <c r="A10" s="328">
        <v>5235</v>
      </c>
      <c r="B10" s="329">
        <v>2</v>
      </c>
      <c r="C10" s="330"/>
      <c r="D10" s="331"/>
      <c r="E10" s="332" t="s">
        <v>1679</v>
      </c>
      <c r="F10" s="332"/>
      <c r="G10" s="333"/>
      <c r="H10" s="334"/>
      <c r="I10" s="390">
        <f>'Current Inventory'!I191</f>
        <v>0.3</v>
      </c>
    </row>
    <row customFormat="1" customHeight="1" ht="12.95" r="11" s="230" spans="1:9">
      <c r="A11" s="328">
        <v>5236</v>
      </c>
      <c r="B11" s="329">
        <v>1</v>
      </c>
      <c r="C11" s="330"/>
      <c r="D11" s="331"/>
      <c r="E11" s="330" t="s">
        <v>1680</v>
      </c>
      <c r="F11" s="332"/>
      <c r="G11" s="333"/>
      <c r="H11" s="334"/>
      <c r="I11" s="390">
        <f>'Current Inventory'!I192</f>
        <v>5.1100000000000003</v>
      </c>
    </row>
    <row customFormat="1" customHeight="1" ht="12.95" r="12" s="230" spans="1:9">
      <c r="A12" s="328">
        <v>6018</v>
      </c>
      <c r="B12" s="329">
        <v>1</v>
      </c>
      <c r="C12" s="330"/>
      <c r="D12" s="331"/>
      <c r="E12" s="330" t="s">
        <v>1681</v>
      </c>
      <c r="F12" s="332"/>
      <c r="G12" s="333"/>
      <c r="H12" s="334"/>
      <c r="I12" s="390">
        <f>'Current Inventory'!I720</f>
        <v>35.86</v>
      </c>
    </row>
    <row customFormat="1" customHeight="1" ht="12.95" r="13" s="230" spans="1:9">
      <c r="A13" s="328">
        <v>6085</v>
      </c>
      <c r="B13" s="329">
        <v>1</v>
      </c>
      <c r="C13" s="330"/>
      <c r="D13" s="331"/>
      <c r="E13" s="330" t="s">
        <v>1682</v>
      </c>
      <c r="F13" s="332"/>
      <c r="G13" s="333"/>
      <c r="H13" s="334"/>
      <c r="I13" s="390">
        <f>'Current Inventory'!I787</f>
        <v>25</v>
      </c>
    </row>
    <row customFormat="1" ht="15.75" r="14" s="7" spans="1:9" thickBot="1">
      <c r="I14" s="288">
        <f>SUM(I9:I13)</f>
        <v>70.16</v>
      </c>
    </row>
    <row ht="15.75" r="15" spans="1:9" thickTop="1"/>
  </sheetData>
  <mergeCells count="10">
    <mergeCell ref="A5:H5"/>
    <mergeCell ref="A6:C6"/>
    <mergeCell ref="D6:F6"/>
    <mergeCell ref="G6:H6"/>
    <mergeCell ref="A1:C2"/>
    <mergeCell ref="D1:F2"/>
    <mergeCell ref="A3:C3"/>
    <mergeCell ref="D3:F4"/>
    <mergeCell ref="A4:C4"/>
    <mergeCell ref="G4:H4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8"/>
  <sheetViews>
    <sheetView topLeftCell="A19" workbookViewId="0">
      <selection activeCell="N35" sqref="N35"/>
    </sheetView>
  </sheetViews>
  <sheetFormatPr defaultRowHeight="15"/>
  <sheetData>
    <row customFormat="1" r="1" s="7" spans="1:11">
      <c r="A1" s="501" t="s">
        <v>1673</v>
      </c>
      <c r="B1" s="502"/>
      <c r="C1" s="502"/>
      <c r="D1" s="502"/>
      <c r="E1" s="502"/>
      <c r="F1" s="503"/>
      <c r="G1" s="507" t="s">
        <v>1683</v>
      </c>
      <c r="H1" s="508"/>
      <c r="I1" s="509"/>
      <c r="J1" s="322" t="s">
        <v>1425</v>
      </c>
      <c r="K1" s="323" t="s">
        <v>1684</v>
      </c>
    </row>
    <row customFormat="1" r="2" s="7" spans="1:11">
      <c r="A2" s="504"/>
      <c r="B2" s="505"/>
      <c r="C2" s="505"/>
      <c r="D2" s="505"/>
      <c r="E2" s="505"/>
      <c r="F2" s="506"/>
      <c r="G2" s="510"/>
      <c r="H2" s="511"/>
      <c r="I2" s="512"/>
      <c r="J2" s="322" t="s">
        <v>1674</v>
      </c>
      <c r="K2" s="324">
        <v>41690</v>
      </c>
    </row>
    <row customFormat="1" ht="23.25" r="3" s="7" spans="1:11">
      <c r="A3" s="335" t="s">
        <v>1685</v>
      </c>
      <c r="B3" s="336"/>
      <c r="C3" s="336"/>
      <c r="D3" s="336"/>
      <c r="E3" s="336"/>
      <c r="F3" s="337"/>
      <c r="G3" s="338"/>
      <c r="H3" s="339"/>
      <c r="I3" s="340"/>
      <c r="J3" s="322"/>
      <c r="K3" s="324"/>
    </row>
    <row customFormat="1" r="4" s="7" spans="1:11">
      <c r="A4" s="513" t="s">
        <v>1686</v>
      </c>
      <c r="B4" s="514"/>
      <c r="C4" s="514"/>
      <c r="D4" s="514"/>
      <c r="E4" s="514"/>
      <c r="F4" s="515"/>
      <c r="G4" s="525" t="s">
        <v>1687</v>
      </c>
      <c r="H4" s="526"/>
      <c r="I4" s="527"/>
      <c r="J4" s="322" t="s">
        <v>1676</v>
      </c>
      <c r="K4" s="323"/>
    </row>
    <row customFormat="1" r="5" s="7" spans="1:11">
      <c r="A5" s="522" t="s">
        <v>1688</v>
      </c>
      <c r="B5" s="514"/>
      <c r="C5" s="514"/>
      <c r="D5" s="514"/>
      <c r="E5" s="514"/>
      <c r="F5" s="515"/>
      <c r="G5" s="528"/>
      <c r="H5" s="529"/>
      <c r="I5" s="530"/>
      <c r="J5" s="523"/>
      <c r="K5" s="524"/>
    </row>
    <row customFormat="1" customHeight="1" ht="7.15" r="6" s="7" spans="1:11">
      <c r="A6" s="480"/>
      <c r="B6" s="481"/>
      <c r="C6" s="481"/>
      <c r="D6" s="481"/>
      <c r="E6" s="481"/>
      <c r="F6" s="481"/>
      <c r="G6" s="481"/>
      <c r="H6" s="481"/>
      <c r="I6" s="481"/>
      <c r="J6" s="481"/>
      <c r="K6" s="481"/>
    </row>
    <row customFormat="1" customHeight="1" ht="12" r="7" s="7" spans="1:11">
      <c r="A7" s="495"/>
      <c r="B7" s="496"/>
      <c r="C7" s="496"/>
      <c r="D7" s="496"/>
      <c r="E7" s="496"/>
      <c r="F7" s="497"/>
      <c r="G7" s="498"/>
      <c r="H7" s="496"/>
      <c r="I7" s="497"/>
      <c r="J7" s="499" t="s">
        <v>1677</v>
      </c>
      <c r="K7" s="500"/>
    </row>
    <row customFormat="1" customHeight="1" ht="15" r="8" s="7" spans="1:11">
      <c r="A8" s="531" t="s">
        <v>1522</v>
      </c>
      <c r="B8" s="532"/>
      <c r="C8" s="532"/>
      <c r="D8" s="532"/>
      <c r="E8" s="532"/>
      <c r="F8" s="533"/>
      <c r="G8" s="534">
        <v>2273</v>
      </c>
      <c r="H8" s="535"/>
      <c r="I8" s="536"/>
      <c r="J8" s="537"/>
      <c r="K8" s="538"/>
    </row>
    <row customFormat="1" customHeight="1" ht="15" r="9" s="203" spans="1:11">
      <c r="A9" s="539" t="s">
        <v>1689</v>
      </c>
      <c r="B9" s="540"/>
      <c r="C9" s="540"/>
      <c r="D9" s="540"/>
      <c r="E9" s="540"/>
      <c r="F9" s="541"/>
      <c r="G9" s="534" t="s">
        <v>1690</v>
      </c>
      <c r="H9" s="535"/>
      <c r="I9" s="536"/>
      <c r="J9" s="542"/>
      <c r="K9" s="538"/>
    </row>
    <row customFormat="1" customHeight="1" ht="15" r="10" s="203" spans="1:11">
      <c r="A10" s="539" t="s">
        <v>1691</v>
      </c>
      <c r="B10" s="540"/>
      <c r="C10" s="540"/>
      <c r="D10" s="540"/>
      <c r="E10" s="540"/>
      <c r="F10" s="541"/>
      <c r="G10" s="534">
        <v>8118</v>
      </c>
      <c r="H10" s="535"/>
      <c r="I10" s="536"/>
      <c r="J10" s="542"/>
      <c r="K10" s="538"/>
    </row>
    <row customFormat="1" customHeight="1" ht="15" r="11" s="203" spans="1:11">
      <c r="A11" s="539" t="s">
        <v>1692</v>
      </c>
      <c r="B11" s="540"/>
      <c r="C11" s="540"/>
      <c r="D11" s="540"/>
      <c r="E11" s="540"/>
      <c r="F11" s="541"/>
      <c r="G11" s="534" t="s">
        <v>1690</v>
      </c>
      <c r="H11" s="535"/>
      <c r="I11" s="536"/>
      <c r="J11" s="542"/>
      <c r="K11" s="538"/>
    </row>
    <row customFormat="1" customHeight="1" ht="15" r="12" s="203" spans="1:11">
      <c r="A12" s="539" t="s">
        <v>1693</v>
      </c>
      <c r="B12" s="547"/>
      <c r="C12" s="547"/>
      <c r="D12" s="547"/>
      <c r="E12" s="547"/>
      <c r="F12" s="548"/>
      <c r="G12" s="534">
        <v>7075</v>
      </c>
      <c r="H12" s="535"/>
      <c r="I12" s="536"/>
      <c r="J12" s="542"/>
      <c r="K12" s="538"/>
    </row>
    <row customFormat="1" customHeight="1" ht="15" r="13" s="203" spans="1:11">
      <c r="A13" s="549" t="s">
        <v>1694</v>
      </c>
      <c r="B13" s="550"/>
      <c r="C13" s="550"/>
      <c r="D13" s="550"/>
      <c r="E13" s="550"/>
      <c r="F13" s="551"/>
      <c r="G13" s="552" t="s">
        <v>1695</v>
      </c>
      <c r="H13" s="553"/>
      <c r="I13" s="554"/>
      <c r="J13" s="555"/>
      <c r="K13" s="556"/>
    </row>
    <row customFormat="1" customHeight="1" ht="10.15" r="14" s="7" spans="1:11">
      <c r="A14" s="557"/>
      <c r="B14" s="557"/>
      <c r="C14" s="557"/>
      <c r="D14" s="557"/>
      <c r="E14" s="557"/>
      <c r="F14" s="557"/>
      <c r="G14" s="557"/>
      <c r="H14" s="557"/>
      <c r="I14" s="557"/>
      <c r="J14" s="557"/>
      <c r="K14" s="557"/>
    </row>
    <row customFormat="1" r="15" s="7" spans="1:11">
      <c r="A15" s="499" t="s">
        <v>1696</v>
      </c>
      <c r="B15" s="558"/>
      <c r="C15" s="558"/>
      <c r="D15" s="558"/>
      <c r="E15" s="558"/>
      <c r="F15" s="558"/>
      <c r="G15" s="558"/>
      <c r="H15" s="558"/>
      <c r="I15" s="558"/>
      <c r="J15" s="558"/>
      <c r="K15" s="559"/>
    </row>
    <row customFormat="1" customHeight="1" ht="15" r="16" s="7" spans="1:11">
      <c r="A16" s="543" t="s">
        <v>1697</v>
      </c>
      <c r="B16" s="544"/>
      <c r="C16" s="544"/>
      <c r="D16" s="544"/>
      <c r="E16" s="544"/>
      <c r="F16" s="544"/>
      <c r="G16" s="545">
        <v>2273</v>
      </c>
      <c r="H16" s="545"/>
      <c r="I16" s="545"/>
      <c r="J16" s="546"/>
      <c r="K16" s="546"/>
    </row>
    <row customFormat="1" customHeight="1" ht="15" r="17" s="7" spans="1:12">
      <c r="A17" s="560"/>
      <c r="B17" s="483"/>
      <c r="C17" s="483"/>
      <c r="D17" s="483"/>
      <c r="E17" s="483"/>
      <c r="F17" s="483"/>
      <c r="G17" s="481"/>
      <c r="H17" s="483"/>
      <c r="I17" s="483"/>
      <c r="J17" s="481"/>
      <c r="K17" s="481"/>
    </row>
    <row customFormat="1" customHeight="1" ht="10.15" r="18" s="7" spans="1:12">
      <c r="A18" s="561"/>
      <c r="B18" s="562"/>
      <c r="C18" s="562"/>
      <c r="D18" s="562"/>
      <c r="E18" s="562"/>
      <c r="F18" s="562"/>
      <c r="G18" s="562"/>
      <c r="H18" s="562"/>
      <c r="I18" s="562"/>
      <c r="J18" s="562"/>
      <c r="K18" s="562"/>
      <c r="L18" s="341"/>
    </row>
    <row customFormat="1" r="19" s="7" spans="1:12">
      <c r="A19" s="563" t="s">
        <v>1698</v>
      </c>
      <c r="B19" s="563"/>
      <c r="C19" s="563"/>
      <c r="D19" s="563"/>
      <c r="E19" s="563"/>
      <c r="F19" s="563"/>
      <c r="G19" s="563"/>
      <c r="H19" s="563"/>
      <c r="I19" s="563"/>
      <c r="J19" s="563"/>
      <c r="K19" s="524"/>
      <c r="L19" s="341"/>
    </row>
    <row customFormat="1" r="20" s="7" spans="1:12">
      <c r="A20" s="342" t="s">
        <v>1522</v>
      </c>
      <c r="B20" s="342" t="s">
        <v>502</v>
      </c>
      <c r="C20" s="343"/>
      <c r="D20" s="342"/>
      <c r="E20" s="342"/>
      <c r="F20" s="342" t="s">
        <v>1699</v>
      </c>
      <c r="G20" s="344"/>
      <c r="H20" s="345" t="s">
        <v>944</v>
      </c>
      <c r="I20" s="345"/>
      <c r="J20" s="344"/>
      <c r="K20" s="326"/>
      <c r="L20" s="282" t="s">
        <v>1612</v>
      </c>
    </row>
    <row customFormat="1" r="21" s="7" spans="1:12">
      <c r="A21" s="316"/>
      <c r="B21" s="346">
        <v>1</v>
      </c>
      <c r="C21" s="347"/>
      <c r="D21" s="346"/>
      <c r="E21" s="346"/>
      <c r="F21" s="316"/>
      <c r="G21" s="348"/>
      <c r="H21" s="221"/>
      <c r="I21" s="229"/>
      <c r="J21" s="228"/>
      <c r="K21" s="341"/>
      <c r="L21" s="341"/>
    </row>
    <row customFormat="1" r="22" s="7" spans="1:12">
      <c r="A22" s="349">
        <v>26650</v>
      </c>
      <c r="B22" s="350">
        <v>1</v>
      </c>
      <c r="C22" s="350"/>
      <c r="D22" s="222"/>
      <c r="E22" s="350"/>
      <c r="F22" s="247"/>
      <c r="G22" s="247"/>
      <c r="H22" s="351" t="s">
        <v>1700</v>
      </c>
      <c r="I22" s="229"/>
      <c r="J22" s="228"/>
      <c r="K22" s="341"/>
      <c r="L22" s="404">
        <f>'Current Inventory'!I1953</f>
        <v>52.61</v>
      </c>
    </row>
    <row customFormat="1" r="23" s="7" spans="1:12">
      <c r="A23" s="216"/>
      <c r="B23" s="316"/>
      <c r="C23" s="352"/>
      <c r="D23" s="316"/>
      <c r="E23" s="316"/>
      <c r="F23" s="316"/>
      <c r="G23" s="353"/>
      <c r="H23" s="221"/>
      <c r="I23" s="348"/>
      <c r="J23" s="348"/>
      <c r="K23" s="341"/>
      <c r="L23" s="341"/>
    </row>
    <row customFormat="1" r="24" s="230" spans="1:12">
      <c r="A24" s="325" t="s">
        <v>1522</v>
      </c>
      <c r="B24" s="325" t="s">
        <v>502</v>
      </c>
      <c r="C24" s="354"/>
      <c r="D24" s="325"/>
      <c r="E24" s="325"/>
      <c r="F24" s="325" t="s">
        <v>1433</v>
      </c>
      <c r="G24" s="325" t="s">
        <v>1526</v>
      </c>
      <c r="H24" s="325" t="s">
        <v>944</v>
      </c>
      <c r="I24" s="325" t="s">
        <v>1435</v>
      </c>
      <c r="J24" s="325" t="s">
        <v>1436</v>
      </c>
      <c r="K24" s="326"/>
      <c r="L24" s="283"/>
    </row>
    <row customFormat="1" r="25" s="230" spans="1:12">
      <c r="A25" s="219"/>
      <c r="B25" s="216"/>
      <c r="C25" s="349"/>
      <c r="D25" s="216"/>
      <c r="E25" s="216"/>
      <c r="F25" s="219"/>
      <c r="G25" s="219"/>
      <c r="H25" s="219"/>
      <c r="I25" s="219"/>
      <c r="J25" s="219"/>
      <c r="K25" s="283"/>
      <c r="L25" s="283"/>
    </row>
    <row customFormat="1" r="26" s="230" spans="1:12">
      <c r="A26" s="316">
        <v>6355</v>
      </c>
      <c r="B26" s="212">
        <v>1</v>
      </c>
      <c r="C26" s="355">
        <f>B26*B21</f>
        <v>1</v>
      </c>
      <c r="D26" s="212">
        <v>23274</v>
      </c>
      <c r="E26" s="356">
        <v>42073</v>
      </c>
      <c r="F26" s="191"/>
      <c r="G26" s="207"/>
      <c r="H26" s="215" t="s">
        <v>1701</v>
      </c>
      <c r="I26" s="202" t="s">
        <v>1441</v>
      </c>
      <c r="J26" s="243"/>
      <c r="K26" s="283"/>
      <c r="L26" s="405">
        <f>'Current Inventory'!I1052</f>
        <v>61.15</v>
      </c>
    </row>
    <row customFormat="1" r="27" s="230" spans="1:12">
      <c r="A27" s="316">
        <v>6356</v>
      </c>
      <c r="B27" s="212">
        <v>2</v>
      </c>
      <c r="C27" s="355">
        <f>B27*B21</f>
        <v>2</v>
      </c>
      <c r="D27" s="212">
        <v>23274</v>
      </c>
      <c r="E27" s="356">
        <v>42073</v>
      </c>
      <c r="F27" s="191"/>
      <c r="G27" s="207"/>
      <c r="H27" s="215" t="s">
        <v>1702</v>
      </c>
      <c r="I27" s="202" t="s">
        <v>1441</v>
      </c>
      <c r="J27" s="243"/>
      <c r="K27" s="283"/>
      <c r="L27" s="406">
        <f>'Current Inventory'!I1053</f>
        <v>115</v>
      </c>
    </row>
    <row customFormat="1" r="28" s="230" spans="1:12">
      <c r="A28" s="316">
        <v>6726</v>
      </c>
      <c r="B28" s="222">
        <v>1</v>
      </c>
      <c r="C28" s="355">
        <f>B28*B21</f>
        <v>1</v>
      </c>
      <c r="D28" s="212">
        <v>23274</v>
      </c>
      <c r="E28" s="356">
        <v>42073</v>
      </c>
      <c r="F28" s="191"/>
      <c r="G28" s="207"/>
      <c r="H28" s="191" t="s">
        <v>1703</v>
      </c>
      <c r="I28" s="202" t="s">
        <v>1441</v>
      </c>
      <c r="J28" s="243"/>
      <c r="K28" s="283"/>
      <c r="L28" s="406">
        <f>'Current Inventory'!I1369</f>
        <v>83.86</v>
      </c>
    </row>
    <row customFormat="1" r="29" s="230" spans="1:12">
      <c r="A29" s="216">
        <v>6720</v>
      </c>
      <c r="B29" s="222">
        <v>1</v>
      </c>
      <c r="C29" s="355">
        <f>B29*B21</f>
        <v>1</v>
      </c>
      <c r="D29" s="212">
        <v>23274</v>
      </c>
      <c r="E29" s="356">
        <v>42073</v>
      </c>
      <c r="F29" s="203"/>
      <c r="G29" s="203"/>
      <c r="H29" s="191" t="s">
        <v>1704</v>
      </c>
      <c r="I29" s="202" t="s">
        <v>1441</v>
      </c>
      <c r="J29" s="243"/>
      <c r="K29" s="283"/>
      <c r="L29" s="406">
        <f>'Current Inventory'!I1364</f>
        <v>32.53</v>
      </c>
    </row>
    <row customFormat="1" r="30" s="230" spans="1:12">
      <c r="A30" s="216">
        <v>6716</v>
      </c>
      <c r="B30" s="222">
        <v>1</v>
      </c>
      <c r="C30" s="355">
        <f>B30*B21</f>
        <v>1</v>
      </c>
      <c r="D30" s="212">
        <v>23274</v>
      </c>
      <c r="E30" s="356">
        <v>42073</v>
      </c>
      <c r="F30" s="203"/>
      <c r="G30" s="203"/>
      <c r="H30" s="191" t="s">
        <v>1705</v>
      </c>
      <c r="I30" s="202" t="s">
        <v>1441</v>
      </c>
      <c r="J30" s="243"/>
      <c r="K30" s="283"/>
      <c r="L30" s="406">
        <f>'Current Inventory'!I1360</f>
        <v>18.36</v>
      </c>
    </row>
    <row customFormat="1" r="31" s="230" spans="1:12">
      <c r="A31" s="216">
        <v>6351</v>
      </c>
      <c r="B31" s="222">
        <v>1</v>
      </c>
      <c r="C31" s="355">
        <f>B31*B21</f>
        <v>1</v>
      </c>
      <c r="D31" s="212">
        <v>23274</v>
      </c>
      <c r="E31" s="356">
        <v>42073</v>
      </c>
      <c r="F31" s="203"/>
      <c r="G31" s="203"/>
      <c r="H31" s="248" t="s">
        <v>1706</v>
      </c>
      <c r="I31" s="202" t="s">
        <v>1441</v>
      </c>
      <c r="J31" s="243"/>
      <c r="K31" s="283"/>
      <c r="L31" s="406">
        <f>'Current Inventory'!I1048</f>
        <v>50</v>
      </c>
    </row>
    <row customFormat="1" r="32" s="230" spans="1:12">
      <c r="A32" s="216">
        <v>6714</v>
      </c>
      <c r="B32" s="222">
        <v>1</v>
      </c>
      <c r="C32" s="355">
        <f>B32*B21</f>
        <v>1</v>
      </c>
      <c r="D32" s="212">
        <v>23274</v>
      </c>
      <c r="E32" s="356">
        <v>42073</v>
      </c>
      <c r="F32" s="203"/>
      <c r="G32" s="203"/>
      <c r="H32" s="221" t="s">
        <v>1707</v>
      </c>
      <c r="I32" s="202" t="s">
        <v>1441</v>
      </c>
      <c r="J32" s="243"/>
      <c r="K32" s="283"/>
      <c r="L32" s="406">
        <f>'Current Inventory'!I1359</f>
        <v>101.36</v>
      </c>
    </row>
    <row customFormat="1" r="33" s="230" spans="1:12">
      <c r="A33" s="243"/>
      <c r="B33" s="243"/>
      <c r="C33" s="357"/>
      <c r="D33" s="243"/>
      <c r="E33" s="243"/>
      <c r="F33" s="243"/>
      <c r="G33" s="243"/>
      <c r="H33" s="243"/>
      <c r="I33" s="243"/>
      <c r="J33" s="243"/>
      <c r="K33" s="283"/>
      <c r="L33" s="283"/>
    </row>
    <row customFormat="1" r="34" s="230" spans="1:12">
      <c r="A34" s="243"/>
      <c r="B34" s="316">
        <v>1</v>
      </c>
      <c r="C34" s="352"/>
      <c r="D34" s="316"/>
      <c r="E34" s="316"/>
      <c r="F34" s="221" t="s">
        <v>1285</v>
      </c>
      <c r="G34" s="207"/>
      <c r="H34" s="207" t="s">
        <v>1286</v>
      </c>
      <c r="I34" s="358" t="s">
        <v>1708</v>
      </c>
      <c r="J34" s="218" t="s">
        <v>1709</v>
      </c>
      <c r="K34" s="359"/>
      <c r="L34" s="283"/>
    </row>
    <row customFormat="1" r="35" s="230" spans="1:12">
      <c r="A35" s="243"/>
      <c r="B35" s="316">
        <v>1</v>
      </c>
      <c r="C35" s="352"/>
      <c r="D35" s="316"/>
      <c r="E35" s="316"/>
      <c r="F35" s="221" t="s">
        <v>1710</v>
      </c>
      <c r="G35" s="207" t="s">
        <v>1711</v>
      </c>
      <c r="H35" s="248" t="s">
        <v>1712</v>
      </c>
      <c r="I35" s="358" t="s">
        <v>1270</v>
      </c>
      <c r="J35" s="358" t="s">
        <v>1713</v>
      </c>
      <c r="K35" s="359"/>
      <c r="L35" s="283"/>
    </row>
    <row customFormat="1" r="36" s="230" spans="1:12">
      <c r="A36" s="219"/>
      <c r="B36" s="216">
        <v>1</v>
      </c>
      <c r="C36" s="349"/>
      <c r="D36" s="216"/>
      <c r="E36" s="216"/>
      <c r="F36" s="219" t="s">
        <v>1714</v>
      </c>
      <c r="G36" s="219"/>
      <c r="H36" s="219" t="s">
        <v>1715</v>
      </c>
      <c r="I36" s="219" t="s">
        <v>1716</v>
      </c>
      <c r="J36" s="360"/>
      <c r="K36" s="283"/>
      <c r="L36" s="283"/>
    </row>
    <row customFormat="1" r="37" s="230" spans="1:12">
      <c r="A37" s="219"/>
      <c r="B37" s="216"/>
      <c r="C37" s="349"/>
      <c r="D37" s="216"/>
      <c r="E37" s="216"/>
      <c r="F37" s="219"/>
      <c r="G37" s="219"/>
      <c r="H37" s="219"/>
      <c r="I37" s="219"/>
      <c r="J37" s="219"/>
      <c r="K37" s="283"/>
      <c r="L37" s="283"/>
    </row>
    <row customFormat="1" r="38" s="230" spans="1:12">
      <c r="A38" s="219"/>
      <c r="B38" s="216"/>
      <c r="C38" s="349"/>
      <c r="D38" s="216"/>
      <c r="E38" s="216"/>
      <c r="F38" s="219"/>
      <c r="G38" s="219"/>
      <c r="H38" s="219"/>
      <c r="I38" s="219"/>
      <c r="J38" s="219"/>
      <c r="K38" s="283"/>
      <c r="L38" s="283"/>
    </row>
  </sheetData>
  <mergeCells count="38">
    <mergeCell ref="A17:F17"/>
    <mergeCell ref="G17:I17"/>
    <mergeCell ref="J17:K17"/>
    <mergeCell ref="A18:K18"/>
    <mergeCell ref="A19:K19"/>
    <mergeCell ref="A16:F16"/>
    <mergeCell ref="G16:I16"/>
    <mergeCell ref="J16:K16"/>
    <mergeCell ref="A11:F11"/>
    <mergeCell ref="G11:I11"/>
    <mergeCell ref="J11:K11"/>
    <mergeCell ref="A12:F12"/>
    <mergeCell ref="G12:I12"/>
    <mergeCell ref="J12:K12"/>
    <mergeCell ref="A13:F13"/>
    <mergeCell ref="G13:I13"/>
    <mergeCell ref="J13:K13"/>
    <mergeCell ref="A14:K14"/>
    <mergeCell ref="A15:K15"/>
    <mergeCell ref="A9:F9"/>
    <mergeCell ref="G9:I9"/>
    <mergeCell ref="J9:K9"/>
    <mergeCell ref="A10:F10"/>
    <mergeCell ref="G10:I10"/>
    <mergeCell ref="J10:K10"/>
    <mergeCell ref="A6:K6"/>
    <mergeCell ref="A7:F7"/>
    <mergeCell ref="G7:I7"/>
    <mergeCell ref="J7:K7"/>
    <mergeCell ref="A8:F8"/>
    <mergeCell ref="G8:I8"/>
    <mergeCell ref="J8:K8"/>
    <mergeCell ref="J5:K5"/>
    <mergeCell ref="A1:F2"/>
    <mergeCell ref="G1:I2"/>
    <mergeCell ref="A4:F4"/>
    <mergeCell ref="G4:I5"/>
    <mergeCell ref="A5:F5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1"/>
  <sheetViews>
    <sheetView topLeftCell="C1" workbookViewId="0">
      <selection activeCell="O14" sqref="O14"/>
    </sheetView>
  </sheetViews>
  <sheetFormatPr defaultRowHeight="15"/>
  <cols>
    <col min="11" max="11" customWidth="true" width="11.28515625" collapsed="false"/>
  </cols>
  <sheetData>
    <row customFormat="1" ht="15.75" r="1" s="7" spans="1:12">
      <c r="A1" s="476" t="s">
        <v>1717</v>
      </c>
      <c r="B1" s="478"/>
      <c r="C1" s="478"/>
      <c r="D1" s="478"/>
      <c r="E1" s="566" t="s">
        <v>1514</v>
      </c>
      <c r="F1" s="478"/>
      <c r="G1" s="478"/>
      <c r="H1" s="478" t="s">
        <v>1718</v>
      </c>
      <c r="I1" s="478"/>
      <c r="J1" s="226" t="s">
        <v>1422</v>
      </c>
      <c r="K1" s="227">
        <v>2015</v>
      </c>
    </row>
    <row customFormat="1" r="2" s="7" spans="1:12">
      <c r="A2" s="479" t="s">
        <v>1517</v>
      </c>
      <c r="B2" s="480"/>
      <c r="C2" s="480"/>
      <c r="D2" s="480"/>
      <c r="E2" s="480"/>
      <c r="F2" s="480"/>
      <c r="G2" s="480"/>
      <c r="H2" s="228" t="s">
        <v>1518</v>
      </c>
      <c r="I2" s="348" t="s">
        <v>1719</v>
      </c>
      <c r="J2" s="228" t="s">
        <v>1425</v>
      </c>
      <c r="K2" s="227" t="s">
        <v>1684</v>
      </c>
    </row>
    <row customFormat="1" r="3" s="7" spans="1:12">
      <c r="A3" s="567"/>
      <c r="B3" s="562"/>
      <c r="C3" s="562"/>
      <c r="D3" s="562"/>
      <c r="E3" s="562"/>
      <c r="F3" s="562"/>
      <c r="G3" s="562"/>
      <c r="H3" s="235" t="s">
        <v>941</v>
      </c>
      <c r="I3" s="319">
        <v>2015</v>
      </c>
      <c r="J3" s="235" t="s">
        <v>1428</v>
      </c>
      <c r="K3" s="362">
        <v>40432</v>
      </c>
      <c r="L3" s="363"/>
    </row>
    <row customFormat="1" r="4" s="7" spans="1:12">
      <c r="A4" s="364" t="s">
        <v>1720</v>
      </c>
      <c r="B4" s="301">
        <v>1</v>
      </c>
      <c r="C4" s="301"/>
      <c r="D4" s="301"/>
      <c r="E4" s="301"/>
      <c r="F4" s="301"/>
      <c r="G4" s="301"/>
      <c r="H4" s="235"/>
      <c r="I4" s="319"/>
      <c r="J4" s="235"/>
      <c r="K4" s="362"/>
      <c r="L4" s="363"/>
    </row>
    <row customFormat="1" r="5" s="7" spans="1:12">
      <c r="A5" s="365" t="s">
        <v>1522</v>
      </c>
      <c r="B5" s="365" t="s">
        <v>502</v>
      </c>
      <c r="C5" s="365" t="s">
        <v>1721</v>
      </c>
      <c r="D5" s="365" t="s">
        <v>1722</v>
      </c>
      <c r="E5" s="365" t="s">
        <v>1600</v>
      </c>
      <c r="F5" s="365" t="s">
        <v>1723</v>
      </c>
      <c r="G5" s="365" t="s">
        <v>1433</v>
      </c>
      <c r="H5" s="365" t="s">
        <v>1526</v>
      </c>
      <c r="I5" s="365" t="s">
        <v>944</v>
      </c>
      <c r="J5" s="365" t="s">
        <v>1436</v>
      </c>
      <c r="K5" s="365" t="s">
        <v>1437</v>
      </c>
      <c r="L5" s="392" t="s">
        <v>1438</v>
      </c>
    </row>
    <row customFormat="1" ht="33.75" r="6" s="7" spans="1:12">
      <c r="A6" s="366">
        <v>6170</v>
      </c>
      <c r="B6" s="367">
        <v>1</v>
      </c>
      <c r="C6" s="367">
        <f>B6*B4</f>
        <v>1</v>
      </c>
      <c r="D6" s="368"/>
      <c r="E6" s="367"/>
      <c r="F6" s="367"/>
      <c r="G6" s="366">
        <v>6170</v>
      </c>
      <c r="H6" s="369"/>
      <c r="I6" s="370" t="s">
        <v>1724</v>
      </c>
      <c r="J6" s="371"/>
      <c r="K6" s="184">
        <v>120.25</v>
      </c>
      <c r="L6" s="185">
        <f ref="L6:L9" si="0" t="shared">K6*B6:B6</f>
        <v>120.25</v>
      </c>
    </row>
    <row customFormat="1" r="7" s="7" spans="1:12">
      <c r="A7" s="372">
        <v>6168</v>
      </c>
      <c r="B7" s="212">
        <v>1</v>
      </c>
      <c r="C7" s="212">
        <f>B7*B4</f>
        <v>1</v>
      </c>
      <c r="D7" s="355"/>
      <c r="E7" s="212"/>
      <c r="F7" s="212"/>
      <c r="G7" s="372">
        <v>6168</v>
      </c>
      <c r="H7" s="219"/>
      <c r="I7" s="215" t="s">
        <v>1725</v>
      </c>
      <c r="J7" s="217"/>
      <c r="K7" s="186">
        <v>20.5</v>
      </c>
      <c r="L7" s="185">
        <f si="0" t="shared"/>
        <v>20.5</v>
      </c>
    </row>
    <row customFormat="1" r="8" s="7" spans="1:12">
      <c r="A8" s="372">
        <v>6169</v>
      </c>
      <c r="B8" s="212">
        <v>2</v>
      </c>
      <c r="C8" s="212">
        <f>B8*B4</f>
        <v>2</v>
      </c>
      <c r="D8" s="355"/>
      <c r="E8" s="212"/>
      <c r="F8" s="212"/>
      <c r="G8" s="372">
        <v>6169</v>
      </c>
      <c r="H8" s="219"/>
      <c r="I8" s="215" t="s">
        <v>1726</v>
      </c>
      <c r="J8" s="217"/>
      <c r="K8" s="186">
        <v>8.65</v>
      </c>
      <c r="L8" s="185">
        <f si="0" t="shared"/>
        <v>17.3</v>
      </c>
    </row>
    <row customFormat="1" r="9" s="7" spans="1:12">
      <c r="A9" s="372">
        <v>6173</v>
      </c>
      <c r="B9" s="212">
        <v>2</v>
      </c>
      <c r="C9" s="212">
        <f>B9*B4</f>
        <v>2</v>
      </c>
      <c r="D9" s="355"/>
      <c r="E9" s="212"/>
      <c r="F9" s="212"/>
      <c r="G9" s="372">
        <v>6173</v>
      </c>
      <c r="H9" s="219"/>
      <c r="I9" s="215" t="s">
        <v>1727</v>
      </c>
      <c r="J9" s="217"/>
      <c r="K9" s="186">
        <v>6.94</v>
      </c>
      <c r="L9" s="185">
        <f si="0" t="shared"/>
        <v>13.88</v>
      </c>
    </row>
    <row customFormat="1" ht="16.5" r="10" s="7" spans="1:12" thickBot="1">
      <c r="B10" s="214"/>
      <c r="C10" s="564" t="s">
        <v>1728</v>
      </c>
      <c r="D10" s="565"/>
      <c r="E10" s="565"/>
      <c r="F10" s="565"/>
      <c r="G10" s="565"/>
      <c r="H10" s="565"/>
      <c r="I10" s="565"/>
      <c r="J10" s="565"/>
      <c r="K10" s="184"/>
      <c r="L10" s="391">
        <f>SUM(L6:L9)</f>
        <v>171.93</v>
      </c>
    </row>
    <row customFormat="1" ht="15.75" r="11" s="7" spans="1:12" thickTop="1">
      <c r="B11" s="212"/>
      <c r="C11" s="212"/>
      <c r="D11" s="212"/>
      <c r="E11" s="212"/>
      <c r="F11" s="212"/>
      <c r="G11" s="213"/>
      <c r="I11" s="213"/>
      <c r="J11" s="213"/>
      <c r="K11" s="184"/>
      <c r="L11" s="185"/>
    </row>
  </sheetData>
  <mergeCells count="6">
    <mergeCell ref="C10:J10"/>
    <mergeCell ref="A1:D1"/>
    <mergeCell ref="E1:G1"/>
    <mergeCell ref="H1:I1"/>
    <mergeCell ref="A2:G2"/>
    <mergeCell ref="A3:G3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O14" sqref="O14"/>
    </sheetView>
  </sheetViews>
  <sheetFormatPr defaultRowHeight="15"/>
  <sheetData>
    <row customFormat="1" ht="15.75" r="1" s="7" spans="1:12">
      <c r="A1" s="476" t="s">
        <v>1717</v>
      </c>
      <c r="B1" s="477"/>
      <c r="C1" s="477"/>
      <c r="D1" s="477"/>
      <c r="E1" s="477"/>
      <c r="F1" s="477"/>
      <c r="G1" s="361" t="s">
        <v>1729</v>
      </c>
      <c r="H1" s="373" t="s">
        <v>1730</v>
      </c>
      <c r="I1" s="228" t="s">
        <v>1425</v>
      </c>
      <c r="J1" s="374" t="s">
        <v>1731</v>
      </c>
      <c r="K1" s="375"/>
      <c r="L1" s="278"/>
    </row>
    <row customFormat="1" customHeight="1" ht="12.75" r="2" s="7" spans="1:12">
      <c r="A2" s="479" t="s">
        <v>1517</v>
      </c>
      <c r="B2" s="480"/>
      <c r="C2" s="480"/>
      <c r="D2" s="480"/>
      <c r="E2" s="480"/>
      <c r="F2" s="480"/>
      <c r="G2" s="228" t="s">
        <v>1518</v>
      </c>
      <c r="H2" s="320" t="s">
        <v>1732</v>
      </c>
      <c r="I2" s="228" t="s">
        <v>1428</v>
      </c>
      <c r="J2" s="376">
        <v>40659</v>
      </c>
      <c r="K2" s="375"/>
      <c r="L2" s="278"/>
    </row>
    <row customFormat="1" customHeight="1" ht="12.75" r="3" s="7" spans="1:12">
      <c r="A3" s="567"/>
      <c r="B3" s="562"/>
      <c r="C3" s="562"/>
      <c r="D3" s="562"/>
      <c r="E3" s="562"/>
      <c r="F3" s="562"/>
      <c r="G3" s="235" t="s">
        <v>941</v>
      </c>
      <c r="H3" s="321">
        <v>2226</v>
      </c>
      <c r="I3" s="377" t="s">
        <v>1676</v>
      </c>
      <c r="J3" s="378">
        <v>186</v>
      </c>
      <c r="K3" s="375"/>
      <c r="L3" s="278"/>
    </row>
    <row customFormat="1" r="4" s="7" spans="1:12">
      <c r="A4" s="320" t="s">
        <v>1733</v>
      </c>
      <c r="B4" s="320"/>
      <c r="C4" s="320"/>
      <c r="D4" s="320"/>
      <c r="E4" s="166">
        <v>1</v>
      </c>
      <c r="F4" s="320"/>
      <c r="G4" s="228"/>
      <c r="H4" s="227"/>
      <c r="I4" s="227"/>
      <c r="J4" s="228"/>
      <c r="K4" s="379"/>
      <c r="L4" s="375"/>
    </row>
    <row customFormat="1" r="5" s="7" spans="1:12">
      <c r="A5" s="177" t="s">
        <v>1522</v>
      </c>
      <c r="B5" s="177" t="s">
        <v>502</v>
      </c>
      <c r="C5" s="177" t="s">
        <v>501</v>
      </c>
      <c r="D5" s="177" t="s">
        <v>1722</v>
      </c>
      <c r="E5" s="177" t="s">
        <v>1640</v>
      </c>
      <c r="F5" s="380" t="s">
        <v>1433</v>
      </c>
      <c r="G5" s="177" t="s">
        <v>1526</v>
      </c>
      <c r="H5" s="177" t="s">
        <v>944</v>
      </c>
      <c r="I5" s="177" t="s">
        <v>1435</v>
      </c>
      <c r="J5" s="381" t="s">
        <v>1436</v>
      </c>
      <c r="K5" s="382" t="s">
        <v>1437</v>
      </c>
      <c r="L5" s="383" t="s">
        <v>1438</v>
      </c>
    </row>
    <row customFormat="1" r="6" s="7" spans="1:12">
      <c r="A6" s="207"/>
      <c r="B6" s="316"/>
      <c r="C6" s="316"/>
      <c r="D6" s="316"/>
      <c r="E6" s="316"/>
      <c r="F6" s="221"/>
      <c r="G6" s="207"/>
      <c r="H6" s="207"/>
      <c r="I6" s="207"/>
      <c r="J6" s="207"/>
      <c r="K6" s="384"/>
      <c r="L6" s="385"/>
    </row>
    <row customFormat="1" r="7" s="7" spans="1:12">
      <c r="A7" s="222">
        <v>5234</v>
      </c>
      <c r="B7" s="222">
        <v>2</v>
      </c>
      <c r="C7" s="222">
        <f>B7*E4</f>
        <v>2</v>
      </c>
      <c r="D7" s="222"/>
      <c r="E7" s="222"/>
      <c r="F7" s="248" t="s">
        <v>1734</v>
      </c>
      <c r="G7" s="248"/>
      <c r="H7" s="248" t="s">
        <v>1735</v>
      </c>
      <c r="I7" s="248"/>
      <c r="J7" s="248" t="s">
        <v>1198</v>
      </c>
      <c r="K7" s="384">
        <v>0.31</v>
      </c>
      <c r="L7" s="385">
        <f ref="L7:L19" si="0" t="shared">K7*B7</f>
        <v>0.62</v>
      </c>
    </row>
    <row customFormat="1" r="8" s="7" spans="1:12">
      <c r="A8" s="222">
        <v>5235</v>
      </c>
      <c r="B8" s="222">
        <v>2</v>
      </c>
      <c r="C8" s="222">
        <f>B8*E4</f>
        <v>2</v>
      </c>
      <c r="D8" s="222"/>
      <c r="E8" s="222"/>
      <c r="F8" s="248" t="s">
        <v>659</v>
      </c>
      <c r="G8" s="248"/>
      <c r="H8" s="248" t="s">
        <v>1736</v>
      </c>
      <c r="I8" s="248"/>
      <c r="J8" s="248" t="s">
        <v>1198</v>
      </c>
      <c r="K8" s="384">
        <v>0.31</v>
      </c>
      <c r="L8" s="385">
        <f si="0" t="shared"/>
        <v>0.62</v>
      </c>
    </row>
    <row customFormat="1" r="9" s="7" spans="1:12">
      <c r="A9" s="222">
        <v>5236</v>
      </c>
      <c r="B9" s="222">
        <v>1</v>
      </c>
      <c r="C9" s="222">
        <f>B9*E4</f>
        <v>1</v>
      </c>
      <c r="D9" s="222"/>
      <c r="E9" s="222"/>
      <c r="F9" s="248" t="s">
        <v>661</v>
      </c>
      <c r="G9" s="248"/>
      <c r="H9" s="248" t="s">
        <v>660</v>
      </c>
      <c r="I9" s="248"/>
      <c r="J9" s="248" t="s">
        <v>1198</v>
      </c>
      <c r="K9" s="384">
        <v>4.74</v>
      </c>
      <c r="L9" s="385">
        <f si="0" t="shared"/>
        <v>4.74</v>
      </c>
    </row>
    <row customFormat="1" r="10" s="7" spans="1:12">
      <c r="A10" s="316">
        <v>6008</v>
      </c>
      <c r="B10" s="316">
        <v>2</v>
      </c>
      <c r="C10" s="222">
        <f>B10*E4</f>
        <v>2</v>
      </c>
      <c r="D10" s="316"/>
      <c r="E10" s="316"/>
      <c r="F10" s="221"/>
      <c r="G10" s="207"/>
      <c r="H10" s="207" t="s">
        <v>1737</v>
      </c>
      <c r="I10" s="203"/>
      <c r="J10" s="207"/>
      <c r="K10" s="384">
        <v>16.5</v>
      </c>
      <c r="L10" s="385">
        <f si="0" t="shared"/>
        <v>33</v>
      </c>
    </row>
    <row customFormat="1" r="11" s="7" spans="1:12">
      <c r="A11" s="316">
        <v>6018</v>
      </c>
      <c r="B11" s="316">
        <v>1</v>
      </c>
      <c r="C11" s="222">
        <f>B11*E4</f>
        <v>1</v>
      </c>
      <c r="D11" s="316"/>
      <c r="E11" s="316"/>
      <c r="F11" s="221"/>
      <c r="G11" s="207"/>
      <c r="H11" s="207" t="s">
        <v>1738</v>
      </c>
      <c r="I11" s="207" t="s">
        <v>1441</v>
      </c>
      <c r="J11" s="207" t="s">
        <v>1739</v>
      </c>
      <c r="K11" s="384">
        <v>35.86</v>
      </c>
      <c r="L11" s="385">
        <f si="0" t="shared"/>
        <v>35.86</v>
      </c>
    </row>
    <row customFormat="1" r="12" s="7" spans="1:12">
      <c r="A12" s="316">
        <v>6085</v>
      </c>
      <c r="B12" s="316">
        <v>1</v>
      </c>
      <c r="C12" s="222">
        <f>B12*E4</f>
        <v>1</v>
      </c>
      <c r="D12" s="316"/>
      <c r="E12" s="316"/>
      <c r="F12" s="221"/>
      <c r="G12" s="207"/>
      <c r="H12" s="207" t="s">
        <v>648</v>
      </c>
      <c r="I12" s="207" t="s">
        <v>1441</v>
      </c>
      <c r="J12" s="207" t="s">
        <v>1739</v>
      </c>
      <c r="K12" s="384">
        <v>13</v>
      </c>
      <c r="L12" s="385">
        <f si="0" t="shared"/>
        <v>13</v>
      </c>
    </row>
    <row customFormat="1" r="13" s="7" spans="1:12">
      <c r="A13" s="316">
        <v>6318</v>
      </c>
      <c r="B13" s="316">
        <v>2</v>
      </c>
      <c r="C13" s="222">
        <f>B13*E4</f>
        <v>2</v>
      </c>
      <c r="D13" s="316"/>
      <c r="E13" s="316"/>
      <c r="F13" s="221"/>
      <c r="G13" s="207"/>
      <c r="H13" s="207" t="s">
        <v>1740</v>
      </c>
      <c r="I13" s="207" t="s">
        <v>1441</v>
      </c>
      <c r="J13" s="207"/>
      <c r="K13" s="384">
        <v>17.850000000000001</v>
      </c>
      <c r="L13" s="385">
        <f si="0" t="shared"/>
        <v>35.700000000000003</v>
      </c>
    </row>
    <row customFormat="1" r="14" s="7" spans="1:12">
      <c r="A14" s="316">
        <v>6337</v>
      </c>
      <c r="B14" s="316">
        <v>2</v>
      </c>
      <c r="C14" s="222">
        <f>B14*E4</f>
        <v>2</v>
      </c>
      <c r="D14" s="316"/>
      <c r="E14" s="316"/>
      <c r="F14" s="221"/>
      <c r="G14" s="207"/>
      <c r="H14" s="207" t="s">
        <v>412</v>
      </c>
      <c r="I14" s="207" t="s">
        <v>1441</v>
      </c>
      <c r="J14" s="207"/>
      <c r="K14" s="384">
        <v>9.5</v>
      </c>
      <c r="L14" s="385">
        <f si="0" t="shared"/>
        <v>19</v>
      </c>
    </row>
    <row customFormat="1" r="15" s="7" spans="1:12">
      <c r="A15" s="316">
        <v>6481</v>
      </c>
      <c r="B15" s="316">
        <v>1</v>
      </c>
      <c r="C15" s="222">
        <f>B15*E4</f>
        <v>1</v>
      </c>
      <c r="D15" s="316"/>
      <c r="E15" s="316"/>
      <c r="F15" s="221"/>
      <c r="G15" s="207"/>
      <c r="H15" s="207" t="s">
        <v>1741</v>
      </c>
      <c r="I15" s="207" t="s">
        <v>1441</v>
      </c>
      <c r="J15" s="207"/>
      <c r="K15" s="384">
        <v>17.5</v>
      </c>
      <c r="L15" s="385">
        <f si="0" t="shared"/>
        <v>17.5</v>
      </c>
    </row>
    <row customFormat="1" r="16" s="7" spans="1:12">
      <c r="A16" s="316">
        <v>6482</v>
      </c>
      <c r="B16" s="316">
        <v>2</v>
      </c>
      <c r="C16" s="222">
        <f>B16*E4</f>
        <v>2</v>
      </c>
      <c r="D16" s="316"/>
      <c r="E16" s="316"/>
      <c r="F16" s="221"/>
      <c r="G16" s="207"/>
      <c r="H16" s="207" t="s">
        <v>1742</v>
      </c>
      <c r="I16" s="207" t="s">
        <v>1441</v>
      </c>
      <c r="J16" s="207"/>
      <c r="K16" s="384">
        <v>11.41</v>
      </c>
      <c r="L16" s="385">
        <f si="0" t="shared"/>
        <v>22.82</v>
      </c>
    </row>
    <row customFormat="1" r="17" s="7" spans="1:12">
      <c r="A17" s="316">
        <v>6483</v>
      </c>
      <c r="B17" s="316">
        <v>2</v>
      </c>
      <c r="C17" s="222">
        <f>B17*E4</f>
        <v>2</v>
      </c>
      <c r="D17" s="316"/>
      <c r="E17" s="316"/>
      <c r="F17" s="221"/>
      <c r="G17" s="207"/>
      <c r="H17" s="207" t="s">
        <v>1743</v>
      </c>
      <c r="I17" s="207" t="s">
        <v>1441</v>
      </c>
      <c r="J17" s="207"/>
      <c r="K17" s="384">
        <v>6.75</v>
      </c>
      <c r="L17" s="385">
        <f si="0" t="shared"/>
        <v>13.5</v>
      </c>
    </row>
    <row customFormat="1" r="18" s="7" spans="1:12">
      <c r="A18" s="316">
        <v>6484</v>
      </c>
      <c r="B18" s="316">
        <v>1</v>
      </c>
      <c r="C18" s="222">
        <f>B18*E4</f>
        <v>1</v>
      </c>
      <c r="D18" s="316"/>
      <c r="E18" s="316"/>
      <c r="F18" s="221"/>
      <c r="G18" s="207"/>
      <c r="H18" s="207" t="s">
        <v>1744</v>
      </c>
      <c r="I18" s="207" t="s">
        <v>1441</v>
      </c>
      <c r="J18" s="207"/>
      <c r="K18" s="384">
        <v>27.76</v>
      </c>
      <c r="L18" s="385">
        <f si="0" t="shared"/>
        <v>27.76</v>
      </c>
    </row>
    <row customFormat="1" r="19" s="7" spans="1:12">
      <c r="A19" s="316">
        <v>6485</v>
      </c>
      <c r="B19" s="316">
        <v>1</v>
      </c>
      <c r="C19" s="222">
        <f>B19*E4</f>
        <v>1</v>
      </c>
      <c r="D19" s="316"/>
      <c r="E19" s="316"/>
      <c r="F19" s="221"/>
      <c r="G19" s="207"/>
      <c r="H19" s="207" t="s">
        <v>1745</v>
      </c>
      <c r="I19" s="207" t="s">
        <v>1441</v>
      </c>
      <c r="J19" s="207"/>
      <c r="K19" s="384">
        <v>26.83</v>
      </c>
      <c r="L19" s="385">
        <f si="0" t="shared"/>
        <v>26.83</v>
      </c>
    </row>
  </sheetData>
  <mergeCells count="3">
    <mergeCell ref="A1:F1"/>
    <mergeCell ref="A2:F2"/>
    <mergeCell ref="A3:F3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83"/>
  <sheetViews>
    <sheetView workbookViewId="0">
      <selection activeCell="M12" sqref="M12"/>
    </sheetView>
  </sheetViews>
  <sheetFormatPr defaultRowHeight="15"/>
  <sheetData>
    <row ht="15.75" r="1" spans="1:12">
      <c r="A1" s="476" t="s">
        <v>1717</v>
      </c>
      <c r="B1" s="477"/>
      <c r="C1" s="477"/>
      <c r="D1" s="477"/>
      <c r="E1" s="477"/>
      <c r="F1" s="477"/>
      <c r="G1" s="403" t="s">
        <v>1514</v>
      </c>
      <c r="H1" s="398" t="s">
        <v>1747</v>
      </c>
      <c r="I1" s="228" t="s">
        <v>1425</v>
      </c>
      <c r="J1" s="407">
        <v>1</v>
      </c>
      <c r="K1" s="7"/>
      <c r="L1" s="7"/>
    </row>
    <row r="2" spans="1:12">
      <c r="A2" s="479" t="s">
        <v>1517</v>
      </c>
      <c r="B2" s="480"/>
      <c r="C2" s="480"/>
      <c r="D2" s="480"/>
      <c r="E2" s="480"/>
      <c r="F2" s="480"/>
      <c r="G2" s="228" t="s">
        <v>1518</v>
      </c>
      <c r="H2" s="401" t="s">
        <v>1748</v>
      </c>
      <c r="I2" s="228" t="s">
        <v>1749</v>
      </c>
      <c r="J2" s="376">
        <v>40516</v>
      </c>
      <c r="K2" s="7"/>
      <c r="L2" s="7"/>
    </row>
    <row r="3" spans="1:12">
      <c r="A3" s="399"/>
      <c r="B3" s="400"/>
      <c r="C3" s="400"/>
      <c r="D3" s="400"/>
      <c r="E3" s="400"/>
      <c r="F3" s="408"/>
      <c r="G3" s="228" t="s">
        <v>1750</v>
      </c>
      <c r="H3" s="227">
        <v>2282</v>
      </c>
      <c r="I3" s="228" t="s">
        <v>1751</v>
      </c>
      <c r="J3" s="407">
        <v>107</v>
      </c>
      <c r="K3" s="7"/>
      <c r="L3" s="7"/>
    </row>
    <row r="4" spans="1:12">
      <c r="A4" s="570" t="s">
        <v>1752</v>
      </c>
      <c r="B4" s="571"/>
      <c r="C4" s="571"/>
      <c r="D4" s="571"/>
      <c r="E4" s="571"/>
      <c r="F4" s="400"/>
      <c r="G4" s="228"/>
      <c r="H4" s="409"/>
      <c r="I4" s="228"/>
      <c r="J4" s="227"/>
      <c r="K4" s="7"/>
      <c r="L4" s="7"/>
    </row>
    <row r="5" spans="1:12">
      <c r="A5" s="572"/>
      <c r="B5" s="572"/>
      <c r="C5" s="572"/>
      <c r="D5" s="572"/>
      <c r="E5" s="572"/>
      <c r="F5" s="572"/>
      <c r="G5" s="572"/>
      <c r="H5" s="572"/>
      <c r="I5" s="572"/>
      <c r="J5" s="572"/>
      <c r="K5" s="402"/>
      <c r="L5" s="7"/>
    </row>
    <row r="6" spans="1:12">
      <c r="A6" s="325" t="s">
        <v>1522</v>
      </c>
      <c r="B6" s="325" t="s">
        <v>502</v>
      </c>
      <c r="C6" s="325" t="s">
        <v>1722</v>
      </c>
      <c r="D6" s="325" t="s">
        <v>1600</v>
      </c>
      <c r="E6" s="325" t="s">
        <v>1723</v>
      </c>
      <c r="F6" s="325" t="s">
        <v>1433</v>
      </c>
      <c r="G6" s="325" t="s">
        <v>1526</v>
      </c>
      <c r="H6" s="325" t="s">
        <v>944</v>
      </c>
      <c r="I6" s="325" t="s">
        <v>1435</v>
      </c>
      <c r="J6" s="325" t="s">
        <v>1436</v>
      </c>
      <c r="K6" s="325" t="s">
        <v>1437</v>
      </c>
      <c r="L6" s="325" t="s">
        <v>1438</v>
      </c>
    </row>
    <row customHeight="1" ht="12.95" r="7" spans="1:12">
      <c r="A7" s="410"/>
      <c r="B7" s="410"/>
      <c r="C7" s="410"/>
      <c r="D7" s="410"/>
      <c r="E7" s="410"/>
      <c r="F7" s="410"/>
      <c r="G7" s="410"/>
      <c r="H7" s="410"/>
      <c r="I7" s="410"/>
      <c r="J7" s="410"/>
      <c r="K7" s="410"/>
      <c r="L7" s="410"/>
    </row>
    <row customHeight="1" ht="12.95" r="8" spans="1:12">
      <c r="A8" s="316">
        <v>5002</v>
      </c>
      <c r="B8" s="212">
        <v>1</v>
      </c>
      <c r="C8" s="212"/>
      <c r="D8" s="212"/>
      <c r="E8" s="212"/>
      <c r="F8" s="191" t="s">
        <v>521</v>
      </c>
      <c r="G8" s="207"/>
      <c r="H8" s="217" t="s">
        <v>1753</v>
      </c>
      <c r="I8" s="213" t="s">
        <v>1754</v>
      </c>
      <c r="J8" s="213" t="s">
        <v>571</v>
      </c>
      <c r="K8" s="219"/>
      <c r="L8" s="411"/>
    </row>
    <row customHeight="1" ht="12.95" r="9" spans="1:12">
      <c r="A9" s="412">
        <v>5012</v>
      </c>
      <c r="B9" s="212">
        <v>1</v>
      </c>
      <c r="C9" s="212"/>
      <c r="D9" s="212"/>
      <c r="E9" s="212"/>
      <c r="F9" s="213" t="s">
        <v>1755</v>
      </c>
      <c r="G9" s="191"/>
      <c r="H9" s="213" t="s">
        <v>1554</v>
      </c>
      <c r="I9" s="213"/>
      <c r="J9" s="213" t="s">
        <v>11</v>
      </c>
      <c r="K9" s="219"/>
      <c r="L9" s="411"/>
    </row>
    <row customHeight="1" ht="12.95" r="10" spans="1:12">
      <c r="A10" s="412">
        <v>5015</v>
      </c>
      <c r="B10" s="212">
        <v>8</v>
      </c>
      <c r="C10" s="212"/>
      <c r="D10" s="212"/>
      <c r="E10" s="212"/>
      <c r="F10" s="213"/>
      <c r="G10" s="191"/>
      <c r="H10" s="213" t="s">
        <v>1756</v>
      </c>
      <c r="I10" s="213"/>
      <c r="J10" s="213" t="s">
        <v>1198</v>
      </c>
      <c r="K10" s="410"/>
      <c r="L10" s="411"/>
    </row>
    <row customHeight="1" ht="12.95" r="11" spans="1:12">
      <c r="A11" s="222">
        <v>5030</v>
      </c>
      <c r="B11" s="216">
        <v>1</v>
      </c>
      <c r="C11" s="216"/>
      <c r="D11" s="216"/>
      <c r="E11" s="216"/>
      <c r="F11" s="213" t="s">
        <v>1757</v>
      </c>
      <c r="G11" s="413"/>
      <c r="H11" s="202" t="s">
        <v>1758</v>
      </c>
      <c r="I11" s="413"/>
      <c r="J11" s="202" t="s">
        <v>1530</v>
      </c>
      <c r="K11" s="414"/>
      <c r="L11" s="185"/>
    </row>
    <row customHeight="1" ht="12.95" r="12" spans="1:12">
      <c r="A12" s="316">
        <v>5032</v>
      </c>
      <c r="B12" s="212">
        <v>1</v>
      </c>
      <c r="C12" s="212"/>
      <c r="D12" s="212"/>
      <c r="E12" s="212"/>
      <c r="F12" s="213" t="s">
        <v>18</v>
      </c>
      <c r="G12" s="191"/>
      <c r="H12" s="213" t="s">
        <v>1759</v>
      </c>
      <c r="I12" s="213"/>
      <c r="J12" s="213" t="s">
        <v>1198</v>
      </c>
      <c r="K12" s="414"/>
      <c r="L12" s="185"/>
    </row>
    <row customHeight="1" ht="12.95" r="13" spans="1:12">
      <c r="A13" s="316">
        <v>5042</v>
      </c>
      <c r="B13" s="212">
        <v>1</v>
      </c>
      <c r="C13" s="212"/>
      <c r="D13" s="212"/>
      <c r="E13" s="212"/>
      <c r="F13" s="191" t="s">
        <v>1760</v>
      </c>
      <c r="G13" s="207"/>
      <c r="H13" s="215" t="s">
        <v>1761</v>
      </c>
      <c r="I13" s="213" t="s">
        <v>1762</v>
      </c>
      <c r="J13" s="217" t="s">
        <v>1762</v>
      </c>
      <c r="K13" s="7"/>
      <c r="L13" s="7"/>
    </row>
    <row customHeight="1" ht="12.95" r="14" spans="1:12">
      <c r="A14" s="412">
        <v>5051</v>
      </c>
      <c r="B14" s="212">
        <v>1</v>
      </c>
      <c r="C14" s="212"/>
      <c r="D14" s="212"/>
      <c r="E14" s="212"/>
      <c r="F14" s="215" t="s">
        <v>1763</v>
      </c>
      <c r="G14" s="191"/>
      <c r="H14" s="215" t="s">
        <v>1764</v>
      </c>
      <c r="I14" s="215"/>
      <c r="J14" s="217" t="s">
        <v>1198</v>
      </c>
      <c r="K14" s="7"/>
      <c r="L14" s="7"/>
    </row>
    <row customHeight="1" ht="12.95" r="15" spans="1:12">
      <c r="A15" s="412">
        <v>5093</v>
      </c>
      <c r="B15" s="212">
        <v>1</v>
      </c>
      <c r="C15" s="212"/>
      <c r="D15" s="212"/>
      <c r="E15" s="212"/>
      <c r="F15" s="215" t="s">
        <v>1765</v>
      </c>
      <c r="G15" s="215" t="s">
        <v>1765</v>
      </c>
      <c r="H15" s="213" t="s">
        <v>1766</v>
      </c>
      <c r="I15" s="215" t="s">
        <v>1571</v>
      </c>
      <c r="J15" s="217" t="s">
        <v>1530</v>
      </c>
      <c r="K15" s="410"/>
      <c r="L15" s="411"/>
    </row>
    <row customHeight="1" ht="12.95" r="16" spans="1:12">
      <c r="A16" s="222">
        <v>5107</v>
      </c>
      <c r="B16" s="212">
        <v>1</v>
      </c>
      <c r="C16" s="212"/>
      <c r="D16" s="212"/>
      <c r="E16" s="212"/>
      <c r="F16" s="215">
        <v>19041351</v>
      </c>
      <c r="G16" s="215"/>
      <c r="H16" s="215" t="s">
        <v>1767</v>
      </c>
      <c r="I16" s="215" t="s">
        <v>1659</v>
      </c>
      <c r="J16" s="215" t="s">
        <v>189</v>
      </c>
      <c r="K16" s="410"/>
      <c r="L16" s="411"/>
    </row>
    <row customHeight="1" ht="12.95" r="17" spans="1:12">
      <c r="A17" s="222">
        <v>5116</v>
      </c>
      <c r="B17" s="316">
        <v>2</v>
      </c>
      <c r="C17" s="316"/>
      <c r="D17" s="316"/>
      <c r="E17" s="316"/>
      <c r="F17" s="207" t="s">
        <v>58</v>
      </c>
      <c r="G17" s="413"/>
      <c r="H17" s="207" t="s">
        <v>1768</v>
      </c>
      <c r="I17" s="413"/>
      <c r="J17" s="196" t="s">
        <v>1198</v>
      </c>
      <c r="K17" s="184"/>
      <c r="L17" s="185"/>
    </row>
    <row customHeight="1" ht="12.95" r="18" spans="1:12">
      <c r="A18" s="412">
        <v>5119</v>
      </c>
      <c r="B18" s="212">
        <v>2</v>
      </c>
      <c r="C18" s="212"/>
      <c r="D18" s="212"/>
      <c r="E18" s="212"/>
      <c r="F18" s="213" t="s">
        <v>1769</v>
      </c>
      <c r="G18" s="191"/>
      <c r="H18" s="213" t="s">
        <v>1770</v>
      </c>
      <c r="I18" s="213"/>
      <c r="J18" s="213" t="s">
        <v>1198</v>
      </c>
      <c r="K18" s="250"/>
      <c r="L18" s="192"/>
    </row>
    <row customHeight="1" ht="12.95" r="19" spans="1:12">
      <c r="A19" s="412">
        <v>5120</v>
      </c>
      <c r="B19" s="212">
        <v>2</v>
      </c>
      <c r="C19" s="212"/>
      <c r="D19" s="212"/>
      <c r="E19" s="212"/>
      <c r="F19" s="213" t="s">
        <v>1771</v>
      </c>
      <c r="G19" s="191"/>
      <c r="H19" s="213" t="s">
        <v>1772</v>
      </c>
      <c r="I19" s="213"/>
      <c r="J19" s="213" t="s">
        <v>1198</v>
      </c>
      <c r="K19" s="230"/>
      <c r="L19" s="185"/>
    </row>
    <row customHeight="1" ht="12.95" r="20" spans="1:12">
      <c r="A20" s="222">
        <v>5142</v>
      </c>
      <c r="B20" s="212">
        <v>1</v>
      </c>
      <c r="C20" s="212"/>
      <c r="D20" s="212"/>
      <c r="E20" s="212"/>
      <c r="F20" s="215" t="s">
        <v>1773</v>
      </c>
      <c r="G20" s="215"/>
      <c r="H20" s="219" t="s">
        <v>1774</v>
      </c>
      <c r="I20" s="219" t="s">
        <v>1659</v>
      </c>
      <c r="J20" s="207" t="s">
        <v>1775</v>
      </c>
      <c r="K20" s="184"/>
      <c r="L20" s="185"/>
    </row>
    <row customHeight="1" ht="12.95" r="21" spans="1:12">
      <c r="A21" s="222">
        <v>5143</v>
      </c>
      <c r="B21" s="212">
        <v>1</v>
      </c>
      <c r="C21" s="212"/>
      <c r="D21" s="212"/>
      <c r="E21" s="212"/>
      <c r="F21" s="215" t="s">
        <v>78</v>
      </c>
      <c r="G21" s="215"/>
      <c r="H21" s="219" t="s">
        <v>1776</v>
      </c>
      <c r="I21" s="219" t="s">
        <v>1659</v>
      </c>
      <c r="J21" s="207" t="s">
        <v>1775</v>
      </c>
      <c r="K21" s="184"/>
      <c r="L21" s="185"/>
    </row>
    <row customHeight="1" ht="12.95" r="22" spans="1:12">
      <c r="A22" s="222">
        <v>5144</v>
      </c>
      <c r="B22" s="212">
        <v>2</v>
      </c>
      <c r="C22" s="212"/>
      <c r="D22" s="212"/>
      <c r="E22" s="212"/>
      <c r="F22" s="215" t="s">
        <v>79</v>
      </c>
      <c r="G22" s="215"/>
      <c r="H22" s="219" t="s">
        <v>1777</v>
      </c>
      <c r="I22" s="219" t="s">
        <v>1659</v>
      </c>
      <c r="J22" s="207" t="s">
        <v>1775</v>
      </c>
      <c r="K22" s="250"/>
      <c r="L22" s="192"/>
    </row>
    <row customHeight="1" ht="12.95" r="23" spans="1:12">
      <c r="A23" s="222">
        <v>5145</v>
      </c>
      <c r="B23" s="212">
        <v>1</v>
      </c>
      <c r="C23" s="212"/>
      <c r="D23" s="212"/>
      <c r="E23" s="212"/>
      <c r="F23" s="215" t="s">
        <v>1778</v>
      </c>
      <c r="G23" s="215"/>
      <c r="H23" s="219" t="s">
        <v>1779</v>
      </c>
      <c r="I23" s="219" t="s">
        <v>1659</v>
      </c>
      <c r="J23" s="207" t="s">
        <v>1775</v>
      </c>
      <c r="K23" s="186"/>
      <c r="L23" s="185"/>
    </row>
    <row customHeight="1" ht="12.95" r="24" spans="1:12">
      <c r="A24" s="222">
        <v>5146</v>
      </c>
      <c r="B24" s="212">
        <v>1</v>
      </c>
      <c r="C24" s="212"/>
      <c r="D24" s="212"/>
      <c r="E24" s="212"/>
      <c r="F24" s="215" t="s">
        <v>80</v>
      </c>
      <c r="G24" s="215"/>
      <c r="H24" s="219" t="s">
        <v>1780</v>
      </c>
      <c r="I24" s="219" t="s">
        <v>1659</v>
      </c>
      <c r="J24" s="207" t="s">
        <v>1775</v>
      </c>
      <c r="K24" s="414"/>
      <c r="L24" s="185"/>
    </row>
    <row customHeight="1" ht="12.95" r="25" spans="1:12">
      <c r="A25" s="222">
        <v>5159</v>
      </c>
      <c r="B25" s="212">
        <v>2</v>
      </c>
      <c r="C25" s="212"/>
      <c r="D25" s="212"/>
      <c r="E25" s="212"/>
      <c r="F25" s="215">
        <v>2025</v>
      </c>
      <c r="G25" s="215"/>
      <c r="H25" s="213" t="s">
        <v>1781</v>
      </c>
      <c r="I25" s="215" t="s">
        <v>1782</v>
      </c>
      <c r="J25" s="213" t="s">
        <v>1783</v>
      </c>
      <c r="K25" s="414"/>
      <c r="L25" s="185"/>
    </row>
    <row customHeight="1" ht="12.95" r="26" spans="1:12">
      <c r="A26" s="222">
        <v>5165</v>
      </c>
      <c r="B26" s="212">
        <v>4</v>
      </c>
      <c r="C26" s="212"/>
      <c r="D26" s="212"/>
      <c r="E26" s="212"/>
      <c r="F26" s="215">
        <v>3280</v>
      </c>
      <c r="G26" s="215"/>
      <c r="H26" s="213" t="s">
        <v>1784</v>
      </c>
      <c r="I26" s="215" t="s">
        <v>1782</v>
      </c>
      <c r="J26" s="213" t="s">
        <v>1783</v>
      </c>
      <c r="K26" s="7"/>
      <c r="L26" s="185"/>
    </row>
    <row customHeight="1" ht="12.95" r="27" spans="1:12">
      <c r="A27" s="222">
        <v>5169</v>
      </c>
      <c r="B27" s="212">
        <v>1</v>
      </c>
      <c r="C27" s="212"/>
      <c r="D27" s="212"/>
      <c r="E27" s="212"/>
      <c r="F27" s="215" t="s">
        <v>88</v>
      </c>
      <c r="G27" s="216"/>
      <c r="H27" s="217" t="s">
        <v>1785</v>
      </c>
      <c r="I27" s="217" t="s">
        <v>977</v>
      </c>
      <c r="J27" s="217" t="s">
        <v>977</v>
      </c>
      <c r="K27" s="414"/>
      <c r="L27" s="185"/>
    </row>
    <row customHeight="1" ht="12.95" r="28" spans="1:12">
      <c r="A28" s="222">
        <v>5180</v>
      </c>
      <c r="B28" s="216">
        <v>15</v>
      </c>
      <c r="C28" s="216"/>
      <c r="D28" s="216"/>
      <c r="E28" s="216"/>
      <c r="F28" s="213" t="s">
        <v>92</v>
      </c>
      <c r="G28" s="7"/>
      <c r="H28" s="213" t="s">
        <v>1786</v>
      </c>
      <c r="I28" s="213"/>
      <c r="J28" s="213" t="s">
        <v>189</v>
      </c>
      <c r="K28" s="186"/>
      <c r="L28" s="185"/>
    </row>
    <row customHeight="1" ht="12.95" r="29" spans="1:12">
      <c r="A29" s="415">
        <v>5182</v>
      </c>
      <c r="B29" s="216">
        <v>4</v>
      </c>
      <c r="C29" s="216"/>
      <c r="D29" s="216"/>
      <c r="E29" s="216"/>
      <c r="F29" s="213" t="s">
        <v>94</v>
      </c>
      <c r="G29" s="7"/>
      <c r="H29" s="213" t="s">
        <v>1012</v>
      </c>
      <c r="I29" s="213"/>
      <c r="J29" s="213" t="s">
        <v>189</v>
      </c>
      <c r="K29" s="215"/>
      <c r="L29" s="185"/>
    </row>
    <row customHeight="1" ht="12.95" r="30" spans="1:12">
      <c r="A30" s="415">
        <v>5183</v>
      </c>
      <c r="B30" s="216">
        <v>2</v>
      </c>
      <c r="C30" s="216"/>
      <c r="D30" s="216"/>
      <c r="E30" s="216"/>
      <c r="F30" s="213" t="s">
        <v>95</v>
      </c>
      <c r="G30" s="7"/>
      <c r="H30" s="213" t="s">
        <v>1787</v>
      </c>
      <c r="I30" s="213"/>
      <c r="J30" s="213" t="s">
        <v>189</v>
      </c>
      <c r="K30" s="203"/>
      <c r="L30" s="203"/>
    </row>
    <row customHeight="1" ht="12.95" r="31" spans="1:12">
      <c r="A31" s="415">
        <v>5184</v>
      </c>
      <c r="B31" s="216">
        <v>15</v>
      </c>
      <c r="C31" s="216"/>
      <c r="D31" s="216"/>
      <c r="E31" s="216"/>
      <c r="F31" s="213" t="s">
        <v>890</v>
      </c>
      <c r="G31" s="225"/>
      <c r="H31" s="215" t="s">
        <v>1788</v>
      </c>
      <c r="I31" s="213"/>
      <c r="J31" s="213" t="s">
        <v>189</v>
      </c>
      <c r="K31" s="416"/>
      <c r="L31" s="416"/>
    </row>
    <row customHeight="1" ht="12.95" r="32" spans="1:12">
      <c r="A32" s="222">
        <v>5185</v>
      </c>
      <c r="B32" s="216">
        <v>4</v>
      </c>
      <c r="C32" s="216"/>
      <c r="D32" s="216"/>
      <c r="E32" s="216"/>
      <c r="F32" s="213" t="s">
        <v>96</v>
      </c>
      <c r="G32" s="7"/>
      <c r="H32" s="213" t="s">
        <v>1015</v>
      </c>
      <c r="I32" s="213"/>
      <c r="J32" s="213" t="s">
        <v>189</v>
      </c>
      <c r="K32" s="417"/>
      <c r="L32" s="192"/>
    </row>
    <row customHeight="1" ht="12.95" r="33" spans="1:12">
      <c r="A33" s="222">
        <v>5200</v>
      </c>
      <c r="B33" s="418">
        <v>1</v>
      </c>
      <c r="C33" s="418"/>
      <c r="D33" s="418"/>
      <c r="E33" s="418"/>
      <c r="F33" s="215" t="s">
        <v>1531</v>
      </c>
      <c r="G33" s="203"/>
      <c r="H33" s="215" t="s">
        <v>1789</v>
      </c>
      <c r="I33" s="203"/>
      <c r="J33" s="248" t="s">
        <v>1533</v>
      </c>
      <c r="K33" s="185"/>
      <c r="L33" s="185"/>
    </row>
    <row customHeight="1" ht="12.95" r="34" spans="1:12">
      <c r="A34" s="316">
        <v>5300</v>
      </c>
      <c r="B34" s="316">
        <v>13</v>
      </c>
      <c r="C34" s="316"/>
      <c r="D34" s="316"/>
      <c r="E34" s="316"/>
      <c r="F34" s="207" t="s">
        <v>1790</v>
      </c>
      <c r="G34" s="195"/>
      <c r="H34" s="207" t="s">
        <v>1791</v>
      </c>
      <c r="I34" s="203"/>
      <c r="J34" s="207" t="s">
        <v>1530</v>
      </c>
      <c r="K34" s="185"/>
      <c r="L34" s="185"/>
    </row>
    <row customHeight="1" ht="12.95" r="35" spans="1:12">
      <c r="A35" s="316">
        <v>5307</v>
      </c>
      <c r="B35" s="212">
        <v>3</v>
      </c>
      <c r="C35" s="212"/>
      <c r="D35" s="212"/>
      <c r="E35" s="212"/>
      <c r="F35" s="213" t="s">
        <v>1564</v>
      </c>
      <c r="G35" s="191"/>
      <c r="H35" s="213" t="s">
        <v>1565</v>
      </c>
      <c r="I35" s="213"/>
      <c r="J35" s="213" t="s">
        <v>1198</v>
      </c>
      <c r="K35" s="185"/>
      <c r="L35" s="185"/>
    </row>
    <row customHeight="1" ht="12.95" r="36" spans="1:12">
      <c r="A36" s="316">
        <v>5311</v>
      </c>
      <c r="B36" s="316">
        <v>4</v>
      </c>
      <c r="C36" s="316"/>
      <c r="D36" s="316"/>
      <c r="E36" s="316"/>
      <c r="F36" s="317" t="s">
        <v>1569</v>
      </c>
      <c r="G36" s="207"/>
      <c r="H36" s="196" t="s">
        <v>1570</v>
      </c>
      <c r="I36" s="196" t="s">
        <v>1571</v>
      </c>
      <c r="J36" s="183" t="s">
        <v>1530</v>
      </c>
      <c r="K36" s="419"/>
      <c r="L36" s="420"/>
    </row>
    <row customHeight="1" ht="12.95" r="37" spans="1:12">
      <c r="A37" s="222">
        <v>5313</v>
      </c>
      <c r="B37" s="316">
        <v>1</v>
      </c>
      <c r="C37" s="316"/>
      <c r="D37" s="316"/>
      <c r="E37" s="316"/>
      <c r="F37" s="421" t="s">
        <v>1572</v>
      </c>
      <c r="G37" s="207"/>
      <c r="H37" s="183" t="s">
        <v>1573</v>
      </c>
      <c r="I37" s="183" t="s">
        <v>1571</v>
      </c>
      <c r="J37" s="183" t="s">
        <v>1530</v>
      </c>
      <c r="K37" s="185"/>
      <c r="L37" s="185"/>
    </row>
    <row customHeight="1" ht="12.95" r="38" spans="1:12">
      <c r="A38" s="222">
        <v>5314</v>
      </c>
      <c r="B38" s="316">
        <v>1</v>
      </c>
      <c r="C38" s="316"/>
      <c r="D38" s="316"/>
      <c r="E38" s="316"/>
      <c r="F38" s="317" t="s">
        <v>159</v>
      </c>
      <c r="G38" s="207"/>
      <c r="H38" s="196" t="s">
        <v>1611</v>
      </c>
      <c r="I38" s="196" t="s">
        <v>1579</v>
      </c>
      <c r="J38" s="196" t="s">
        <v>1530</v>
      </c>
      <c r="K38" s="203"/>
      <c r="L38" s="203"/>
    </row>
    <row customHeight="1" ht="12.95" r="39" spans="1:12">
      <c r="A39" s="222">
        <v>5318</v>
      </c>
      <c r="B39" s="316">
        <v>1</v>
      </c>
      <c r="C39" s="316"/>
      <c r="D39" s="316"/>
      <c r="E39" s="316"/>
      <c r="F39" s="317" t="s">
        <v>165</v>
      </c>
      <c r="G39" s="207"/>
      <c r="H39" s="196" t="s">
        <v>1654</v>
      </c>
      <c r="I39" s="196" t="s">
        <v>1579</v>
      </c>
      <c r="J39" s="196" t="s">
        <v>1530</v>
      </c>
      <c r="K39" s="191"/>
      <c r="L39" s="192"/>
    </row>
    <row customHeight="1" ht="12.95" r="40" spans="1:12">
      <c r="A40" s="415">
        <v>5320</v>
      </c>
      <c r="B40" s="316">
        <v>1</v>
      </c>
      <c r="C40" s="316"/>
      <c r="D40" s="316"/>
      <c r="E40" s="316"/>
      <c r="F40" s="317" t="s">
        <v>1610</v>
      </c>
      <c r="G40" s="207"/>
      <c r="H40" s="196" t="s">
        <v>1611</v>
      </c>
      <c r="I40" s="196" t="s">
        <v>1579</v>
      </c>
      <c r="J40" s="196" t="s">
        <v>1530</v>
      </c>
      <c r="K40" s="185"/>
      <c r="L40" s="185"/>
    </row>
    <row customHeight="1" ht="12.95" r="41" spans="1:12">
      <c r="A41" s="422">
        <v>5328</v>
      </c>
      <c r="B41" s="212">
        <v>2</v>
      </c>
      <c r="C41" s="212"/>
      <c r="D41" s="212"/>
      <c r="E41" s="212"/>
      <c r="F41" s="213" t="s">
        <v>649</v>
      </c>
      <c r="G41" s="191"/>
      <c r="H41" s="213" t="s">
        <v>1583</v>
      </c>
      <c r="I41" s="213"/>
      <c r="J41" s="213" t="s">
        <v>11</v>
      </c>
      <c r="K41" s="185"/>
      <c r="L41" s="420"/>
    </row>
    <row customHeight="1" ht="12.95" r="42" spans="1:12">
      <c r="A42" s="222">
        <v>5341</v>
      </c>
      <c r="B42" s="316">
        <v>1</v>
      </c>
      <c r="C42" s="316"/>
      <c r="D42" s="316"/>
      <c r="E42" s="316"/>
      <c r="F42" s="421" t="s">
        <v>198</v>
      </c>
      <c r="G42" s="207"/>
      <c r="H42" s="183" t="s">
        <v>697</v>
      </c>
      <c r="I42" s="183" t="s">
        <v>1571</v>
      </c>
      <c r="J42" s="183" t="s">
        <v>1530</v>
      </c>
      <c r="K42" s="420"/>
      <c r="L42" s="423"/>
    </row>
    <row customHeight="1" ht="12.95" r="43" spans="1:12">
      <c r="A43" s="412">
        <v>5342</v>
      </c>
      <c r="B43" s="316">
        <v>1</v>
      </c>
      <c r="C43" s="316"/>
      <c r="D43" s="316"/>
      <c r="E43" s="316"/>
      <c r="F43" s="219" t="s">
        <v>1589</v>
      </c>
      <c r="G43" s="217" t="s">
        <v>1590</v>
      </c>
      <c r="H43" s="195" t="s">
        <v>1591</v>
      </c>
      <c r="I43" s="183" t="s">
        <v>1592</v>
      </c>
      <c r="J43" s="183"/>
      <c r="K43" s="420"/>
      <c r="L43" s="420"/>
    </row>
    <row customHeight="1" ht="12.95" r="44" spans="1:12">
      <c r="A44" s="222">
        <v>5401</v>
      </c>
      <c r="B44" s="212">
        <v>5</v>
      </c>
      <c r="C44" s="212"/>
      <c r="D44" s="212"/>
      <c r="E44" s="212"/>
      <c r="F44" s="217" t="s">
        <v>207</v>
      </c>
      <c r="G44" s="191"/>
      <c r="H44" s="213" t="s">
        <v>1792</v>
      </c>
      <c r="I44" s="213"/>
      <c r="J44" s="213" t="s">
        <v>1198</v>
      </c>
      <c r="K44" s="420"/>
      <c r="L44" s="420"/>
    </row>
    <row customHeight="1" ht="12.95" r="45" spans="1:12">
      <c r="A45" s="422">
        <v>5410</v>
      </c>
      <c r="B45" s="212">
        <v>1</v>
      </c>
      <c r="C45" s="212"/>
      <c r="D45" s="212"/>
      <c r="E45" s="212"/>
      <c r="F45" s="213" t="s">
        <v>1793</v>
      </c>
      <c r="G45" s="221" t="s">
        <v>1793</v>
      </c>
      <c r="H45" s="213" t="s">
        <v>1547</v>
      </c>
      <c r="I45" s="213" t="s">
        <v>1794</v>
      </c>
      <c r="J45" s="213" t="s">
        <v>189</v>
      </c>
      <c r="K45" s="420"/>
      <c r="L45" s="420"/>
    </row>
    <row customHeight="1" ht="12.95" r="46" spans="1:12">
      <c r="A46" s="222">
        <v>5432</v>
      </c>
      <c r="B46" s="316">
        <v>6</v>
      </c>
      <c r="C46" s="316"/>
      <c r="D46" s="316"/>
      <c r="E46" s="316"/>
      <c r="F46" s="317" t="s">
        <v>1795</v>
      </c>
      <c r="G46" s="207"/>
      <c r="H46" s="196" t="s">
        <v>1796</v>
      </c>
      <c r="I46" s="196" t="s">
        <v>1579</v>
      </c>
      <c r="J46" s="196" t="s">
        <v>1530</v>
      </c>
      <c r="K46" s="420"/>
      <c r="L46" s="420"/>
    </row>
    <row customHeight="1" ht="12.95" r="47" spans="1:12">
      <c r="A47" s="222">
        <v>5455</v>
      </c>
      <c r="B47" s="316">
        <v>2</v>
      </c>
      <c r="C47" s="316"/>
      <c r="D47" s="316"/>
      <c r="E47" s="316"/>
      <c r="F47" s="221" t="s">
        <v>1797</v>
      </c>
      <c r="G47" s="207"/>
      <c r="H47" s="207" t="s">
        <v>1798</v>
      </c>
      <c r="I47" s="207" t="s">
        <v>1799</v>
      </c>
      <c r="J47" s="207" t="s">
        <v>1775</v>
      </c>
      <c r="K47" s="420"/>
      <c r="L47" s="420"/>
    </row>
    <row customHeight="1" ht="12.95" r="48" spans="1:12">
      <c r="A48" s="222">
        <v>5458</v>
      </c>
      <c r="B48" s="212">
        <v>3</v>
      </c>
      <c r="C48" s="212"/>
      <c r="D48" s="212"/>
      <c r="E48" s="212"/>
      <c r="F48" s="215">
        <v>2821</v>
      </c>
      <c r="G48" s="215"/>
      <c r="H48" s="213" t="s">
        <v>1800</v>
      </c>
      <c r="I48" s="215" t="s">
        <v>1782</v>
      </c>
      <c r="J48" s="213" t="s">
        <v>1783</v>
      </c>
      <c r="K48" s="420"/>
      <c r="L48" s="420"/>
    </row>
    <row customHeight="1" ht="12.95" r="49" spans="1:12">
      <c r="A49" s="222"/>
      <c r="B49" s="212"/>
      <c r="C49" s="212"/>
      <c r="D49" s="212"/>
      <c r="E49" s="212"/>
      <c r="F49" s="215"/>
      <c r="G49" s="215"/>
      <c r="H49" s="213"/>
      <c r="I49" s="215"/>
      <c r="J49" s="213"/>
      <c r="K49" s="420"/>
      <c r="L49" s="420"/>
    </row>
    <row customHeight="1" ht="12.95" r="50" spans="1:12">
      <c r="A50" s="222">
        <v>95012</v>
      </c>
      <c r="B50" s="212">
        <v>1</v>
      </c>
      <c r="C50" s="212"/>
      <c r="D50" s="212"/>
      <c r="E50" s="212"/>
      <c r="F50" s="215" t="s">
        <v>1801</v>
      </c>
      <c r="G50" s="203"/>
      <c r="H50" s="213" t="s">
        <v>1802</v>
      </c>
      <c r="I50" s="215" t="s">
        <v>1803</v>
      </c>
      <c r="J50" s="213" t="s">
        <v>1804</v>
      </c>
      <c r="K50" s="416"/>
      <c r="L50" s="416"/>
    </row>
    <row customHeight="1" ht="12.95" r="51" spans="1:12">
      <c r="A51" s="222"/>
      <c r="B51" s="212"/>
      <c r="C51" s="212"/>
      <c r="D51" s="212"/>
      <c r="E51" s="212"/>
      <c r="F51" s="215"/>
      <c r="G51" s="203"/>
      <c r="H51" s="213"/>
      <c r="I51" s="215"/>
      <c r="J51" s="213"/>
      <c r="K51" s="416"/>
      <c r="L51" s="416"/>
    </row>
    <row customHeight="1" ht="12.95" r="52" spans="1:12">
      <c r="A52" s="216">
        <v>6016</v>
      </c>
      <c r="B52" s="212">
        <v>1</v>
      </c>
      <c r="C52" s="212"/>
      <c r="D52" s="212"/>
      <c r="E52" s="212"/>
      <c r="F52" s="372"/>
      <c r="G52" s="219"/>
      <c r="H52" s="372" t="s">
        <v>1805</v>
      </c>
      <c r="I52" s="213"/>
      <c r="J52" s="215"/>
      <c r="K52" s="420"/>
      <c r="L52" s="420"/>
    </row>
    <row customHeight="1" ht="12.95" r="53" spans="1:12">
      <c r="A53" s="216">
        <v>6024</v>
      </c>
      <c r="B53" s="418">
        <v>1</v>
      </c>
      <c r="C53" s="418"/>
      <c r="D53" s="418"/>
      <c r="E53" s="418"/>
      <c r="F53" s="372"/>
      <c r="G53" s="219"/>
      <c r="H53" s="372" t="s">
        <v>1806</v>
      </c>
      <c r="I53" s="213"/>
      <c r="J53" s="372"/>
      <c r="K53" s="420"/>
      <c r="L53" s="420"/>
    </row>
    <row customHeight="1" ht="12.95" r="54" spans="1:12">
      <c r="A54" s="216">
        <v>6025</v>
      </c>
      <c r="B54" s="418">
        <v>1</v>
      </c>
      <c r="C54" s="418"/>
      <c r="D54" s="418"/>
      <c r="E54" s="418"/>
      <c r="F54" s="418"/>
      <c r="G54" s="219"/>
      <c r="H54" s="424" t="s">
        <v>1807</v>
      </c>
      <c r="I54" s="230"/>
      <c r="J54" s="230"/>
      <c r="K54" s="425"/>
      <c r="L54" s="425"/>
    </row>
    <row customHeight="1" ht="12.95" r="55" spans="1:12">
      <c r="A55" s="216">
        <v>6044</v>
      </c>
      <c r="B55" s="212">
        <v>1</v>
      </c>
      <c r="C55" s="212"/>
      <c r="D55" s="212"/>
      <c r="E55" s="212"/>
      <c r="F55" s="372"/>
      <c r="G55" s="219"/>
      <c r="H55" s="215" t="s">
        <v>1808</v>
      </c>
      <c r="I55" s="213"/>
      <c r="J55" s="213"/>
      <c r="K55" s="185"/>
      <c r="L55" s="185"/>
    </row>
    <row customHeight="1" ht="12.95" r="56" spans="1:12">
      <c r="A56" s="216">
        <v>6045</v>
      </c>
      <c r="B56" s="212">
        <v>1</v>
      </c>
      <c r="C56" s="212"/>
      <c r="D56" s="212"/>
      <c r="E56" s="212"/>
      <c r="F56" s="372"/>
      <c r="G56" s="219"/>
      <c r="H56" s="215" t="s">
        <v>1809</v>
      </c>
      <c r="I56" s="213"/>
      <c r="J56" s="217"/>
      <c r="K56" s="185"/>
      <c r="L56" s="185"/>
    </row>
    <row customHeight="1" ht="12.95" r="57" spans="1:12">
      <c r="A57" s="216">
        <v>6048</v>
      </c>
      <c r="B57" s="212">
        <v>2</v>
      </c>
      <c r="C57" s="212"/>
      <c r="D57" s="212"/>
      <c r="E57" s="212"/>
      <c r="F57" s="248"/>
      <c r="G57" s="248"/>
      <c r="H57" s="248" t="s">
        <v>1810</v>
      </c>
      <c r="I57" s="248"/>
      <c r="J57" s="248"/>
      <c r="K57" s="185"/>
      <c r="L57" s="185"/>
    </row>
    <row customHeight="1" ht="12.95" r="58" spans="1:12">
      <c r="A58" s="426">
        <v>6051</v>
      </c>
      <c r="B58" s="212">
        <v>1</v>
      </c>
      <c r="C58" s="212"/>
      <c r="D58" s="212"/>
      <c r="E58" s="212"/>
      <c r="F58" s="215"/>
      <c r="G58" s="219"/>
      <c r="H58" s="217" t="s">
        <v>1811</v>
      </c>
      <c r="I58" s="213"/>
      <c r="J58" s="217"/>
      <c r="K58" s="185"/>
      <c r="L58" s="185"/>
    </row>
    <row customHeight="1" ht="12.95" r="59" spans="1:12">
      <c r="A59" s="426">
        <v>6071</v>
      </c>
      <c r="B59" s="418">
        <v>1</v>
      </c>
      <c r="C59" s="418"/>
      <c r="D59" s="418"/>
      <c r="E59" s="418"/>
      <c r="F59" s="372"/>
      <c r="G59" s="219"/>
      <c r="H59" s="372" t="s">
        <v>1812</v>
      </c>
      <c r="I59" s="213"/>
      <c r="J59" s="372"/>
      <c r="K59" s="185"/>
      <c r="L59" s="185"/>
    </row>
    <row customHeight="1" ht="12.95" r="60" spans="1:12">
      <c r="A60" s="216">
        <v>6343</v>
      </c>
      <c r="B60" s="212">
        <v>1</v>
      </c>
      <c r="C60" s="212"/>
      <c r="D60" s="212"/>
      <c r="E60" s="212"/>
      <c r="F60" s="372"/>
      <c r="G60" s="219"/>
      <c r="H60" s="215" t="s">
        <v>1813</v>
      </c>
      <c r="I60" s="213"/>
      <c r="J60" s="217"/>
      <c r="K60" s="185"/>
      <c r="L60" s="185"/>
    </row>
    <row customHeight="1" ht="12.95" r="61" spans="1:12">
      <c r="A61" s="216">
        <v>6365</v>
      </c>
      <c r="B61" s="216">
        <v>2</v>
      </c>
      <c r="C61" s="216"/>
      <c r="D61" s="216"/>
      <c r="E61" s="216"/>
      <c r="F61" s="219"/>
      <c r="G61" s="219"/>
      <c r="H61" s="219" t="s">
        <v>1814</v>
      </c>
      <c r="I61" s="410"/>
      <c r="J61" s="410"/>
      <c r="K61" s="185"/>
      <c r="L61" s="185"/>
    </row>
    <row customHeight="1" ht="12.95" r="62" spans="1:12">
      <c r="A62" s="216">
        <v>6437</v>
      </c>
      <c r="B62" s="212">
        <v>1</v>
      </c>
      <c r="C62" s="212"/>
      <c r="D62" s="212"/>
      <c r="E62" s="212"/>
      <c r="F62" s="372"/>
      <c r="G62" s="219"/>
      <c r="H62" s="215" t="s">
        <v>1815</v>
      </c>
      <c r="I62" s="213"/>
      <c r="J62" s="217"/>
      <c r="K62" s="185"/>
      <c r="L62" s="185"/>
    </row>
    <row customHeight="1" ht="12.95" r="63" spans="1:12">
      <c r="A63" s="216">
        <v>6439</v>
      </c>
      <c r="B63" s="216">
        <v>1</v>
      </c>
      <c r="C63" s="216"/>
      <c r="D63" s="216"/>
      <c r="E63" s="216"/>
      <c r="F63" s="219"/>
      <c r="G63" s="219"/>
      <c r="H63" s="219" t="s">
        <v>1816</v>
      </c>
      <c r="I63" s="410"/>
      <c r="J63" s="219" t="s">
        <v>1817</v>
      </c>
      <c r="K63" s="184"/>
      <c r="L63" s="185"/>
    </row>
    <row customHeight="1" ht="12.95" r="64" spans="1:12">
      <c r="A64" s="216">
        <v>6446</v>
      </c>
      <c r="B64" s="216">
        <v>1</v>
      </c>
      <c r="C64" s="216"/>
      <c r="D64" s="216"/>
      <c r="E64" s="216"/>
      <c r="F64" s="219"/>
      <c r="G64" s="219"/>
      <c r="H64" s="219" t="s">
        <v>1818</v>
      </c>
      <c r="I64" s="410"/>
      <c r="J64" s="219" t="s">
        <v>1817</v>
      </c>
      <c r="K64" s="185"/>
      <c r="L64" s="185"/>
    </row>
    <row customHeight="1" ht="12.95" r="65" spans="1:12">
      <c r="A65" s="216">
        <v>6447</v>
      </c>
      <c r="B65" s="216">
        <v>2</v>
      </c>
      <c r="C65" s="216"/>
      <c r="D65" s="216"/>
      <c r="E65" s="216"/>
      <c r="F65" s="219"/>
      <c r="G65" s="219"/>
      <c r="H65" s="219" t="s">
        <v>1819</v>
      </c>
      <c r="I65" s="410"/>
      <c r="J65" s="410"/>
      <c r="K65" s="185"/>
      <c r="L65" s="185"/>
    </row>
    <row customHeight="1" ht="12.95" r="66" spans="1:12">
      <c r="A66" s="216">
        <v>6448</v>
      </c>
      <c r="B66" s="212">
        <v>1</v>
      </c>
      <c r="C66" s="212"/>
      <c r="D66" s="212"/>
      <c r="E66" s="212"/>
      <c r="F66" s="372"/>
      <c r="G66" s="219"/>
      <c r="H66" s="215" t="s">
        <v>1820</v>
      </c>
      <c r="I66" s="213"/>
      <c r="J66" s="217" t="s">
        <v>1817</v>
      </c>
      <c r="K66" s="420"/>
      <c r="L66" s="420"/>
    </row>
    <row customHeight="1" ht="12.95" r="67" spans="1:12">
      <c r="A67" s="216">
        <v>6450</v>
      </c>
      <c r="B67" s="212">
        <v>1</v>
      </c>
      <c r="C67" s="212"/>
      <c r="D67" s="212"/>
      <c r="E67" s="212"/>
      <c r="F67" s="372"/>
      <c r="G67" s="219"/>
      <c r="H67" s="215" t="s">
        <v>1821</v>
      </c>
      <c r="I67" s="213"/>
      <c r="J67" s="217" t="s">
        <v>1817</v>
      </c>
      <c r="K67" s="185"/>
      <c r="L67" s="185"/>
    </row>
    <row customHeight="1" ht="12.95" r="68" spans="1:12">
      <c r="A68" s="216">
        <v>6571</v>
      </c>
      <c r="B68" s="216">
        <v>1</v>
      </c>
      <c r="C68" s="216"/>
      <c r="D68" s="216"/>
      <c r="E68" s="216"/>
      <c r="F68" s="219"/>
      <c r="G68" s="219"/>
      <c r="H68" s="219" t="s">
        <v>1822</v>
      </c>
      <c r="I68" s="410"/>
      <c r="J68" s="410"/>
      <c r="K68" s="192"/>
      <c r="L68" s="192"/>
    </row>
    <row customHeight="1" ht="12.95" r="69" spans="1:12">
      <c r="A69" s="7"/>
      <c r="B69" s="7"/>
      <c r="C69" s="7"/>
      <c r="D69" s="7"/>
      <c r="E69" s="7"/>
      <c r="F69" s="7"/>
      <c r="G69" s="7"/>
      <c r="H69" s="7"/>
      <c r="I69" s="7"/>
      <c r="J69" s="7"/>
      <c r="K69" s="185"/>
      <c r="L69" s="185"/>
    </row>
    <row customHeight="1" ht="12.95" r="70" spans="1:12">
      <c r="A70" s="316"/>
      <c r="B70" s="212">
        <v>1</v>
      </c>
      <c r="C70" s="212"/>
      <c r="D70" s="212"/>
      <c r="E70" s="212"/>
      <c r="F70" s="191"/>
      <c r="G70" s="207"/>
      <c r="H70" s="217" t="s">
        <v>1823</v>
      </c>
      <c r="I70" s="213"/>
      <c r="J70" s="213"/>
      <c r="K70" s="185"/>
      <c r="L70" s="420"/>
    </row>
    <row customHeight="1" ht="12.95" r="71" spans="1:12">
      <c r="A71" s="222"/>
      <c r="B71" s="316"/>
      <c r="C71" s="316"/>
      <c r="D71" s="316"/>
      <c r="E71" s="316"/>
      <c r="F71" s="317"/>
      <c r="G71" s="207"/>
      <c r="H71" s="196"/>
      <c r="I71" s="196"/>
      <c r="J71" s="196"/>
      <c r="K71" s="420"/>
      <c r="L71" s="420"/>
    </row>
    <row customHeight="1" ht="12.95" r="72" spans="1:12">
      <c r="A72" s="573" t="s">
        <v>1824</v>
      </c>
      <c r="B72" s="573"/>
      <c r="C72" s="573"/>
      <c r="D72" s="573"/>
      <c r="E72" s="573"/>
      <c r="F72" s="573"/>
      <c r="G72" s="573"/>
      <c r="H72" s="573"/>
      <c r="I72" s="573"/>
      <c r="J72" s="573"/>
      <c r="K72" s="427"/>
      <c r="L72" s="427"/>
    </row>
    <row customHeight="1" ht="12.95" r="73" spans="1:12">
      <c r="A73" s="222">
        <v>5431</v>
      </c>
      <c r="B73" s="316"/>
      <c r="C73" s="316" t="s">
        <v>1418</v>
      </c>
      <c r="D73" s="316"/>
      <c r="E73" s="316"/>
      <c r="F73" s="317" t="s">
        <v>1825</v>
      </c>
      <c r="G73" s="207"/>
      <c r="H73" s="196" t="s">
        <v>1826</v>
      </c>
      <c r="I73" s="196" t="s">
        <v>1827</v>
      </c>
      <c r="J73" s="196" t="s">
        <v>1530</v>
      </c>
      <c r="K73" s="420"/>
      <c r="L73" s="420"/>
    </row>
    <row customHeight="1" ht="12.95" r="74" spans="1:12">
      <c r="A74" s="316">
        <v>5444</v>
      </c>
      <c r="B74" s="212" t="s">
        <v>1828</v>
      </c>
      <c r="C74" s="212" t="s">
        <v>1418</v>
      </c>
      <c r="D74" s="212"/>
      <c r="E74" s="212"/>
      <c r="F74" s="191"/>
      <c r="G74" s="207"/>
      <c r="H74" s="217" t="s">
        <v>1829</v>
      </c>
      <c r="I74" s="213"/>
      <c r="J74" s="213" t="s">
        <v>1198</v>
      </c>
      <c r="K74" s="184"/>
      <c r="L74" s="185"/>
    </row>
    <row customHeight="1" ht="12.95" r="75" spans="1:1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customHeight="1" ht="12.95" r="76" spans="1:12">
      <c r="A76" s="573" t="s">
        <v>1830</v>
      </c>
      <c r="B76" s="573"/>
      <c r="C76" s="573"/>
      <c r="D76" s="573"/>
      <c r="E76" s="573"/>
      <c r="F76" s="573"/>
      <c r="G76" s="573"/>
      <c r="H76" s="573"/>
      <c r="I76" s="573"/>
      <c r="J76" s="573"/>
      <c r="K76" s="427"/>
      <c r="L76" s="427"/>
    </row>
    <row customHeight="1" ht="12.95" r="77" spans="1:12">
      <c r="A77" s="316"/>
      <c r="B77" s="222">
        <v>2</v>
      </c>
      <c r="C77" s="222" t="s">
        <v>1831</v>
      </c>
      <c r="D77" s="222"/>
      <c r="E77" s="222"/>
      <c r="F77" s="191">
        <v>1020</v>
      </c>
      <c r="G77" s="207" t="s">
        <v>1832</v>
      </c>
      <c r="H77" s="191" t="s">
        <v>1833</v>
      </c>
      <c r="I77" s="213"/>
      <c r="J77" s="191"/>
      <c r="K77" s="191"/>
      <c r="L77" s="192"/>
    </row>
    <row customHeight="1" ht="12.95" r="78" spans="1:12">
      <c r="A78" s="7"/>
      <c r="B78" s="214"/>
      <c r="C78" s="222" t="s">
        <v>1831</v>
      </c>
      <c r="D78" s="214"/>
      <c r="E78" s="214"/>
      <c r="F78" s="215"/>
      <c r="G78" s="7"/>
      <c r="H78" s="213"/>
      <c r="I78" s="213"/>
      <c r="J78" s="213"/>
      <c r="K78" s="184"/>
      <c r="L78" s="428"/>
    </row>
    <row customHeight="1" ht="12.95" r="79" spans="1:12">
      <c r="A79" s="429">
        <v>3009</v>
      </c>
      <c r="B79" s="430"/>
      <c r="C79" s="222" t="s">
        <v>1831</v>
      </c>
      <c r="D79" s="430"/>
      <c r="E79" s="430"/>
      <c r="F79" s="230"/>
      <c r="G79" s="431"/>
      <c r="H79" s="430" t="s">
        <v>1834</v>
      </c>
      <c r="I79" s="432"/>
      <c r="J79" s="431"/>
      <c r="K79" s="304"/>
      <c r="L79" s="7"/>
    </row>
    <row customHeight="1" ht="12.95" r="80" spans="1:12">
      <c r="A80" s="429">
        <v>7021</v>
      </c>
      <c r="B80" s="430"/>
      <c r="C80" s="222" t="s">
        <v>1831</v>
      </c>
      <c r="D80" s="430"/>
      <c r="E80" s="430"/>
      <c r="F80" s="230"/>
      <c r="G80" s="431"/>
      <c r="H80" s="430" t="s">
        <v>1835</v>
      </c>
      <c r="I80" s="432"/>
      <c r="J80" s="431"/>
      <c r="K80" s="304"/>
      <c r="L80" s="7"/>
    </row>
    <row customHeight="1" ht="12.95" r="81" spans="1:12">
      <c r="A81" s="429">
        <v>8073</v>
      </c>
      <c r="B81" s="430"/>
      <c r="C81" s="222" t="s">
        <v>1831</v>
      </c>
      <c r="D81" s="430"/>
      <c r="E81" s="430"/>
      <c r="F81" s="230"/>
      <c r="G81" s="431"/>
      <c r="H81" s="430" t="s">
        <v>1691</v>
      </c>
      <c r="I81" s="432"/>
      <c r="J81" s="431"/>
      <c r="K81" s="304"/>
      <c r="L81" s="7"/>
    </row>
    <row customHeight="1" ht="12.95" r="82" spans="1:12">
      <c r="A82" s="429">
        <v>12084</v>
      </c>
      <c r="B82" s="430"/>
      <c r="C82" s="222" t="s">
        <v>1831</v>
      </c>
      <c r="D82" s="430"/>
      <c r="E82" s="430"/>
      <c r="F82" s="230"/>
      <c r="G82" s="431"/>
      <c r="H82" s="430" t="s">
        <v>1694</v>
      </c>
      <c r="I82" s="432"/>
      <c r="J82" s="431"/>
      <c r="K82" s="304"/>
      <c r="L82" s="7"/>
    </row>
    <row customHeight="1" ht="12.95" r="83" spans="1:12">
      <c r="A83" s="568"/>
      <c r="B83" s="557"/>
      <c r="C83" s="557"/>
      <c r="D83" s="557"/>
      <c r="E83" s="557"/>
      <c r="F83" s="557"/>
      <c r="G83" s="433"/>
      <c r="H83" s="569"/>
      <c r="I83" s="569"/>
      <c r="J83" s="433"/>
      <c r="K83" s="434"/>
      <c r="L83" s="363"/>
    </row>
  </sheetData>
  <mergeCells count="8">
    <mergeCell ref="A83:F83"/>
    <mergeCell ref="H83:I83"/>
    <mergeCell ref="A1:F1"/>
    <mergeCell ref="A2:F2"/>
    <mergeCell ref="A4:E4"/>
    <mergeCell ref="A5:J5"/>
    <mergeCell ref="A72:J72"/>
    <mergeCell ref="A76:J76"/>
  </mergeCells>
  <hyperlinks>
    <hyperlink display="BEAHM" r:id="rId1" ref="A43"/>
    <hyperlink display="C:\Documents and Settings\elizabethg\Local Settings\Temporary Internet Files\Content.Outlook\2000 FG BOMs Released\1-Core BOMs\AC-280 Automation Accessory\5000 Component Spec Sheets\5410 DIN Rail Component Spec.doc" r:id="rId2" ref="A45"/>
    <hyperlink display="C:\Documents and Settings\elizabethg\Local Settings\Temporary Internet Files\Content.Outlook\2000 FG BOMs Released\1-Core BOMs\AC-280 Automation Accessory\5000 Component Spec Sheets\5328 Fuse Holder Component Spec.doc" r:id="rId3" ref="A41"/>
    <hyperlink display="C:\Documents and Settings\elizabethg\Local Settings\Temporary Internet Files\Content.Outlook\2000 FG BOMs Released\1-Core BOMs\AC-280 Automation Accessory\5000 Component Spec Sheets\5051 Power Cord Component Spec.doc" r:id="rId4" ref="A14"/>
    <hyperlink display="BEAHM" r:id="rId5" ref="A9"/>
    <hyperlink display="C:\Documents and Settings\elizabethg\Local Settings\Temporary Internet Files\Content.Outlook\2000 FG BOMs Released\1-Core BOMs\AC-280 Automation Accessory\5000 Component Spec Sheets\5093 15027 Bushing Component Spec.doc" r:id="rId6" ref="A15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pane activePane="bottomRight" state="frozen" topLeftCell="G29" xSplit="6" ySplit="13"/>
      <selection activeCell="G1" pane="topRight" sqref="G1"/>
      <selection activeCell="A14" pane="bottomLeft" sqref="A14"/>
      <selection activeCell="C12" pane="bottomRight" sqref="C12"/>
    </sheetView>
  </sheetViews>
  <sheetFormatPr defaultRowHeight="15"/>
  <cols>
    <col min="1" max="1" bestFit="true" customWidth="true" style="452" width="41.0" collapsed="false"/>
    <col min="2" max="3" bestFit="true" customWidth="true" style="452" width="11.140625" collapsed="false"/>
    <col min="4" max="4" bestFit="true" customWidth="true" style="452" width="7.7109375" collapsed="false"/>
    <col min="5" max="5" customWidth="true" width="9.5703125" collapsed="false"/>
  </cols>
  <sheetData>
    <row r="1" spans="1:4">
      <c r="A1" s="456" t="s">
        <v>1838</v>
      </c>
      <c r="B1" s="457" t="s">
        <v>1836</v>
      </c>
      <c r="C1" s="457" t="s">
        <v>1837</v>
      </c>
      <c r="D1" s="457" t="s">
        <v>1839</v>
      </c>
    </row>
    <row r="3" spans="1:4">
      <c r="A3" s="452">
        <v>1</v>
      </c>
      <c r="B3" s="453"/>
      <c r="C3" s="453"/>
      <c r="D3" s="453"/>
    </row>
    <row r="4" spans="1:4">
      <c r="A4" s="452">
        <v>2</v>
      </c>
      <c r="B4" s="453"/>
      <c r="C4" s="453">
        <v>622726.16999999818</v>
      </c>
      <c r="D4" s="453"/>
    </row>
    <row r="5" spans="1:4">
      <c r="A5" s="452">
        <v>3</v>
      </c>
      <c r="B5" s="453"/>
      <c r="C5" s="453">
        <v>621695.41999999818</v>
      </c>
      <c r="D5" s="453"/>
    </row>
    <row r="6" spans="1:4">
      <c r="A6" s="452">
        <v>4</v>
      </c>
      <c r="B6" s="453"/>
      <c r="C6" s="453"/>
      <c r="D6" s="453"/>
    </row>
    <row r="7" spans="1:4">
      <c r="A7" s="452">
        <v>5</v>
      </c>
      <c r="B7" s="453"/>
      <c r="C7" s="453">
        <v>629015.32999999751</v>
      </c>
      <c r="D7" s="453"/>
    </row>
    <row r="8" spans="1:4">
      <c r="A8" s="452">
        <v>6</v>
      </c>
      <c r="B8" s="453"/>
      <c r="C8" s="95">
        <v>624133.25999999791</v>
      </c>
      <c r="D8" s="453"/>
    </row>
    <row r="9" spans="1:4">
      <c r="A9" s="452">
        <v>7</v>
      </c>
      <c r="B9" s="453"/>
      <c r="C9" s="453"/>
      <c r="D9" s="453"/>
    </row>
    <row r="10" spans="1:4">
      <c r="A10" s="452">
        <v>8</v>
      </c>
      <c r="B10" s="453"/>
      <c r="C10" s="453"/>
      <c r="D10" s="453"/>
    </row>
    <row r="11" spans="1:4">
      <c r="A11" s="452">
        <v>9</v>
      </c>
      <c r="B11" s="453"/>
      <c r="C11" s="453">
        <v>615450.79999999842</v>
      </c>
      <c r="D11" s="453"/>
    </row>
    <row r="12" spans="1:4">
      <c r="A12" s="452">
        <v>10</v>
      </c>
      <c r="B12" s="453"/>
      <c r="C12" s="453">
        <v>612548.57999999844</v>
      </c>
      <c r="D12" s="453"/>
    </row>
    <row r="13" spans="1:4">
      <c r="A13" s="452">
        <v>11</v>
      </c>
      <c r="B13" s="453"/>
      <c r="C13" s="453"/>
      <c r="D13" s="453"/>
    </row>
    <row r="14" spans="1:4">
      <c r="A14" s="452">
        <v>12</v>
      </c>
      <c r="B14" s="453"/>
      <c r="C14" s="453"/>
      <c r="D14" s="453"/>
    </row>
    <row r="15" spans="1:4">
      <c r="A15" s="452">
        <v>13</v>
      </c>
      <c r="B15" s="453"/>
      <c r="C15" s="453"/>
      <c r="D15" s="453"/>
    </row>
    <row r="16" spans="1:4">
      <c r="A16" s="452">
        <v>14</v>
      </c>
      <c r="B16" s="453"/>
      <c r="C16" s="453"/>
      <c r="D16" s="453"/>
    </row>
    <row r="17" spans="1:4">
      <c r="A17" s="452">
        <v>15</v>
      </c>
      <c r="B17" s="453"/>
      <c r="C17" s="453"/>
      <c r="D17" s="453"/>
    </row>
    <row r="18" spans="1:4">
      <c r="A18" s="452">
        <v>16</v>
      </c>
      <c r="B18" s="453"/>
      <c r="C18" s="453"/>
      <c r="D18" s="453"/>
    </row>
    <row r="19" spans="1:4">
      <c r="A19" s="452">
        <v>17</v>
      </c>
      <c r="B19" s="453"/>
      <c r="C19" s="453"/>
      <c r="D19" s="453"/>
    </row>
    <row r="20" spans="1:4">
      <c r="A20" s="452">
        <v>18</v>
      </c>
      <c r="B20" s="453"/>
      <c r="C20" s="453"/>
      <c r="D20" s="453"/>
    </row>
    <row r="21" spans="1:4">
      <c r="A21" s="452">
        <v>19</v>
      </c>
      <c r="B21" s="453"/>
      <c r="C21" s="453"/>
      <c r="D21" s="453"/>
    </row>
    <row r="22" spans="1:4">
      <c r="A22" s="452">
        <v>20</v>
      </c>
      <c r="B22" s="453"/>
      <c r="C22" s="453"/>
      <c r="D22" s="453"/>
    </row>
    <row r="23" spans="1:4">
      <c r="A23" s="452">
        <v>21</v>
      </c>
      <c r="B23" s="453"/>
      <c r="C23" s="453"/>
      <c r="D23" s="453"/>
    </row>
    <row r="24" spans="1:4">
      <c r="A24" s="452">
        <v>22</v>
      </c>
      <c r="B24" s="453">
        <v>588205.05999999831</v>
      </c>
      <c r="C24" s="453"/>
      <c r="D24" s="453"/>
    </row>
    <row r="25" spans="1:4">
      <c r="A25" s="452">
        <v>23</v>
      </c>
      <c r="B25" s="453"/>
      <c r="C25" s="453"/>
      <c r="D25" s="453"/>
    </row>
    <row r="26" spans="1:4">
      <c r="A26" s="452">
        <v>24</v>
      </c>
      <c r="B26" s="453"/>
      <c r="C26" s="453"/>
      <c r="D26" s="453"/>
    </row>
    <row r="27" spans="1:4">
      <c r="A27" s="452">
        <v>25</v>
      </c>
      <c r="B27" s="454">
        <v>604112.78999999899</v>
      </c>
      <c r="C27" s="453"/>
      <c r="D27" s="453"/>
    </row>
    <row r="28" spans="1:4">
      <c r="A28" s="452">
        <v>26</v>
      </c>
      <c r="B28" s="453">
        <v>597263.88999999838</v>
      </c>
      <c r="C28" s="453"/>
      <c r="D28" s="453"/>
    </row>
    <row r="29" spans="1:4">
      <c r="A29" s="452">
        <v>27</v>
      </c>
      <c r="B29" s="453">
        <v>597887.34999999835</v>
      </c>
      <c r="C29" s="453"/>
      <c r="D29" s="453"/>
    </row>
    <row r="30" spans="1:4">
      <c r="A30" s="452">
        <v>28</v>
      </c>
      <c r="B30" s="453">
        <v>598572.64999999839</v>
      </c>
      <c r="C30" s="453"/>
      <c r="D30" s="453"/>
    </row>
    <row r="31" spans="1:4">
      <c r="A31" s="452">
        <v>29</v>
      </c>
      <c r="B31" s="453"/>
      <c r="C31" s="453"/>
      <c r="D31" s="453"/>
    </row>
    <row r="32" spans="1:4">
      <c r="A32" s="452">
        <v>30</v>
      </c>
      <c r="B32" s="453"/>
      <c r="C32" s="453"/>
      <c r="D32" s="453"/>
    </row>
    <row r="33" spans="1:6">
      <c r="A33" s="452">
        <v>31</v>
      </c>
      <c r="B33" s="453"/>
      <c r="C33" s="453"/>
      <c r="D33" s="453"/>
    </row>
    <row r="34" spans="1:6">
      <c r="A34" s="455" t="s">
        <v>1840</v>
      </c>
      <c r="B34" s="458">
        <f>AVERAGE(B3:B33)</f>
        <v>597208.34799999848</v>
      </c>
      <c r="C34" s="458">
        <f ref="C34:D34" si="0" t="shared">AVERAGE(C3:C33)</f>
        <v>620928.25999999803</v>
      </c>
      <c r="D34" s="458" t="e">
        <f si="0" t="shared"/>
        <v>#DIV/0!</v>
      </c>
      <c r="E34" s="459"/>
      <c r="F34" s="459"/>
    </row>
    <row r="35" spans="1:6">
      <c r="A35" s="455" t="s">
        <v>1841</v>
      </c>
      <c r="B35" s="453">
        <v>403413</v>
      </c>
      <c r="C35" s="453"/>
      <c r="D35" s="453"/>
    </row>
    <row r="36" spans="1:6">
      <c r="A36" s="455" t="s">
        <v>1842</v>
      </c>
      <c r="B36" s="460">
        <f>+B35/B34</f>
        <v>0.67549792522324392</v>
      </c>
      <c r="C36" s="460">
        <f ref="C36:F36" si="1" t="shared">+C35/C34</f>
        <v>0</v>
      </c>
      <c r="D36" s="460" t="e">
        <f si="1" t="shared"/>
        <v>#DIV/0!</v>
      </c>
      <c r="E36" s="460" t="e">
        <f si="1" t="shared"/>
        <v>#DIV/0!</v>
      </c>
      <c r="F36" s="460" t="e">
        <f si="1" t="shared"/>
        <v>#DIV/0!</v>
      </c>
    </row>
    <row r="40" spans="1:6">
      <c r="B40" s="461" t="s">
        <v>823</v>
      </c>
    </row>
  </sheetData>
  <pageMargins bottom="0.75" footer="0.3" header="0.3" left="0.7" right="0.7" top="0.75"/>
  <pageSetup horizontalDpi="0" orientation="portrait" r:id="rId1" verticalDpi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5"/>
  <sheetViews>
    <sheetView topLeftCell="A4" workbookViewId="0">
      <selection activeCell="C32" sqref="C32"/>
    </sheetView>
  </sheetViews>
  <sheetFormatPr defaultRowHeight="15"/>
  <sheetData>
    <row customFormat="1" customHeight="1" ht="30.75" r="1" s="17" spans="1:1">
      <c r="A1" s="16" t="s">
        <v>941</v>
      </c>
    </row>
    <row customFormat="1" customHeight="1" ht="13.5" r="9" s="1" spans="1:1">
      <c r="A9" s="10">
        <v>5059</v>
      </c>
    </row>
    <row customFormat="1" customHeight="1" ht="13.5" r="10" s="1" spans="1:1">
      <c r="A10" s="10">
        <v>5060</v>
      </c>
    </row>
    <row customFormat="1" customHeight="1" ht="13.5" r="11" s="1" spans="1:1">
      <c r="A11" s="10">
        <v>5063</v>
      </c>
    </row>
    <row customFormat="1" customHeight="1" ht="13.5" r="12" s="1" spans="1:1">
      <c r="A12" s="10">
        <v>5081</v>
      </c>
    </row>
    <row customFormat="1" customHeight="1" ht="13.5" r="13" s="1" spans="1:1">
      <c r="A13" s="10">
        <v>5082</v>
      </c>
    </row>
    <row customFormat="1" customHeight="1" ht="13.5" r="14" s="1" spans="1:1">
      <c r="A14" s="10">
        <v>5083</v>
      </c>
    </row>
    <row customFormat="1" customHeight="1" ht="13.5" r="15" s="1" spans="1:1">
      <c r="A15" s="10">
        <v>5084</v>
      </c>
    </row>
    <row customFormat="1" customHeight="1" ht="13.5" r="16" s="1" spans="1:1">
      <c r="A16" s="10">
        <v>5099</v>
      </c>
    </row>
    <row customFormat="1" customHeight="1" ht="13.5" r="17" s="1" spans="1:16">
      <c r="A17" s="10">
        <v>5113</v>
      </c>
    </row>
    <row customFormat="1" customHeight="1" ht="13.5" r="18" s="1" spans="1:16">
      <c r="A18" s="10">
        <v>5114</v>
      </c>
    </row>
    <row customFormat="1" customHeight="1" ht="13.5" r="19" s="1" spans="1:16">
      <c r="A19" s="10">
        <v>5118</v>
      </c>
    </row>
    <row customFormat="1" customHeight="1" ht="13.5" r="20" s="1" spans="1:16">
      <c r="A20" s="10">
        <v>5149</v>
      </c>
    </row>
    <row customFormat="1" customHeight="1" ht="13.5" r="21" s="8" spans="1:16">
      <c r="A21" s="10">
        <v>5164</v>
      </c>
    </row>
    <row customFormat="1" customHeight="1" ht="13.5" r="22" s="1" spans="1:16">
      <c r="A22" s="10">
        <v>5213</v>
      </c>
    </row>
    <row customFormat="1" customHeight="1" ht="13.5" r="23" s="8" spans="1:16">
      <c r="A23" s="10">
        <v>5241</v>
      </c>
    </row>
    <row customFormat="1" customHeight="1" ht="13.5" r="24" s="26" spans="1:16">
      <c r="A24" s="10">
        <v>5256</v>
      </c>
      <c r="C24" s="8"/>
      <c r="D24" s="8"/>
      <c r="G24" s="27"/>
      <c r="I24" s="28"/>
      <c r="M24" s="30"/>
      <c r="P24" s="25"/>
    </row>
    <row customFormat="1" customHeight="1" ht="13.5" r="25" s="1" spans="1:16">
      <c r="A25" s="10">
        <v>5345</v>
      </c>
    </row>
  </sheetData>
  <customSheetViews>
    <customSheetView guid="{92460059-9C18-423D-BD11-5B7A85CD988D}" topLeftCell="A4">
      <selection activeCell="A3" sqref="A3"/>
      <pageMargins bottom="0.75" footer="0.3" header="0.3" left="0.7" right="0.7" top="0.75"/>
    </customSheetView>
    <customSheetView guid="{2BEBEE36-3F20-4926-B489-E17E79917427}" topLeftCell="A4">
      <selection activeCell="A3" sqref="A3"/>
      <pageMargins bottom="0.75" footer="0.3" header="0.3" left="0.7" right="0.7" top="0.75"/>
    </customSheetView>
  </customSheetView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0"/>
  <sheetViews>
    <sheetView topLeftCell="A58" workbookViewId="0">
      <selection activeCell="D87" sqref="D87"/>
    </sheetView>
  </sheetViews>
  <sheetFormatPr defaultRowHeight="15"/>
  <cols>
    <col min="2" max="2" customWidth="true" width="6.7109375" collapsed="true"/>
    <col min="3" max="3" customWidth="true" width="4.85546875" collapsed="true"/>
    <col min="4" max="4" customWidth="true" width="18.5703125" collapsed="true"/>
    <col min="5" max="5" customWidth="true" style="23" width="39.28515625" collapsed="true"/>
    <col min="6" max="6" customWidth="true" width="10.85546875" collapsed="true"/>
    <col min="7" max="7" customWidth="true" hidden="true" width="9.140625" collapsed="true"/>
    <col min="8" max="8" customWidth="true" width="7.85546875" collapsed="true"/>
    <col min="9" max="9" customWidth="true" hidden="true" width="9.140625" collapsed="true"/>
    <col min="10" max="10" customWidth="true" width="46.5703125" collapsed="true"/>
  </cols>
  <sheetData>
    <row customFormat="1" r="1" s="7" spans="1:15">
      <c r="A1" s="464" t="s">
        <v>1203</v>
      </c>
      <c r="B1" s="464"/>
      <c r="C1" s="464"/>
      <c r="D1" s="464"/>
      <c r="E1" s="464"/>
    </row>
    <row customFormat="1" r="2" s="24" spans="1:15">
      <c r="A2" s="24" t="s">
        <v>1202</v>
      </c>
      <c r="B2" s="24" t="s">
        <v>502</v>
      </c>
      <c r="E2" s="23"/>
    </row>
    <row customFormat="1" customHeight="1" ht="13.5" r="3" s="32" spans="1:15">
      <c r="A3" s="10">
        <v>5013</v>
      </c>
      <c r="B3" s="26">
        <v>30</v>
      </c>
      <c r="C3" s="8"/>
      <c r="D3" s="8">
        <v>0</v>
      </c>
      <c r="E3" s="26"/>
      <c r="F3" s="26"/>
      <c r="G3" s="26"/>
      <c r="H3" s="30"/>
      <c r="I3" s="26"/>
      <c r="J3" s="31" t="s">
        <v>1133</v>
      </c>
      <c r="K3" s="26"/>
      <c r="L3" s="26"/>
      <c r="M3" s="26"/>
      <c r="N3" s="26"/>
      <c r="O3" s="26"/>
    </row>
    <row customFormat="1" customHeight="1" ht="13.5" r="4" s="8" spans="1:15">
      <c r="A4" s="22">
        <v>5045</v>
      </c>
      <c r="B4" s="4">
        <v>19</v>
      </c>
      <c r="C4" s="4"/>
      <c r="D4" s="4" t="s">
        <v>22</v>
      </c>
      <c r="E4" s="6" t="s">
        <v>1025</v>
      </c>
      <c r="F4" s="4" t="s">
        <v>8</v>
      </c>
      <c r="G4" s="4">
        <v>7.6</v>
      </c>
      <c r="H4" s="13">
        <f ref="H4:H11" si="0" t="shared">G4*B4</f>
        <v>144.4</v>
      </c>
      <c r="I4" s="4">
        <v>12</v>
      </c>
      <c r="J4" s="6" t="s">
        <v>1201</v>
      </c>
    </row>
    <row customFormat="1" customHeight="1" ht="13.5" r="5" s="26" spans="1:15">
      <c r="A5" s="10">
        <v>5046</v>
      </c>
      <c r="B5" s="26">
        <v>0</v>
      </c>
      <c r="C5" s="8">
        <v>1</v>
      </c>
      <c r="D5" s="26" t="s">
        <v>830</v>
      </c>
      <c r="E5" s="26" t="s">
        <v>843</v>
      </c>
      <c r="F5" s="26" t="s">
        <v>5</v>
      </c>
      <c r="G5" s="27"/>
      <c r="H5" s="30">
        <v>52</v>
      </c>
      <c r="I5" s="28"/>
      <c r="J5" s="25" t="s">
        <v>1138</v>
      </c>
      <c r="N5" s="29"/>
    </row>
    <row customFormat="1" customHeight="1" ht="13.5" r="6" s="26" spans="1:15">
      <c r="A6" s="10">
        <v>5049</v>
      </c>
      <c r="B6" s="26">
        <v>0</v>
      </c>
      <c r="C6" s="8"/>
      <c r="D6" s="26" t="s">
        <v>24</v>
      </c>
      <c r="E6" s="26" t="s">
        <v>869</v>
      </c>
      <c r="F6" s="26" t="s">
        <v>5</v>
      </c>
      <c r="G6" s="27"/>
      <c r="H6" s="30">
        <v>60.53</v>
      </c>
      <c r="I6" s="28"/>
      <c r="J6" s="25" t="s">
        <v>1208</v>
      </c>
      <c r="N6" s="29"/>
    </row>
    <row customFormat="1" customHeight="1" ht="13.5" r="7" s="8" spans="1:15">
      <c r="A7" s="10">
        <v>5129</v>
      </c>
      <c r="B7" s="8">
        <v>4</v>
      </c>
      <c r="D7" s="8" t="s">
        <v>686</v>
      </c>
      <c r="E7" s="5" t="s">
        <v>687</v>
      </c>
      <c r="F7" s="8" t="s">
        <v>8</v>
      </c>
      <c r="G7" s="4">
        <v>32.28</v>
      </c>
      <c r="H7" s="8">
        <f si="0" t="shared"/>
        <v>129.12</v>
      </c>
      <c r="I7" s="8">
        <v>46</v>
      </c>
      <c r="J7" s="5" t="s">
        <v>1158</v>
      </c>
    </row>
    <row customFormat="1" customHeight="1" ht="13.5" r="8" s="8" spans="1:15">
      <c r="A8" s="10">
        <v>5101</v>
      </c>
      <c r="B8" s="8">
        <v>107</v>
      </c>
      <c r="D8" s="8" t="s">
        <v>56</v>
      </c>
      <c r="E8" s="5" t="s">
        <v>961</v>
      </c>
      <c r="F8" s="8" t="s">
        <v>511</v>
      </c>
      <c r="G8" s="4">
        <v>3.15</v>
      </c>
      <c r="H8" s="8">
        <f si="0" t="shared"/>
        <v>337.05</v>
      </c>
      <c r="I8" s="8">
        <f>(G8*0.4)+G8</f>
        <v>4.41</v>
      </c>
      <c r="J8" s="5" t="s">
        <v>1142</v>
      </c>
    </row>
    <row customFormat="1" customHeight="1" ht="13.5" r="9" s="8" spans="1:15">
      <c r="A9" s="10">
        <v>5123</v>
      </c>
      <c r="B9" s="8">
        <v>1</v>
      </c>
      <c r="D9" s="8" t="s">
        <v>67</v>
      </c>
      <c r="E9" s="5" t="s">
        <v>973</v>
      </c>
      <c r="F9" s="8" t="s">
        <v>17</v>
      </c>
      <c r="G9" s="4">
        <v>362.7</v>
      </c>
      <c r="H9" s="12">
        <f si="0" t="shared"/>
        <v>362.7</v>
      </c>
      <c r="I9" s="8">
        <f>(G9*0.4)+G9</f>
        <v>507.78</v>
      </c>
      <c r="J9" s="5" t="s">
        <v>1156</v>
      </c>
    </row>
    <row customFormat="1" customHeight="1" ht="12.75" r="10" s="8" spans="1:15">
      <c r="A10" s="10">
        <v>5128</v>
      </c>
      <c r="B10" s="8">
        <v>1</v>
      </c>
      <c r="D10" s="8" t="s">
        <v>70</v>
      </c>
      <c r="E10" s="5" t="s">
        <v>977</v>
      </c>
      <c r="F10" s="8" t="s">
        <v>17</v>
      </c>
      <c r="G10" s="13">
        <v>421.2</v>
      </c>
      <c r="H10" s="12">
        <f si="0" t="shared"/>
        <v>421.2</v>
      </c>
      <c r="I10" s="8">
        <v>600</v>
      </c>
      <c r="J10" s="5" t="s">
        <v>1157</v>
      </c>
    </row>
    <row customFormat="1" customHeight="1" ht="13.5" r="11" s="8" spans="1:15">
      <c r="A11" s="10">
        <v>5208</v>
      </c>
      <c r="B11" s="8">
        <v>4</v>
      </c>
      <c r="D11" s="8" t="s">
        <v>1000</v>
      </c>
      <c r="E11" s="5" t="s">
        <v>1000</v>
      </c>
      <c r="F11" s="8" t="s">
        <v>17</v>
      </c>
      <c r="G11" s="13">
        <v>150</v>
      </c>
      <c r="H11" s="12">
        <f si="0" t="shared"/>
        <v>600</v>
      </c>
      <c r="I11" s="8">
        <f>(G11*0.4)+G11</f>
        <v>210</v>
      </c>
      <c r="J11" s="5" t="s">
        <v>1169</v>
      </c>
    </row>
    <row customFormat="1" customHeight="1" ht="13.5" r="12" s="8" spans="1:15">
      <c r="A12" s="10">
        <v>5355</v>
      </c>
      <c r="B12" s="8">
        <v>1</v>
      </c>
      <c r="D12" s="8" t="s">
        <v>572</v>
      </c>
      <c r="E12" s="5" t="s">
        <v>573</v>
      </c>
      <c r="F12" s="8" t="s">
        <v>558</v>
      </c>
      <c r="G12" s="4">
        <v>175</v>
      </c>
      <c r="H12" s="12">
        <v>175</v>
      </c>
      <c r="I12" s="8">
        <v>245</v>
      </c>
      <c r="J12" s="5" t="s">
        <v>1192</v>
      </c>
    </row>
    <row customFormat="1" customHeight="1" ht="13.5" r="13" s="8" spans="1:15">
      <c r="A13" s="10">
        <v>5215</v>
      </c>
      <c r="B13" s="8">
        <v>4</v>
      </c>
      <c r="D13" s="8" t="s">
        <v>123</v>
      </c>
      <c r="E13" s="5" t="s">
        <v>124</v>
      </c>
      <c r="F13" s="8" t="s">
        <v>32</v>
      </c>
      <c r="G13" s="4">
        <v>18.75</v>
      </c>
      <c r="H13" s="12">
        <f ref="H13:H22" si="1" t="shared">G13*B13</f>
        <v>75</v>
      </c>
      <c r="I13" s="8">
        <v>30</v>
      </c>
      <c r="J13" s="5" t="s">
        <v>1172</v>
      </c>
    </row>
    <row customFormat="1" customHeight="1" ht="13.5" r="14" s="8" spans="1:15">
      <c r="A14" s="10">
        <v>5216</v>
      </c>
      <c r="B14" s="8">
        <v>1</v>
      </c>
      <c r="D14" s="8" t="s">
        <v>125</v>
      </c>
      <c r="E14" s="5" t="s">
        <v>126</v>
      </c>
      <c r="F14" s="8" t="s">
        <v>32</v>
      </c>
      <c r="G14" s="4">
        <v>17.190000000000001</v>
      </c>
      <c r="H14" s="8">
        <f si="1" t="shared"/>
        <v>17.190000000000001</v>
      </c>
      <c r="I14" s="8">
        <v>25</v>
      </c>
      <c r="J14" s="5" t="s">
        <v>1173</v>
      </c>
    </row>
    <row customFormat="1" customHeight="1" ht="13.5" r="15" s="8" spans="1:15">
      <c r="A15" s="10">
        <v>5217</v>
      </c>
      <c r="B15" s="8">
        <v>1</v>
      </c>
      <c r="D15" s="8" t="s">
        <v>127</v>
      </c>
      <c r="E15" s="5" t="s">
        <v>128</v>
      </c>
      <c r="F15" s="8" t="s">
        <v>32</v>
      </c>
      <c r="G15" s="4">
        <v>15.88</v>
      </c>
      <c r="H15" s="8">
        <f si="1" t="shared"/>
        <v>15.88</v>
      </c>
      <c r="I15" s="8">
        <v>25</v>
      </c>
      <c r="J15" s="5" t="s">
        <v>1174</v>
      </c>
    </row>
    <row customFormat="1" customHeight="1" ht="13.5" r="16" s="8" spans="1:15">
      <c r="A16" s="10">
        <v>5218</v>
      </c>
      <c r="B16" s="8">
        <v>1</v>
      </c>
      <c r="D16" s="8" t="s">
        <v>129</v>
      </c>
      <c r="E16" s="5" t="s">
        <v>130</v>
      </c>
      <c r="F16" s="8" t="s">
        <v>32</v>
      </c>
      <c r="G16" s="4">
        <v>17.440000000000001</v>
      </c>
      <c r="H16" s="8">
        <f si="1" t="shared"/>
        <v>17.440000000000001</v>
      </c>
      <c r="I16" s="8">
        <v>25</v>
      </c>
      <c r="J16" s="5" t="s">
        <v>1169</v>
      </c>
    </row>
    <row customFormat="1" customHeight="1" ht="13.5" r="17" s="8" spans="1:10">
      <c r="A17" s="10">
        <v>5219</v>
      </c>
      <c r="B17" s="8">
        <v>1</v>
      </c>
      <c r="D17" s="8" t="s">
        <v>131</v>
      </c>
      <c r="E17" s="5" t="s">
        <v>132</v>
      </c>
      <c r="F17" s="8" t="s">
        <v>32</v>
      </c>
      <c r="G17" s="13">
        <v>17.8</v>
      </c>
      <c r="H17" s="12">
        <f si="1" t="shared"/>
        <v>17.8</v>
      </c>
      <c r="I17" s="8">
        <v>25</v>
      </c>
      <c r="J17" s="5" t="s">
        <v>1174</v>
      </c>
    </row>
    <row customFormat="1" customHeight="1" ht="13.5" r="18" s="8" spans="1:10">
      <c r="A18" s="10">
        <v>5220</v>
      </c>
      <c r="B18" s="8">
        <v>4</v>
      </c>
      <c r="D18" s="8" t="s">
        <v>133</v>
      </c>
      <c r="E18" s="5" t="s">
        <v>134</v>
      </c>
      <c r="F18" s="8" t="s">
        <v>32</v>
      </c>
      <c r="G18" s="4">
        <v>22.54</v>
      </c>
      <c r="H18" s="8">
        <f si="1" t="shared"/>
        <v>90.16</v>
      </c>
      <c r="I18" s="8">
        <v>32</v>
      </c>
      <c r="J18" s="5" t="s">
        <v>1175</v>
      </c>
    </row>
    <row customFormat="1" customHeight="1" ht="13.5" r="19" s="8" spans="1:10">
      <c r="A19" s="10">
        <v>5221</v>
      </c>
      <c r="B19" s="8">
        <v>2</v>
      </c>
      <c r="D19" s="8" t="s">
        <v>135</v>
      </c>
      <c r="E19" s="5" t="s">
        <v>136</v>
      </c>
      <c r="F19" s="8" t="s">
        <v>32</v>
      </c>
      <c r="G19" s="4">
        <v>28.56</v>
      </c>
      <c r="H19" s="8">
        <f si="1" t="shared"/>
        <v>57.12</v>
      </c>
      <c r="I19" s="8">
        <v>41</v>
      </c>
      <c r="J19" s="5" t="s">
        <v>1176</v>
      </c>
    </row>
    <row customFormat="1" customHeight="1" ht="13.5" r="20" s="8" spans="1:10">
      <c r="A20" s="10">
        <v>5222</v>
      </c>
      <c r="B20" s="8">
        <v>4</v>
      </c>
      <c r="D20" s="8" t="s">
        <v>137</v>
      </c>
      <c r="E20" s="5" t="s">
        <v>138</v>
      </c>
      <c r="F20" s="8" t="s">
        <v>32</v>
      </c>
      <c r="G20" s="4">
        <v>26.44</v>
      </c>
      <c r="H20" s="8">
        <f si="1" t="shared"/>
        <v>105.76</v>
      </c>
      <c r="I20" s="8">
        <v>40</v>
      </c>
      <c r="J20" s="5" t="s">
        <v>1173</v>
      </c>
    </row>
    <row customFormat="1" customHeight="1" ht="13.5" r="21" s="8" spans="1:10">
      <c r="A21" s="10">
        <v>5223</v>
      </c>
      <c r="B21" s="8">
        <v>4</v>
      </c>
      <c r="D21" s="8" t="s">
        <v>139</v>
      </c>
      <c r="E21" s="5" t="s">
        <v>140</v>
      </c>
      <c r="F21" s="8" t="s">
        <v>32</v>
      </c>
      <c r="G21" s="4">
        <v>44.36</v>
      </c>
      <c r="H21" s="8">
        <f si="1" t="shared"/>
        <v>177.44</v>
      </c>
      <c r="I21" s="8">
        <v>63</v>
      </c>
      <c r="J21" s="5" t="s">
        <v>1172</v>
      </c>
    </row>
    <row customFormat="1" customHeight="1" ht="14.25" r="22" s="8" spans="1:10">
      <c r="A22" s="10">
        <v>5224</v>
      </c>
      <c r="B22" s="8">
        <v>6</v>
      </c>
      <c r="D22" s="8" t="s">
        <v>141</v>
      </c>
      <c r="E22" s="5" t="s">
        <v>142</v>
      </c>
      <c r="F22" s="8" t="s">
        <v>32</v>
      </c>
      <c r="G22" s="4">
        <v>26.38</v>
      </c>
      <c r="H22" s="8">
        <f si="1" t="shared"/>
        <v>158.28</v>
      </c>
      <c r="I22" s="8">
        <v>40</v>
      </c>
      <c r="J22" s="5" t="s">
        <v>1177</v>
      </c>
    </row>
    <row customFormat="1" customHeight="1" ht="13.5" r="23" s="8" spans="1:10">
      <c r="A23" s="10">
        <v>5226</v>
      </c>
      <c r="B23" s="8">
        <v>2</v>
      </c>
      <c r="D23" s="8" t="s">
        <v>143</v>
      </c>
      <c r="E23" s="5" t="s">
        <v>144</v>
      </c>
      <c r="F23" s="8" t="s">
        <v>32</v>
      </c>
      <c r="G23" s="4">
        <v>46.06</v>
      </c>
      <c r="H23" s="8">
        <v>92.12</v>
      </c>
      <c r="I23" s="8">
        <v>65</v>
      </c>
      <c r="J23" s="5" t="s">
        <v>1176</v>
      </c>
    </row>
    <row customFormat="1" customHeight="1" ht="13.5" r="24" s="8" spans="1:10">
      <c r="A24" s="10">
        <v>5227</v>
      </c>
      <c r="B24" s="8">
        <v>4</v>
      </c>
      <c r="D24" s="8" t="s">
        <v>145</v>
      </c>
      <c r="E24" s="5" t="s">
        <v>146</v>
      </c>
      <c r="F24" s="8" t="s">
        <v>32</v>
      </c>
      <c r="G24" s="4">
        <v>24.33</v>
      </c>
      <c r="H24" s="8">
        <v>97.32</v>
      </c>
      <c r="I24" s="8">
        <v>35</v>
      </c>
      <c r="J24" s="5" t="s">
        <v>1178</v>
      </c>
    </row>
    <row customFormat="1" customHeight="1" ht="13.5" r="25" s="8" spans="1:10">
      <c r="A25" s="10">
        <v>5229</v>
      </c>
      <c r="B25" s="8">
        <v>1</v>
      </c>
      <c r="D25" s="8" t="s">
        <v>147</v>
      </c>
      <c r="E25" s="5" t="s">
        <v>148</v>
      </c>
      <c r="F25" s="8" t="s">
        <v>32</v>
      </c>
      <c r="G25" s="4">
        <v>39.92</v>
      </c>
      <c r="H25" s="8">
        <v>39.92</v>
      </c>
      <c r="I25" s="8">
        <v>57</v>
      </c>
      <c r="J25" s="5" t="s">
        <v>1179</v>
      </c>
    </row>
    <row customFormat="1" customHeight="1" ht="13.5" r="26" s="4" spans="1:10">
      <c r="A26" s="22">
        <v>5066</v>
      </c>
      <c r="B26" s="4">
        <v>34</v>
      </c>
      <c r="D26" s="4" t="s">
        <v>30</v>
      </c>
      <c r="E26" s="6" t="s">
        <v>939</v>
      </c>
      <c r="F26" s="4" t="s">
        <v>5</v>
      </c>
      <c r="G26" s="4">
        <v>2.72</v>
      </c>
      <c r="H26" s="4">
        <f ref="H26:H42" si="2" t="shared">G26*B26</f>
        <v>92.48</v>
      </c>
      <c r="I26" s="4">
        <v>5</v>
      </c>
      <c r="J26" s="6" t="s">
        <v>1201</v>
      </c>
    </row>
    <row customFormat="1" customHeight="1" ht="13.5" r="27" s="8" spans="1:10">
      <c r="A27" s="10">
        <v>5070</v>
      </c>
      <c r="B27" s="8">
        <v>7</v>
      </c>
      <c r="D27" s="8" t="s">
        <v>35</v>
      </c>
      <c r="E27" s="5" t="s">
        <v>950</v>
      </c>
      <c r="F27" s="8" t="s">
        <v>5</v>
      </c>
      <c r="G27" s="4">
        <v>16.18</v>
      </c>
      <c r="H27" s="8">
        <f si="2" t="shared"/>
        <v>113.25999999999999</v>
      </c>
      <c r="I27" s="8">
        <v>25</v>
      </c>
      <c r="J27" s="5" t="s">
        <v>1139</v>
      </c>
    </row>
    <row customFormat="1" customHeight="1" ht="13.5" r="28" s="8" spans="1:10">
      <c r="A28" s="10">
        <v>5072</v>
      </c>
      <c r="B28" s="8">
        <v>28</v>
      </c>
      <c r="D28" s="8" t="s">
        <v>674</v>
      </c>
      <c r="E28" s="5" t="s">
        <v>951</v>
      </c>
      <c r="F28" s="8" t="s">
        <v>5</v>
      </c>
      <c r="G28" s="4">
        <v>2.72</v>
      </c>
      <c r="H28" s="8">
        <f si="2" t="shared"/>
        <v>76.160000000000011</v>
      </c>
      <c r="I28" s="8">
        <v>5</v>
      </c>
      <c r="J28" s="5" t="s">
        <v>1141</v>
      </c>
    </row>
    <row customFormat="1" customHeight="1" ht="13.5" r="29" s="8" spans="1:10">
      <c r="A29" s="10">
        <v>5073</v>
      </c>
      <c r="B29" s="8">
        <v>64</v>
      </c>
      <c r="D29" s="8" t="s">
        <v>1030</v>
      </c>
      <c r="E29" s="5" t="s">
        <v>1031</v>
      </c>
      <c r="F29" s="8" t="s">
        <v>5</v>
      </c>
      <c r="G29" s="4">
        <v>3.75</v>
      </c>
      <c r="H29" s="12">
        <f si="2" t="shared"/>
        <v>240</v>
      </c>
      <c r="I29" s="8">
        <f>(G29*0.4)+G29</f>
        <v>5.25</v>
      </c>
      <c r="J29" s="5" t="s">
        <v>1142</v>
      </c>
    </row>
    <row customFormat="1" customHeight="1" ht="13.5" r="30" s="8" spans="1:10">
      <c r="A30" s="10">
        <v>5074</v>
      </c>
      <c r="B30" s="8">
        <v>4</v>
      </c>
      <c r="D30" s="8" t="s">
        <v>37</v>
      </c>
      <c r="E30" s="5" t="s">
        <v>952</v>
      </c>
      <c r="F30" s="8" t="s">
        <v>5</v>
      </c>
      <c r="G30" s="4">
        <v>9.5399999999999991</v>
      </c>
      <c r="H30" s="8">
        <f si="2" t="shared"/>
        <v>38.159999999999997</v>
      </c>
      <c r="I30" s="8">
        <v>15</v>
      </c>
      <c r="J30" s="5" t="s">
        <v>1143</v>
      </c>
    </row>
    <row customFormat="1" customHeight="1" ht="13.5" r="31" s="8" spans="1:10">
      <c r="A31" s="10">
        <v>5087</v>
      </c>
      <c r="B31" s="8">
        <v>3</v>
      </c>
      <c r="D31" s="8" t="s">
        <v>45</v>
      </c>
      <c r="E31" s="5" t="s">
        <v>46</v>
      </c>
      <c r="F31" s="8" t="s">
        <v>5</v>
      </c>
      <c r="G31" s="4">
        <v>3.86</v>
      </c>
      <c r="H31" s="8">
        <f si="2" t="shared"/>
        <v>11.58</v>
      </c>
      <c r="I31" s="8">
        <f>(G31*0.4)+G31</f>
        <v>5.4039999999999999</v>
      </c>
      <c r="J31" s="5" t="s">
        <v>1142</v>
      </c>
    </row>
    <row customFormat="1" customHeight="1" ht="13.5" r="32" s="8" spans="1:10">
      <c r="A32" s="10">
        <v>5091</v>
      </c>
      <c r="B32" s="8">
        <v>7</v>
      </c>
      <c r="C32" s="8">
        <v>3</v>
      </c>
      <c r="D32" s="8" t="s">
        <v>48</v>
      </c>
      <c r="E32" s="5" t="s">
        <v>956</v>
      </c>
      <c r="F32" s="8" t="s">
        <v>5</v>
      </c>
      <c r="G32" s="4">
        <v>28.94</v>
      </c>
      <c r="H32" s="8">
        <f si="2" t="shared"/>
        <v>202.58</v>
      </c>
      <c r="I32" s="8">
        <v>41</v>
      </c>
      <c r="J32" s="5" t="s">
        <v>1141</v>
      </c>
    </row>
    <row customFormat="1" customHeight="1" ht="13.5" r="33" s="8" spans="1:10">
      <c r="A33" s="10">
        <v>5111</v>
      </c>
      <c r="B33" s="8">
        <v>3</v>
      </c>
      <c r="D33" s="8" t="s">
        <v>61</v>
      </c>
      <c r="E33" s="5" t="s">
        <v>867</v>
      </c>
      <c r="F33" s="8" t="s">
        <v>5</v>
      </c>
      <c r="G33" s="4">
        <v>233.33</v>
      </c>
      <c r="H33" s="8">
        <f si="2" t="shared"/>
        <v>699.99</v>
      </c>
      <c r="I33" s="8">
        <v>330</v>
      </c>
      <c r="J33" s="5" t="s">
        <v>1152</v>
      </c>
    </row>
    <row customFormat="1" customHeight="1" ht="13.5" r="34" s="8" spans="1:10">
      <c r="A34" s="10">
        <v>5117</v>
      </c>
      <c r="B34" s="8">
        <v>32</v>
      </c>
      <c r="D34" s="8" t="s">
        <v>64</v>
      </c>
      <c r="E34" s="5" t="s">
        <v>967</v>
      </c>
      <c r="F34" s="8" t="s">
        <v>5</v>
      </c>
      <c r="G34" s="4">
        <v>1.07</v>
      </c>
      <c r="H34" s="8">
        <f si="2" t="shared"/>
        <v>34.24</v>
      </c>
      <c r="I34" s="8">
        <v>5</v>
      </c>
      <c r="J34" s="5" t="s">
        <v>1155</v>
      </c>
    </row>
    <row customFormat="1" customHeight="1" ht="12.75" r="35" s="8" spans="1:10">
      <c r="A35" s="10">
        <v>5158</v>
      </c>
      <c r="B35" s="8">
        <v>1</v>
      </c>
      <c r="D35" s="8" t="s">
        <v>513</v>
      </c>
      <c r="E35" s="5" t="s">
        <v>514</v>
      </c>
      <c r="F35" s="8" t="s">
        <v>5</v>
      </c>
      <c r="G35" s="13">
        <v>42.1</v>
      </c>
      <c r="H35" s="12">
        <f si="2" t="shared"/>
        <v>42.1</v>
      </c>
      <c r="I35" s="8">
        <f>(G35*0.4)+G35</f>
        <v>58.94</v>
      </c>
      <c r="J35" s="5" t="s">
        <v>1151</v>
      </c>
    </row>
    <row customFormat="1" customHeight="1" ht="13.5" r="36" s="8" spans="1:10">
      <c r="A36" s="10">
        <v>5205</v>
      </c>
      <c r="B36" s="8">
        <v>38</v>
      </c>
      <c r="D36" s="8" t="s">
        <v>112</v>
      </c>
      <c r="E36" s="5" t="s">
        <v>113</v>
      </c>
      <c r="F36" s="8" t="s">
        <v>5</v>
      </c>
      <c r="G36" s="4">
        <v>8.93</v>
      </c>
      <c r="H36" s="8">
        <f si="2" t="shared"/>
        <v>339.34</v>
      </c>
      <c r="I36" s="8">
        <v>23</v>
      </c>
      <c r="J36" s="5" t="s">
        <v>1168</v>
      </c>
    </row>
    <row customFormat="1" customHeight="1" ht="13.5" r="37" s="8" spans="1:10">
      <c r="A37" s="10">
        <v>5206</v>
      </c>
      <c r="B37" s="8">
        <v>1248</v>
      </c>
      <c r="D37" s="8" t="s">
        <v>114</v>
      </c>
      <c r="E37" s="5" t="s">
        <v>115</v>
      </c>
      <c r="F37" s="8" t="s">
        <v>5</v>
      </c>
      <c r="G37" s="4">
        <v>0.12</v>
      </c>
      <c r="H37" s="8">
        <f si="2" t="shared"/>
        <v>149.76</v>
      </c>
      <c r="I37" s="8">
        <v>17</v>
      </c>
      <c r="J37" s="5" t="s">
        <v>1168</v>
      </c>
    </row>
    <row customFormat="1" customHeight="1" ht="13.5" r="38" s="8" spans="1:10">
      <c r="A38" s="10">
        <v>5207</v>
      </c>
      <c r="B38" s="8">
        <v>508</v>
      </c>
      <c r="D38" s="8" t="s">
        <v>116</v>
      </c>
      <c r="E38" s="5" t="s">
        <v>117</v>
      </c>
      <c r="F38" s="8" t="s">
        <v>5</v>
      </c>
      <c r="G38" s="4">
        <v>0.15</v>
      </c>
      <c r="H38" s="12">
        <f si="2" t="shared"/>
        <v>76.2</v>
      </c>
      <c r="I38" s="8">
        <v>20</v>
      </c>
      <c r="J38" s="5" t="s">
        <v>1168</v>
      </c>
    </row>
    <row customFormat="1" customHeight="1" ht="13.5" r="39" s="8" spans="1:10">
      <c r="A39" s="10">
        <v>5209</v>
      </c>
      <c r="B39" s="8">
        <v>784</v>
      </c>
      <c r="D39" s="8" t="s">
        <v>657</v>
      </c>
      <c r="E39" s="5" t="s">
        <v>658</v>
      </c>
      <c r="F39" s="8" t="s">
        <v>5</v>
      </c>
      <c r="G39" s="4">
        <v>0.18</v>
      </c>
      <c r="H39" s="8">
        <f si="2" t="shared"/>
        <v>141.12</v>
      </c>
      <c r="I39" s="8">
        <v>12</v>
      </c>
      <c r="J39" s="5" t="s">
        <v>1169</v>
      </c>
    </row>
    <row customFormat="1" customHeight="1" ht="13.5" r="40" s="8" spans="1:10">
      <c r="A40" s="10">
        <v>5267</v>
      </c>
      <c r="B40" s="8">
        <v>35</v>
      </c>
      <c r="D40" s="8" t="s">
        <v>1118</v>
      </c>
      <c r="E40" s="5" t="s">
        <v>1119</v>
      </c>
      <c r="F40" s="8" t="s">
        <v>5</v>
      </c>
      <c r="G40" s="4">
        <v>0.92</v>
      </c>
      <c r="H40" s="8">
        <f si="2" t="shared"/>
        <v>32.200000000000003</v>
      </c>
      <c r="J40" s="5" t="s">
        <v>1183</v>
      </c>
    </row>
    <row customFormat="1" customHeight="1" ht="13.5" r="41" s="8" spans="1:10">
      <c r="A41" s="10">
        <v>5270</v>
      </c>
      <c r="B41" s="8">
        <v>1</v>
      </c>
      <c r="D41" s="8" t="s">
        <v>984</v>
      </c>
      <c r="E41" s="5" t="s">
        <v>1117</v>
      </c>
      <c r="F41" s="8" t="s">
        <v>5</v>
      </c>
      <c r="G41" s="4">
        <v>72.08</v>
      </c>
      <c r="H41" s="8">
        <f si="2" t="shared"/>
        <v>72.08</v>
      </c>
      <c r="J41" s="5" t="s">
        <v>1188</v>
      </c>
    </row>
    <row customFormat="1" customHeight="1" ht="13.5" r="42" s="8" spans="1:10">
      <c r="A42" s="10">
        <v>5276</v>
      </c>
      <c r="B42" s="8">
        <v>1</v>
      </c>
      <c r="C42" s="8">
        <v>3</v>
      </c>
      <c r="D42" s="8" t="s">
        <v>1060</v>
      </c>
      <c r="E42" s="5" t="s">
        <v>1061</v>
      </c>
      <c r="F42" s="8" t="s">
        <v>5</v>
      </c>
      <c r="G42" s="4">
        <v>4.63</v>
      </c>
      <c r="H42" s="8">
        <f si="2" t="shared"/>
        <v>4.63</v>
      </c>
      <c r="J42" s="5" t="s">
        <v>1190</v>
      </c>
    </row>
    <row customFormat="1" customHeight="1" ht="13.5" r="43" s="8" spans="1:10">
      <c r="A43" s="10">
        <v>5289</v>
      </c>
      <c r="B43" s="8">
        <v>104</v>
      </c>
      <c r="C43" s="8">
        <v>2</v>
      </c>
      <c r="D43" s="8" t="s">
        <v>1105</v>
      </c>
      <c r="E43" s="5" t="s">
        <v>1106</v>
      </c>
      <c r="F43" s="8" t="s">
        <v>5</v>
      </c>
      <c r="G43" s="4">
        <v>13.29</v>
      </c>
      <c r="H43" s="8">
        <v>13.29</v>
      </c>
      <c r="J43" s="5" t="s">
        <v>1171</v>
      </c>
    </row>
    <row customFormat="1" customHeight="1" ht="13.5" r="44" s="8" spans="1:10">
      <c r="A44" s="10">
        <v>5375</v>
      </c>
      <c r="B44" s="8">
        <v>10</v>
      </c>
      <c r="D44" s="8" t="s">
        <v>620</v>
      </c>
      <c r="E44" s="5" t="s">
        <v>604</v>
      </c>
      <c r="F44" s="8" t="s">
        <v>5</v>
      </c>
      <c r="G44" s="13">
        <v>12.1</v>
      </c>
      <c r="H44" s="12">
        <f ref="H44:H50" si="3" t="shared">G44*B44</f>
        <v>121</v>
      </c>
      <c r="I44" s="8">
        <v>20</v>
      </c>
      <c r="J44" s="5" t="s">
        <v>1196</v>
      </c>
    </row>
    <row customFormat="1" customHeight="1" ht="13.5" r="45" s="8" spans="1:10">
      <c r="A45" s="10">
        <v>5377</v>
      </c>
      <c r="B45" s="8">
        <v>251</v>
      </c>
      <c r="D45" s="8" t="s">
        <v>1009</v>
      </c>
      <c r="E45" s="5" t="s">
        <v>1010</v>
      </c>
      <c r="F45" s="8" t="s">
        <v>5</v>
      </c>
      <c r="G45" s="4">
        <v>1.41</v>
      </c>
      <c r="H45" s="8">
        <f si="3" t="shared"/>
        <v>353.90999999999997</v>
      </c>
      <c r="J45" s="5" t="s">
        <v>1197</v>
      </c>
    </row>
    <row customFormat="1" customHeight="1" ht="13.5" r="46" s="8" spans="1:10">
      <c r="A46" s="10">
        <v>5378</v>
      </c>
      <c r="B46" s="8">
        <v>55</v>
      </c>
      <c r="D46" s="8" t="s">
        <v>1011</v>
      </c>
      <c r="E46" s="5" t="s">
        <v>1012</v>
      </c>
      <c r="F46" s="8" t="s">
        <v>5</v>
      </c>
      <c r="G46" s="4">
        <v>0.86</v>
      </c>
      <c r="H46" s="12">
        <f si="3" t="shared"/>
        <v>47.3</v>
      </c>
      <c r="J46" s="5" t="s">
        <v>1197</v>
      </c>
    </row>
    <row customFormat="1" customHeight="1" ht="13.5" r="47" s="8" spans="1:10">
      <c r="A47" s="10">
        <v>5147</v>
      </c>
      <c r="B47" s="8">
        <v>18</v>
      </c>
      <c r="D47" s="8" t="s">
        <v>81</v>
      </c>
      <c r="E47" s="5" t="s">
        <v>989</v>
      </c>
      <c r="F47" s="8" t="s">
        <v>3</v>
      </c>
      <c r="G47" s="4">
        <v>1.66</v>
      </c>
      <c r="H47" s="8">
        <f si="3" t="shared"/>
        <v>29.88</v>
      </c>
      <c r="J47" s="5" t="s">
        <v>1141</v>
      </c>
    </row>
    <row customFormat="1" customHeight="1" ht="13.5" r="48" s="8" spans="1:10">
      <c r="A48" s="10">
        <v>5148</v>
      </c>
      <c r="B48" s="8">
        <v>15</v>
      </c>
      <c r="D48" s="8" t="s">
        <v>82</v>
      </c>
      <c r="E48" s="5" t="s">
        <v>990</v>
      </c>
      <c r="F48" s="8" t="s">
        <v>3</v>
      </c>
      <c r="G48" s="4">
        <v>1.66</v>
      </c>
      <c r="H48" s="12">
        <f si="3" t="shared"/>
        <v>24.9</v>
      </c>
      <c r="I48" s="8">
        <v>5</v>
      </c>
      <c r="J48" s="5" t="s">
        <v>1160</v>
      </c>
    </row>
    <row customFormat="1" customHeight="1" ht="13.5" r="49" s="8" spans="1:16">
      <c r="A49" s="10">
        <v>5186</v>
      </c>
      <c r="B49" s="8">
        <v>165</v>
      </c>
      <c r="D49" s="8" t="s">
        <v>1111</v>
      </c>
      <c r="E49" s="5" t="s">
        <v>1114</v>
      </c>
      <c r="F49" s="8" t="s">
        <v>11</v>
      </c>
      <c r="G49" s="4">
        <v>0.13</v>
      </c>
      <c r="H49" s="8">
        <f si="3" t="shared"/>
        <v>21.45</v>
      </c>
      <c r="I49" s="8">
        <f>(G49*0.4)+G49</f>
        <v>0.182</v>
      </c>
      <c r="J49" s="5" t="s">
        <v>1162</v>
      </c>
    </row>
    <row customFormat="1" customHeight="1" ht="13.5" r="50" s="8" spans="1:16">
      <c r="A50" s="10">
        <v>5187</v>
      </c>
      <c r="B50" s="8">
        <v>170</v>
      </c>
      <c r="D50" s="8" t="s">
        <v>1112</v>
      </c>
      <c r="E50" s="5" t="s">
        <v>1113</v>
      </c>
      <c r="F50" s="8" t="s">
        <v>11</v>
      </c>
      <c r="G50" s="4">
        <v>0.13</v>
      </c>
      <c r="H50" s="12">
        <f si="3" t="shared"/>
        <v>22.1</v>
      </c>
      <c r="I50" s="8">
        <f>(G50*0.4)+G50</f>
        <v>0.182</v>
      </c>
      <c r="J50" s="5" t="s">
        <v>1162</v>
      </c>
    </row>
    <row customFormat="1" customHeight="1" ht="15" r="51" s="8" spans="1:16">
      <c r="A51" s="10">
        <v>5353</v>
      </c>
      <c r="B51" s="8">
        <v>21</v>
      </c>
      <c r="D51" s="8" t="s">
        <v>561</v>
      </c>
      <c r="E51" s="5" t="s">
        <v>560</v>
      </c>
      <c r="F51" s="8" t="s">
        <v>11</v>
      </c>
      <c r="G51" s="4">
        <v>23.37</v>
      </c>
      <c r="H51" s="8">
        <v>490.77000000000004</v>
      </c>
      <c r="I51" s="8">
        <v>35</v>
      </c>
      <c r="J51" s="5" t="s">
        <v>1191</v>
      </c>
    </row>
    <row customFormat="1" customHeight="1" ht="16.5" r="52" s="8" spans="1:16">
      <c r="A52" s="10">
        <v>5356</v>
      </c>
      <c r="B52" s="8">
        <v>4</v>
      </c>
      <c r="D52" s="8" t="s">
        <v>563</v>
      </c>
      <c r="E52" s="5" t="s">
        <v>562</v>
      </c>
      <c r="F52" s="8" t="s">
        <v>11</v>
      </c>
      <c r="G52" s="4">
        <v>18.48</v>
      </c>
      <c r="H52" s="8">
        <v>73.92</v>
      </c>
      <c r="I52" s="8">
        <v>30</v>
      </c>
      <c r="J52" s="5" t="s">
        <v>1193</v>
      </c>
    </row>
    <row customFormat="1" customHeight="1" ht="18" r="53" s="8" spans="1:16">
      <c r="A53" s="10">
        <v>5357</v>
      </c>
      <c r="B53" s="8">
        <v>2</v>
      </c>
      <c r="D53" s="8" t="s">
        <v>564</v>
      </c>
      <c r="E53" s="5" t="s">
        <v>1121</v>
      </c>
      <c r="F53" s="8" t="s">
        <v>11</v>
      </c>
      <c r="G53" s="4">
        <v>6.4</v>
      </c>
      <c r="H53" s="12">
        <v>12.8</v>
      </c>
      <c r="I53" s="8">
        <v>10</v>
      </c>
      <c r="J53" s="5" t="s">
        <v>1194</v>
      </c>
    </row>
    <row customFormat="1" customHeight="1" ht="16.5" r="54" s="8" spans="1:16">
      <c r="A54" s="10">
        <v>5362</v>
      </c>
      <c r="B54" s="8">
        <v>14</v>
      </c>
      <c r="D54" s="8" t="s">
        <v>996</v>
      </c>
      <c r="E54" s="5" t="s">
        <v>566</v>
      </c>
      <c r="F54" s="8" t="s">
        <v>11</v>
      </c>
      <c r="G54" s="4">
        <v>6.07</v>
      </c>
      <c r="H54" s="8">
        <f>G54*B54</f>
        <v>84.98</v>
      </c>
      <c r="I54" s="8">
        <v>10</v>
      </c>
      <c r="J54" s="5" t="s">
        <v>1195</v>
      </c>
    </row>
    <row customFormat="1" customHeight="1" ht="13.5" r="55" s="8" spans="1:16">
      <c r="A55" s="10">
        <v>5363</v>
      </c>
      <c r="B55" s="8">
        <v>12</v>
      </c>
      <c r="D55" s="8" t="s">
        <v>997</v>
      </c>
      <c r="E55" s="5" t="s">
        <v>567</v>
      </c>
      <c r="F55" s="8" t="s">
        <v>11</v>
      </c>
      <c r="G55" s="4">
        <v>5.0199999999999996</v>
      </c>
      <c r="H55" s="8">
        <f>G55*B55</f>
        <v>60.239999999999995</v>
      </c>
      <c r="I55" s="8">
        <v>10</v>
      </c>
      <c r="J55" s="5" t="s">
        <v>1195</v>
      </c>
    </row>
    <row customFormat="1" customHeight="1" ht="13.5" r="56" s="26" spans="1:16" thickBot="1">
      <c r="A56" s="19">
        <v>5379</v>
      </c>
      <c r="B56" s="40">
        <v>0</v>
      </c>
      <c r="C56" s="20"/>
      <c r="D56" s="40" t="s">
        <v>1014</v>
      </c>
      <c r="E56" s="40" t="s">
        <v>1015</v>
      </c>
      <c r="F56" s="40" t="s">
        <v>5</v>
      </c>
      <c r="G56" s="41"/>
      <c r="H56" s="40">
        <v>0</v>
      </c>
      <c r="I56" s="42"/>
      <c r="M56" s="43"/>
      <c r="N56" s="40"/>
      <c r="O56" s="40"/>
      <c r="P56" s="44"/>
    </row>
    <row customFormat="1" customHeight="1" ht="13.5" r="57" s="1" spans="1:16">
      <c r="A57" s="10">
        <v>5214</v>
      </c>
      <c r="B57" s="1">
        <v>0</v>
      </c>
      <c r="C57" s="8"/>
      <c r="D57" s="1" t="s">
        <v>121</v>
      </c>
      <c r="E57" s="1" t="s">
        <v>122</v>
      </c>
      <c r="F57" s="1" t="s">
        <v>32</v>
      </c>
      <c r="I57" s="4">
        <v>21.82</v>
      </c>
      <c r="L57" s="5"/>
    </row>
    <row r="58" spans="1:16">
      <c r="H58" s="47">
        <f>SUM(H4:H57)</f>
        <v>6965.85</v>
      </c>
    </row>
    <row r="59" spans="1:16">
      <c r="A59" t="s">
        <v>1204</v>
      </c>
    </row>
    <row customFormat="1" r="60" s="7" spans="1:16">
      <c r="E60" s="23"/>
    </row>
    <row r="61" spans="1:16">
      <c r="B61" t="s">
        <v>1207</v>
      </c>
      <c r="C61" t="s">
        <v>1206</v>
      </c>
      <c r="D61" t="s">
        <v>1205</v>
      </c>
    </row>
    <row r="62" spans="1:16">
      <c r="A62" s="7">
        <v>6006</v>
      </c>
      <c r="D62" s="48">
        <v>40980</v>
      </c>
    </row>
    <row r="63" spans="1:16">
      <c r="A63" s="7">
        <v>26002</v>
      </c>
      <c r="D63" s="49">
        <v>40756</v>
      </c>
    </row>
    <row r="64" spans="1:16">
      <c r="A64" s="7">
        <v>26091</v>
      </c>
      <c r="D64" s="49">
        <v>40817</v>
      </c>
    </row>
    <row r="65" spans="1:14">
      <c r="A65" s="7">
        <v>26231</v>
      </c>
      <c r="D65" s="51">
        <v>40848</v>
      </c>
    </row>
    <row r="66" spans="1:14">
      <c r="A66" s="7">
        <v>26233</v>
      </c>
      <c r="D66" s="50">
        <v>40848</v>
      </c>
    </row>
    <row r="67" spans="1:14">
      <c r="A67" s="7">
        <v>26209</v>
      </c>
      <c r="D67" s="50">
        <v>41984</v>
      </c>
    </row>
    <row r="68" spans="1:14">
      <c r="A68" s="7">
        <v>26239</v>
      </c>
      <c r="D68" s="50">
        <v>41984</v>
      </c>
    </row>
    <row r="69" spans="1:14">
      <c r="A69" s="7">
        <v>26291</v>
      </c>
      <c r="D69" s="49">
        <v>41091</v>
      </c>
    </row>
    <row r="70" spans="1:14">
      <c r="A70" s="7">
        <v>26292</v>
      </c>
      <c r="D70" s="49">
        <v>41091</v>
      </c>
    </row>
    <row r="71" spans="1:14">
      <c r="A71" s="7">
        <v>26296</v>
      </c>
      <c r="D71" s="49">
        <v>41091</v>
      </c>
    </row>
    <row r="72" spans="1:14">
      <c r="A72" s="7">
        <v>26423</v>
      </c>
      <c r="D72" s="49">
        <v>41091</v>
      </c>
    </row>
    <row r="73" spans="1:14">
      <c r="A73" s="7">
        <v>6820</v>
      </c>
      <c r="D73" s="48">
        <v>41276</v>
      </c>
    </row>
    <row r="74" spans="1:14">
      <c r="A74" s="7">
        <v>6829</v>
      </c>
      <c r="D74" s="49">
        <v>41275</v>
      </c>
    </row>
    <row r="75" spans="1:14">
      <c r="A75" s="7">
        <v>26554</v>
      </c>
      <c r="D75" s="49">
        <v>41579</v>
      </c>
    </row>
    <row r="76" spans="1:14">
      <c r="A76" s="7">
        <v>26560</v>
      </c>
      <c r="D76" s="49">
        <v>41579</v>
      </c>
    </row>
    <row r="77" spans="1:14">
      <c r="A77" s="7">
        <v>26238</v>
      </c>
      <c r="D77" s="49">
        <v>41671</v>
      </c>
    </row>
    <row customFormat="1" r="78" s="7" spans="1:14">
      <c r="A78" s="7" t="s">
        <v>1209</v>
      </c>
      <c r="D78" s="49"/>
      <c r="E78" s="23"/>
    </row>
    <row customFormat="1" customHeight="1" ht="13.5" r="80" s="26" spans="1:14">
      <c r="A80" s="10">
        <v>5110</v>
      </c>
      <c r="B80" s="26">
        <v>37</v>
      </c>
      <c r="C80" s="8"/>
      <c r="D80" s="8">
        <v>0</v>
      </c>
      <c r="E80" s="26" t="s">
        <v>60</v>
      </c>
      <c r="F80" s="26" t="s">
        <v>965</v>
      </c>
      <c r="G80" s="27"/>
      <c r="H80" s="26" t="s">
        <v>5</v>
      </c>
      <c r="I80" s="28"/>
      <c r="J80" s="36">
        <v>78</v>
      </c>
      <c r="K80" s="25" t="s">
        <v>1151</v>
      </c>
      <c r="N80" s="29"/>
    </row>
  </sheetData>
  <customSheetViews>
    <customSheetView guid="{92460059-9C18-423D-BD11-5B7A85CD988D}" hiddenColumns="1" topLeftCell="A58">
      <selection activeCell="D87" sqref="D87"/>
      <pageMargins bottom="0.75" footer="0.3" header="0.3" left="0.7" right="0.7" top="0.75"/>
      <pageSetup orientation="landscape" r:id="rId1" verticalDpi="0"/>
    </customSheetView>
    <customSheetView guid="{2BEBEE36-3F20-4926-B489-E17E79917427}" hiddenColumns="1" topLeftCell="A58">
      <selection activeCell="D87" sqref="D87"/>
      <pageMargins bottom="0.75" footer="0.3" header="0.3" left="0.7" right="0.7" top="0.75"/>
      <pageSetup orientation="landscape" r:id="rId2" verticalDpi="0"/>
    </customSheetView>
  </customSheetViews>
  <mergeCells count="1">
    <mergeCell ref="A1:E1"/>
  </mergeCells>
  <pageMargins bottom="0.75" footer="0.3" header="0.3" left="0.7" right="0.7" top="0.75"/>
  <pageSetup orientation="landscape" r:id="rId3" verticalDpi="1200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528"/>
  <sheetViews>
    <sheetView topLeftCell="A646" workbookViewId="0">
      <selection activeCell="E664" sqref="E664"/>
    </sheetView>
  </sheetViews>
  <sheetFormatPr defaultColWidth="9.140625" defaultRowHeight="14.25"/>
  <cols>
    <col min="1" max="1" customWidth="true" style="10" width="11.7109375" collapsed="true"/>
    <col min="2" max="2" customWidth="true" style="26" width="9.0" collapsed="true"/>
    <col min="3" max="3" customWidth="true" style="8" width="9.0" collapsed="true"/>
    <col min="4" max="4" customWidth="true" style="8" width="8.140625" collapsed="true"/>
    <col min="5" max="5" customWidth="true" style="26" width="23.28515625" collapsed="true"/>
    <col min="6" max="6" customWidth="true" style="26" width="36.7109375" collapsed="true"/>
    <col min="7" max="7" customWidth="true" style="26" width="16.42578125" collapsed="true"/>
    <col min="8" max="8" customWidth="true" style="36" width="14.42578125" collapsed="true"/>
    <col min="9" max="9" customWidth="true" style="26" width="13.7109375" collapsed="true"/>
    <col min="10" max="10" customWidth="true" style="26" width="11.7109375" collapsed="true"/>
    <col min="11" max="11" customWidth="true" style="25" width="68.7109375" collapsed="true"/>
    <col min="12" max="15" customWidth="true" style="26" width="9.140625" collapsed="true"/>
    <col min="16" max="16384" style="26" width="9.140625" collapsed="true"/>
  </cols>
  <sheetData>
    <row r="1" spans="1:11">
      <c r="A1" s="10">
        <v>5012</v>
      </c>
      <c r="B1" s="26">
        <v>27</v>
      </c>
      <c r="C1" s="8" t="s">
        <v>639</v>
      </c>
      <c r="D1" s="8">
        <v>94</v>
      </c>
      <c r="E1" s="26" t="s">
        <v>929</v>
      </c>
      <c r="F1" s="26" t="s">
        <v>930</v>
      </c>
      <c r="G1" s="26" t="s">
        <v>931</v>
      </c>
      <c r="H1" s="29">
        <v>7.36</v>
      </c>
      <c r="I1" s="29">
        <f>H1*B1</f>
        <v>198.72</v>
      </c>
      <c r="J1" s="26">
        <v>11</v>
      </c>
    </row>
    <row customFormat="1" r="2" s="61" spans="1:11">
      <c r="A2" s="10">
        <v>5043</v>
      </c>
      <c r="B2" s="26">
        <v>10</v>
      </c>
      <c r="C2" s="8" t="s">
        <v>642</v>
      </c>
      <c r="D2" s="8">
        <v>32</v>
      </c>
      <c r="E2" s="26" t="s">
        <v>672</v>
      </c>
      <c r="F2" s="26" t="s">
        <v>937</v>
      </c>
      <c r="G2" s="58" t="s">
        <v>585</v>
      </c>
      <c r="H2" s="59">
        <v>37.340000000000003</v>
      </c>
      <c r="I2" s="61">
        <f>H2*B2</f>
        <v>373.40000000000003</v>
      </c>
      <c r="J2" s="61">
        <f>(H2*0.4)+H2</f>
        <v>52.276000000000003</v>
      </c>
      <c r="K2" s="62"/>
    </row>
    <row r="3" spans="1:11">
      <c r="A3" s="10">
        <v>5200</v>
      </c>
      <c r="B3" s="26">
        <v>33</v>
      </c>
      <c r="C3" s="8" t="s">
        <v>637</v>
      </c>
      <c r="D3" s="8">
        <v>109</v>
      </c>
      <c r="E3" s="26" t="s">
        <v>582</v>
      </c>
      <c r="F3" s="26" t="s">
        <v>583</v>
      </c>
      <c r="G3" s="26" t="s">
        <v>581</v>
      </c>
      <c r="H3" s="29">
        <v>20.09</v>
      </c>
      <c r="I3" s="29">
        <f>H3*B3</f>
        <v>662.97</v>
      </c>
      <c r="J3" s="26">
        <v>30</v>
      </c>
    </row>
    <row r="4" spans="1:11">
      <c r="H4" s="29"/>
      <c r="I4" s="29"/>
    </row>
    <row r="5" spans="1:11">
      <c r="A5" s="10">
        <v>5021</v>
      </c>
      <c r="B5" s="26">
        <v>1</v>
      </c>
      <c r="C5" s="8" t="s">
        <v>629</v>
      </c>
      <c r="D5" s="8">
        <v>7</v>
      </c>
      <c r="E5" s="26" t="s">
        <v>12</v>
      </c>
      <c r="F5" s="26" t="s">
        <v>1022</v>
      </c>
      <c r="G5" s="26" t="s">
        <v>8</v>
      </c>
      <c r="H5" s="29">
        <v>22.96</v>
      </c>
      <c r="I5" s="26">
        <f ref="I5:I42" si="0" t="shared">H5*B5</f>
        <v>22.96</v>
      </c>
      <c r="J5" s="26">
        <v>75</v>
      </c>
    </row>
    <row r="6" spans="1:11">
      <c r="A6" s="10">
        <v>5024</v>
      </c>
      <c r="B6" s="26">
        <v>0</v>
      </c>
      <c r="C6" s="8">
        <v>40</v>
      </c>
      <c r="D6" s="8">
        <v>143</v>
      </c>
      <c r="E6" s="26" t="s">
        <v>14</v>
      </c>
      <c r="F6" s="26" t="s">
        <v>1023</v>
      </c>
      <c r="G6" s="26" t="s">
        <v>8</v>
      </c>
      <c r="H6" s="29">
        <v>31</v>
      </c>
      <c r="I6" s="29">
        <f si="0" t="shared"/>
        <v>0</v>
      </c>
      <c r="J6" s="26">
        <v>45</v>
      </c>
    </row>
    <row r="7" spans="1:11">
      <c r="A7" s="10">
        <v>5025</v>
      </c>
      <c r="B7" s="26">
        <v>154</v>
      </c>
      <c r="C7" s="8" t="s">
        <v>629</v>
      </c>
      <c r="D7" s="8">
        <v>20</v>
      </c>
      <c r="E7" s="26" t="s">
        <v>15</v>
      </c>
      <c r="F7" s="26" t="s">
        <v>546</v>
      </c>
      <c r="G7" s="26" t="s">
        <v>8</v>
      </c>
      <c r="H7" s="29">
        <v>47.5</v>
      </c>
      <c r="I7" s="29">
        <f si="0" t="shared"/>
        <v>7315</v>
      </c>
      <c r="J7" s="26">
        <v>55</v>
      </c>
    </row>
    <row r="8" spans="1:11">
      <c r="A8" s="10">
        <v>5026</v>
      </c>
      <c r="B8" s="26">
        <v>0</v>
      </c>
      <c r="C8" s="8" t="s">
        <v>629</v>
      </c>
      <c r="D8" s="8">
        <v>39</v>
      </c>
      <c r="E8" s="26" t="s">
        <v>868</v>
      </c>
      <c r="F8" s="26" t="s">
        <v>1024</v>
      </c>
      <c r="G8" s="26" t="s">
        <v>8</v>
      </c>
      <c r="H8" s="29">
        <v>33.49</v>
      </c>
      <c r="I8" s="26">
        <f si="0" t="shared"/>
        <v>0</v>
      </c>
      <c r="J8" s="26">
        <v>55</v>
      </c>
      <c r="K8" s="25" t="s">
        <v>1136</v>
      </c>
    </row>
    <row r="9" spans="1:11">
      <c r="A9" s="10">
        <v>5033</v>
      </c>
      <c r="B9" s="26">
        <v>6</v>
      </c>
      <c r="C9" s="8" t="s">
        <v>644</v>
      </c>
      <c r="D9" s="8">
        <v>17</v>
      </c>
      <c r="E9" s="26" t="s">
        <v>19</v>
      </c>
      <c r="F9" s="26" t="s">
        <v>856</v>
      </c>
      <c r="G9" s="26" t="s">
        <v>8</v>
      </c>
      <c r="H9" s="29">
        <v>18.899999999999999</v>
      </c>
      <c r="I9" s="29">
        <f si="0" t="shared"/>
        <v>113.39999999999999</v>
      </c>
      <c r="J9" s="26">
        <v>70</v>
      </c>
    </row>
    <row r="10" spans="1:11">
      <c r="A10" s="10">
        <v>5069</v>
      </c>
      <c r="B10" s="26">
        <v>10</v>
      </c>
      <c r="C10" s="8" t="s">
        <v>644</v>
      </c>
      <c r="D10" s="8">
        <v>80</v>
      </c>
      <c r="E10" s="26" t="s">
        <v>34</v>
      </c>
      <c r="F10" s="26" t="s">
        <v>857</v>
      </c>
      <c r="G10" s="26" t="s">
        <v>8</v>
      </c>
      <c r="H10" s="29">
        <v>48</v>
      </c>
      <c r="I10" s="29">
        <f si="0" t="shared"/>
        <v>480</v>
      </c>
      <c r="J10" s="26">
        <v>50</v>
      </c>
    </row>
    <row r="11" spans="1:11">
      <c r="A11" s="10">
        <v>5075</v>
      </c>
      <c r="B11" s="26">
        <v>10</v>
      </c>
      <c r="C11" s="8" t="s">
        <v>645</v>
      </c>
      <c r="D11" s="8">
        <v>33</v>
      </c>
      <c r="E11" s="26" t="s">
        <v>38</v>
      </c>
      <c r="F11" s="26" t="s">
        <v>953</v>
      </c>
      <c r="G11" s="26" t="s">
        <v>8</v>
      </c>
      <c r="H11" s="29">
        <v>29.08</v>
      </c>
      <c r="I11" s="26">
        <f si="0" t="shared"/>
        <v>290.79999999999995</v>
      </c>
      <c r="J11" s="26">
        <v>75</v>
      </c>
    </row>
    <row r="12" spans="1:11">
      <c r="A12" s="10">
        <v>5093</v>
      </c>
      <c r="B12" s="26">
        <v>158</v>
      </c>
      <c r="C12" s="8" t="s">
        <v>629</v>
      </c>
      <c r="D12" s="8">
        <v>19</v>
      </c>
      <c r="E12" s="26" t="s">
        <v>51</v>
      </c>
      <c r="F12" s="26" t="s">
        <v>957</v>
      </c>
      <c r="G12" s="26" t="s">
        <v>8</v>
      </c>
      <c r="H12" s="36">
        <v>6.3</v>
      </c>
      <c r="I12" s="29">
        <f si="0" t="shared"/>
        <v>995.4</v>
      </c>
      <c r="J12" s="26">
        <v>10</v>
      </c>
      <c r="K12" s="25" t="s">
        <v>1186</v>
      </c>
    </row>
    <row r="13" spans="1:11">
      <c r="A13" s="10">
        <v>5097</v>
      </c>
      <c r="B13" s="26">
        <v>52</v>
      </c>
      <c r="C13" s="8" t="s">
        <v>629</v>
      </c>
      <c r="D13" s="8">
        <v>38</v>
      </c>
      <c r="E13" s="26" t="s">
        <v>54</v>
      </c>
      <c r="F13" s="26" t="s">
        <v>960</v>
      </c>
      <c r="G13" s="26" t="s">
        <v>8</v>
      </c>
      <c r="H13" s="29">
        <v>15.05</v>
      </c>
      <c r="I13" s="29">
        <f si="0" t="shared"/>
        <v>782.6</v>
      </c>
      <c r="J13" s="26">
        <f>(H13*0.4)+H13</f>
        <v>21.07</v>
      </c>
    </row>
    <row r="14" spans="1:11">
      <c r="A14" s="10">
        <v>5124</v>
      </c>
      <c r="B14" s="26">
        <v>8</v>
      </c>
      <c r="C14" s="8" t="s">
        <v>628</v>
      </c>
      <c r="D14" s="8">
        <v>26</v>
      </c>
      <c r="E14" s="26" t="s">
        <v>68</v>
      </c>
      <c r="F14" s="26" t="s">
        <v>974</v>
      </c>
      <c r="G14" s="26" t="s">
        <v>8</v>
      </c>
      <c r="H14" s="29">
        <v>83.3</v>
      </c>
      <c r="I14" s="29">
        <f si="0" t="shared"/>
        <v>666.4</v>
      </c>
      <c r="J14" s="26">
        <v>120</v>
      </c>
    </row>
    <row r="15" spans="1:11">
      <c r="A15" s="10">
        <v>5125</v>
      </c>
      <c r="B15" s="26">
        <v>7</v>
      </c>
      <c r="C15" s="8" t="s">
        <v>638</v>
      </c>
      <c r="D15" s="8">
        <v>22</v>
      </c>
      <c r="E15" s="26" t="s">
        <v>69</v>
      </c>
      <c r="F15" s="26" t="s">
        <v>975</v>
      </c>
      <c r="G15" s="26" t="s">
        <v>8</v>
      </c>
      <c r="H15" s="29">
        <v>75.2</v>
      </c>
      <c r="I15" s="29">
        <f si="0" t="shared"/>
        <v>526.4</v>
      </c>
      <c r="J15" s="26">
        <v>105</v>
      </c>
    </row>
    <row r="16" spans="1:11">
      <c r="A16" s="10">
        <v>5126</v>
      </c>
      <c r="B16" s="26">
        <v>11</v>
      </c>
      <c r="C16" s="8">
        <v>5</v>
      </c>
      <c r="D16" s="8">
        <v>38</v>
      </c>
      <c r="E16" s="26" t="s">
        <v>983</v>
      </c>
      <c r="F16" s="26" t="s">
        <v>976</v>
      </c>
      <c r="G16" s="26" t="s">
        <v>8</v>
      </c>
      <c r="H16" s="29">
        <v>13.75</v>
      </c>
      <c r="I16" s="29">
        <f si="0" t="shared"/>
        <v>151.25</v>
      </c>
      <c r="J16" s="26">
        <v>20</v>
      </c>
    </row>
    <row r="17" spans="1:11">
      <c r="A17" s="10">
        <v>5300</v>
      </c>
      <c r="B17" s="26">
        <v>0</v>
      </c>
      <c r="C17" s="8">
        <v>30</v>
      </c>
      <c r="D17" s="8">
        <v>396</v>
      </c>
      <c r="E17" s="26" t="s">
        <v>530</v>
      </c>
      <c r="F17" s="26" t="s">
        <v>835</v>
      </c>
      <c r="G17" s="26" t="s">
        <v>8</v>
      </c>
      <c r="H17" s="36">
        <v>3.35</v>
      </c>
      <c r="I17" s="26">
        <f si="0" t="shared"/>
        <v>0</v>
      </c>
      <c r="J17" s="26">
        <v>5</v>
      </c>
      <c r="K17" s="25" t="s">
        <v>1189</v>
      </c>
    </row>
    <row r="18" spans="1:11">
      <c r="A18" s="10">
        <v>5301</v>
      </c>
      <c r="B18" s="26">
        <v>0</v>
      </c>
      <c r="C18" s="8" t="s">
        <v>630</v>
      </c>
      <c r="D18" s="8">
        <v>272</v>
      </c>
      <c r="E18" s="26" t="s">
        <v>149</v>
      </c>
      <c r="F18" s="26" t="s">
        <v>836</v>
      </c>
      <c r="G18" s="26" t="s">
        <v>8</v>
      </c>
      <c r="H18" s="29">
        <v>0.43</v>
      </c>
      <c r="I18" s="26">
        <f si="0" t="shared"/>
        <v>0</v>
      </c>
      <c r="J18" s="26">
        <v>5</v>
      </c>
      <c r="K18" s="25" t="s">
        <v>1189</v>
      </c>
    </row>
    <row r="19" spans="1:11">
      <c r="A19" s="10">
        <v>5302</v>
      </c>
      <c r="B19" s="26">
        <v>113</v>
      </c>
      <c r="C19" s="8" t="s">
        <v>629</v>
      </c>
      <c r="D19" s="8">
        <v>83</v>
      </c>
      <c r="E19" s="26" t="s">
        <v>150</v>
      </c>
      <c r="F19" s="26" t="s">
        <v>837</v>
      </c>
      <c r="G19" s="26" t="s">
        <v>8</v>
      </c>
      <c r="H19" s="29">
        <v>19.55</v>
      </c>
      <c r="I19" s="29">
        <f si="0" t="shared"/>
        <v>2209.15</v>
      </c>
      <c r="J19" s="26">
        <v>36</v>
      </c>
      <c r="K19" s="25" t="s">
        <v>1189</v>
      </c>
    </row>
    <row r="20" spans="1:11">
      <c r="A20" s="10">
        <v>5303</v>
      </c>
      <c r="B20" s="26">
        <v>4</v>
      </c>
      <c r="C20" s="8">
        <v>10</v>
      </c>
      <c r="D20" s="8">
        <v>4</v>
      </c>
      <c r="E20" s="26" t="s">
        <v>151</v>
      </c>
      <c r="F20" s="26" t="s">
        <v>839</v>
      </c>
      <c r="G20" s="26" t="s">
        <v>8</v>
      </c>
      <c r="H20" s="36">
        <v>8.9</v>
      </c>
      <c r="I20" s="29">
        <f si="0" t="shared"/>
        <v>35.6</v>
      </c>
      <c r="J20" s="26">
        <v>15</v>
      </c>
      <c r="K20" s="25" t="s">
        <v>1189</v>
      </c>
    </row>
    <row r="21" spans="1:11">
      <c r="A21" s="10">
        <v>5304</v>
      </c>
      <c r="B21" s="26">
        <v>109</v>
      </c>
      <c r="C21" s="8">
        <v>10</v>
      </c>
      <c r="D21" s="8">
        <v>10</v>
      </c>
      <c r="E21" s="26" t="s">
        <v>152</v>
      </c>
      <c r="F21" s="26" t="s">
        <v>838</v>
      </c>
      <c r="G21" s="26" t="s">
        <v>8</v>
      </c>
      <c r="H21" s="36">
        <v>6.36</v>
      </c>
      <c r="I21" s="26">
        <f si="0" t="shared"/>
        <v>693.24</v>
      </c>
      <c r="J21" s="26">
        <v>10</v>
      </c>
      <c r="K21" s="25" t="s">
        <v>1189</v>
      </c>
    </row>
    <row r="22" spans="1:11">
      <c r="A22" s="10">
        <v>5305</v>
      </c>
      <c r="B22" s="26">
        <v>42</v>
      </c>
      <c r="C22" s="8">
        <v>20</v>
      </c>
      <c r="D22" s="8">
        <v>84</v>
      </c>
      <c r="E22" s="26" t="s">
        <v>153</v>
      </c>
      <c r="F22" s="26" t="s">
        <v>840</v>
      </c>
      <c r="G22" s="26" t="s">
        <v>8</v>
      </c>
      <c r="H22" s="29">
        <v>8.3699999999999992</v>
      </c>
      <c r="I22" s="26">
        <f si="0" t="shared"/>
        <v>351.53999999999996</v>
      </c>
      <c r="J22" s="26">
        <v>23</v>
      </c>
    </row>
    <row r="23" spans="1:11">
      <c r="A23" s="10">
        <v>5306</v>
      </c>
      <c r="B23" s="26">
        <v>17</v>
      </c>
      <c r="C23" s="8">
        <v>20</v>
      </c>
      <c r="D23" s="8">
        <v>73</v>
      </c>
      <c r="E23" s="26" t="s">
        <v>154</v>
      </c>
      <c r="F23" s="26" t="s">
        <v>839</v>
      </c>
      <c r="G23" s="26" t="s">
        <v>8</v>
      </c>
      <c r="H23" s="29">
        <v>5.3</v>
      </c>
      <c r="I23" s="29">
        <f si="0" t="shared"/>
        <v>90.1</v>
      </c>
      <c r="J23" s="26">
        <v>15</v>
      </c>
    </row>
    <row r="24" spans="1:11">
      <c r="A24" s="10">
        <v>5308</v>
      </c>
      <c r="B24" s="26">
        <v>33</v>
      </c>
      <c r="C24" s="8" t="s">
        <v>633</v>
      </c>
      <c r="D24" s="8">
        <v>86</v>
      </c>
      <c r="E24" s="26" t="s">
        <v>155</v>
      </c>
      <c r="F24" s="26" t="s">
        <v>863</v>
      </c>
      <c r="G24" s="26" t="s">
        <v>8</v>
      </c>
      <c r="H24" s="29">
        <v>9.15</v>
      </c>
      <c r="I24" s="26">
        <f si="0" t="shared"/>
        <v>301.95</v>
      </c>
      <c r="J24" s="26">
        <v>15</v>
      </c>
    </row>
    <row r="25" spans="1:11">
      <c r="A25" s="10">
        <v>5310</v>
      </c>
      <c r="B25" s="26">
        <v>251</v>
      </c>
      <c r="C25" s="8" t="s">
        <v>635</v>
      </c>
      <c r="D25" s="8">
        <v>834</v>
      </c>
      <c r="E25" s="26" t="s">
        <v>157</v>
      </c>
      <c r="F25" s="26" t="s">
        <v>927</v>
      </c>
      <c r="G25" s="26" t="s">
        <v>8</v>
      </c>
      <c r="H25" s="29">
        <v>1.34</v>
      </c>
      <c r="I25" s="29">
        <f si="0" t="shared"/>
        <v>336.34000000000003</v>
      </c>
      <c r="J25" s="26">
        <v>5</v>
      </c>
    </row>
    <row r="26" spans="1:11">
      <c r="A26" s="10">
        <v>5311</v>
      </c>
      <c r="B26" s="26">
        <v>0</v>
      </c>
      <c r="C26" s="8" t="s">
        <v>635</v>
      </c>
      <c r="D26" s="8">
        <v>755</v>
      </c>
      <c r="E26" s="26" t="s">
        <v>858</v>
      </c>
      <c r="F26" s="26" t="s">
        <v>859</v>
      </c>
      <c r="G26" s="26" t="s">
        <v>8</v>
      </c>
      <c r="H26" s="29">
        <v>0.43</v>
      </c>
      <c r="I26" s="26">
        <f si="0" t="shared"/>
        <v>0</v>
      </c>
      <c r="J26" s="26">
        <v>5</v>
      </c>
    </row>
    <row r="27" spans="1:11">
      <c r="A27" s="10">
        <v>5312</v>
      </c>
      <c r="B27" s="26">
        <v>4</v>
      </c>
      <c r="C27" s="8" t="s">
        <v>629</v>
      </c>
      <c r="D27" s="8">
        <v>124</v>
      </c>
      <c r="E27" s="26" t="s">
        <v>864</v>
      </c>
      <c r="F27" s="26" t="s">
        <v>928</v>
      </c>
      <c r="G27" s="26" t="s">
        <v>8</v>
      </c>
      <c r="H27" s="29">
        <v>0.7</v>
      </c>
      <c r="I27" s="26">
        <f si="0" t="shared"/>
        <v>2.8</v>
      </c>
      <c r="J27" s="26">
        <v>5</v>
      </c>
    </row>
    <row r="28" spans="1:11">
      <c r="A28" s="10">
        <v>5313</v>
      </c>
      <c r="B28" s="26">
        <v>85</v>
      </c>
      <c r="C28" s="8" t="s">
        <v>637</v>
      </c>
      <c r="D28" s="8">
        <v>125</v>
      </c>
      <c r="E28" s="26" t="s">
        <v>158</v>
      </c>
      <c r="F28" s="26" t="s">
        <v>922</v>
      </c>
      <c r="G28" s="26" t="s">
        <v>8</v>
      </c>
      <c r="H28" s="29">
        <v>2.44</v>
      </c>
      <c r="I28" s="26">
        <f si="0" t="shared"/>
        <v>207.4</v>
      </c>
      <c r="J28" s="26">
        <v>5</v>
      </c>
    </row>
    <row r="29" spans="1:11">
      <c r="A29" s="10">
        <v>5314</v>
      </c>
      <c r="B29" s="26">
        <v>160</v>
      </c>
      <c r="C29" s="8">
        <v>30</v>
      </c>
      <c r="D29" s="8">
        <v>102</v>
      </c>
      <c r="E29" s="26" t="s">
        <v>159</v>
      </c>
      <c r="F29" s="26" t="s">
        <v>860</v>
      </c>
      <c r="G29" s="26" t="s">
        <v>8</v>
      </c>
      <c r="H29" s="29">
        <v>8.82</v>
      </c>
      <c r="I29" s="29">
        <f si="0" t="shared"/>
        <v>1411.2</v>
      </c>
      <c r="J29" s="26">
        <v>15</v>
      </c>
    </row>
    <row r="30" spans="1:11">
      <c r="A30" s="10">
        <v>5318</v>
      </c>
      <c r="B30" s="26">
        <v>0</v>
      </c>
      <c r="C30" s="8" t="s">
        <v>643</v>
      </c>
      <c r="D30" s="8">
        <v>123</v>
      </c>
      <c r="E30" s="26" t="s">
        <v>165</v>
      </c>
      <c r="F30" s="26" t="s">
        <v>861</v>
      </c>
      <c r="G30" s="26" t="s">
        <v>8</v>
      </c>
      <c r="H30" s="29">
        <v>1.2</v>
      </c>
      <c r="I30" s="29">
        <f si="0" t="shared"/>
        <v>0</v>
      </c>
      <c r="J30" s="26">
        <v>5</v>
      </c>
    </row>
    <row r="31" spans="1:11">
      <c r="A31" s="10">
        <v>5319</v>
      </c>
      <c r="B31" s="26">
        <v>0</v>
      </c>
      <c r="C31" s="8">
        <v>10</v>
      </c>
      <c r="D31" s="8">
        <v>38</v>
      </c>
      <c r="E31" s="26" t="s">
        <v>166</v>
      </c>
      <c r="F31" s="26" t="s">
        <v>167</v>
      </c>
      <c r="G31" s="26" t="s">
        <v>8</v>
      </c>
      <c r="H31" s="29">
        <v>33.520000000000003</v>
      </c>
      <c r="I31" s="26">
        <f si="0" t="shared"/>
        <v>0</v>
      </c>
      <c r="J31" s="26">
        <v>50</v>
      </c>
    </row>
    <row r="32" spans="1:11">
      <c r="A32" s="10">
        <v>5321</v>
      </c>
      <c r="B32" s="26">
        <v>2</v>
      </c>
      <c r="C32" s="8" t="s">
        <v>1126</v>
      </c>
      <c r="D32" s="8">
        <v>147</v>
      </c>
      <c r="E32" s="26" t="s">
        <v>168</v>
      </c>
      <c r="F32" s="26" t="s">
        <v>169</v>
      </c>
      <c r="G32" s="26" t="s">
        <v>8</v>
      </c>
      <c r="H32" s="29">
        <v>0.95</v>
      </c>
      <c r="I32" s="26">
        <f si="0" t="shared"/>
        <v>1.9</v>
      </c>
      <c r="J32" s="26">
        <v>5</v>
      </c>
    </row>
    <row r="33" spans="1:11">
      <c r="A33" s="10">
        <v>5322</v>
      </c>
      <c r="B33" s="26">
        <v>23</v>
      </c>
      <c r="C33" s="8">
        <v>20</v>
      </c>
      <c r="D33" s="8">
        <v>63</v>
      </c>
      <c r="E33" s="26" t="s">
        <v>170</v>
      </c>
      <c r="F33" s="26" t="s">
        <v>171</v>
      </c>
      <c r="G33" s="26" t="s">
        <v>8</v>
      </c>
      <c r="H33" s="36">
        <v>1.34</v>
      </c>
      <c r="I33" s="26">
        <f si="0" t="shared"/>
        <v>30.82</v>
      </c>
      <c r="J33" s="26">
        <v>5</v>
      </c>
      <c r="K33" s="25" t="s">
        <v>1189</v>
      </c>
    </row>
    <row r="34" spans="1:11">
      <c r="A34" s="10">
        <v>5323</v>
      </c>
      <c r="B34" s="26">
        <v>0</v>
      </c>
      <c r="C34" s="8" t="s">
        <v>630</v>
      </c>
      <c r="D34" s="8">
        <v>327</v>
      </c>
      <c r="E34" s="26" t="s">
        <v>172</v>
      </c>
      <c r="F34" s="26" t="s">
        <v>862</v>
      </c>
      <c r="G34" s="26" t="s">
        <v>8</v>
      </c>
      <c r="H34" s="29">
        <v>1.35</v>
      </c>
      <c r="I34" s="26">
        <f si="0" t="shared"/>
        <v>0</v>
      </c>
      <c r="J34" s="26">
        <v>5</v>
      </c>
    </row>
    <row r="35" spans="1:11">
      <c r="A35" s="10">
        <v>5324</v>
      </c>
      <c r="B35" s="26">
        <v>0</v>
      </c>
      <c r="C35" s="8" t="s">
        <v>643</v>
      </c>
      <c r="D35" s="8">
        <v>267</v>
      </c>
      <c r="E35" s="26" t="s">
        <v>173</v>
      </c>
      <c r="F35" s="26" t="s">
        <v>174</v>
      </c>
      <c r="G35" s="26" t="s">
        <v>8</v>
      </c>
      <c r="H35" s="29">
        <v>0.89</v>
      </c>
      <c r="I35" s="26">
        <f si="0" t="shared"/>
        <v>0</v>
      </c>
      <c r="J35" s="26">
        <v>5</v>
      </c>
    </row>
    <row r="36" spans="1:11">
      <c r="A36" s="10">
        <v>5325</v>
      </c>
      <c r="B36" s="26">
        <v>10</v>
      </c>
      <c r="C36" s="8" t="s">
        <v>631</v>
      </c>
      <c r="D36" s="8">
        <v>8</v>
      </c>
      <c r="E36" s="26" t="s">
        <v>175</v>
      </c>
      <c r="F36" s="26" t="s">
        <v>176</v>
      </c>
      <c r="G36" s="26" t="s">
        <v>8</v>
      </c>
      <c r="H36" s="29">
        <v>4</v>
      </c>
      <c r="I36" s="29">
        <f si="0" t="shared"/>
        <v>40</v>
      </c>
      <c r="J36" s="26">
        <v>5</v>
      </c>
    </row>
    <row r="37" spans="1:11">
      <c r="A37" s="10">
        <v>5326</v>
      </c>
      <c r="B37" s="26">
        <v>5</v>
      </c>
      <c r="C37" s="8">
        <v>3</v>
      </c>
      <c r="D37" s="8">
        <v>5</v>
      </c>
      <c r="E37" s="26" t="s">
        <v>177</v>
      </c>
      <c r="F37" s="26" t="s">
        <v>178</v>
      </c>
      <c r="G37" s="26" t="s">
        <v>8</v>
      </c>
      <c r="H37" s="29">
        <v>12.47</v>
      </c>
      <c r="I37" s="26">
        <f si="0" t="shared"/>
        <v>62.35</v>
      </c>
      <c r="J37" s="26">
        <v>20</v>
      </c>
    </row>
    <row r="38" spans="1:11">
      <c r="A38" s="10">
        <v>5331</v>
      </c>
      <c r="B38" s="26">
        <v>11</v>
      </c>
      <c r="C38" s="8">
        <v>15</v>
      </c>
      <c r="D38" s="8">
        <v>44</v>
      </c>
      <c r="E38" s="26" t="s">
        <v>186</v>
      </c>
      <c r="F38" s="26" t="s">
        <v>187</v>
      </c>
      <c r="G38" s="26" t="s">
        <v>8</v>
      </c>
      <c r="H38" s="36">
        <v>2.81</v>
      </c>
      <c r="I38" s="26">
        <f si="0" t="shared"/>
        <v>30.91</v>
      </c>
      <c r="J38" s="26">
        <v>5</v>
      </c>
      <c r="K38" s="25" t="s">
        <v>1189</v>
      </c>
    </row>
    <row r="39" spans="1:11">
      <c r="A39" s="10">
        <v>5333</v>
      </c>
      <c r="B39" s="26">
        <v>89</v>
      </c>
      <c r="C39" s="8" t="s">
        <v>633</v>
      </c>
      <c r="D39" s="8">
        <v>61</v>
      </c>
      <c r="E39" s="26" t="s">
        <v>190</v>
      </c>
      <c r="F39" s="26" t="s">
        <v>865</v>
      </c>
      <c r="G39" s="26" t="s">
        <v>8</v>
      </c>
      <c r="H39" s="29">
        <v>14.6</v>
      </c>
      <c r="I39" s="29">
        <f si="0" t="shared"/>
        <v>1299.3999999999999</v>
      </c>
      <c r="J39" s="26">
        <v>22</v>
      </c>
      <c r="K39" s="25" t="s">
        <v>1189</v>
      </c>
    </row>
    <row r="40" spans="1:11">
      <c r="A40" s="10">
        <v>5334</v>
      </c>
      <c r="B40" s="26">
        <v>41</v>
      </c>
      <c r="C40" s="8">
        <v>20</v>
      </c>
      <c r="D40" s="8">
        <v>60</v>
      </c>
      <c r="E40" s="26" t="s">
        <v>191</v>
      </c>
      <c r="F40" s="26" t="s">
        <v>192</v>
      </c>
      <c r="G40" s="26" t="s">
        <v>8</v>
      </c>
      <c r="H40" s="29">
        <v>5.22</v>
      </c>
      <c r="I40" s="29">
        <f si="0" t="shared"/>
        <v>214.01999999999998</v>
      </c>
      <c r="J40" s="26">
        <v>10</v>
      </c>
      <c r="K40" s="25" t="s">
        <v>1189</v>
      </c>
    </row>
    <row r="41" spans="1:11">
      <c r="A41" s="10">
        <v>5341</v>
      </c>
      <c r="B41" s="26">
        <v>39</v>
      </c>
      <c r="C41" s="8" t="s">
        <v>633</v>
      </c>
      <c r="D41" s="8">
        <v>111</v>
      </c>
      <c r="E41" s="26" t="s">
        <v>198</v>
      </c>
      <c r="F41" s="26" t="s">
        <v>866</v>
      </c>
      <c r="G41" s="26" t="s">
        <v>8</v>
      </c>
      <c r="H41" s="29">
        <v>13.8</v>
      </c>
      <c r="I41" s="26">
        <f si="0" t="shared"/>
        <v>538.20000000000005</v>
      </c>
      <c r="J41" s="26">
        <v>20</v>
      </c>
    </row>
    <row r="42" spans="1:11">
      <c r="A42" s="10">
        <v>5320</v>
      </c>
      <c r="B42" s="26">
        <v>126</v>
      </c>
      <c r="C42" s="8">
        <v>30</v>
      </c>
      <c r="D42" s="8">
        <v>104</v>
      </c>
      <c r="E42" s="26" t="s">
        <v>895</v>
      </c>
      <c r="F42" s="26" t="s">
        <v>896</v>
      </c>
      <c r="G42" s="26" t="s">
        <v>897</v>
      </c>
      <c r="H42" s="29">
        <v>2.38</v>
      </c>
      <c r="I42" s="26">
        <f si="0" t="shared"/>
        <v>299.88</v>
      </c>
      <c r="J42" s="26">
        <v>5</v>
      </c>
    </row>
    <row r="43" spans="1:11">
      <c r="H43" s="29"/>
    </row>
    <row r="44" spans="1:11">
      <c r="A44" s="10">
        <v>26231</v>
      </c>
      <c r="B44" s="26">
        <v>1</v>
      </c>
      <c r="D44" s="8">
        <v>0</v>
      </c>
      <c r="G44" s="26" t="s">
        <v>1021</v>
      </c>
      <c r="H44" s="36">
        <v>114.86</v>
      </c>
      <c r="I44" s="26">
        <f ref="I44:I107" si="1" t="shared">H44*B44</f>
        <v>114.86</v>
      </c>
      <c r="K44" s="26"/>
    </row>
    <row r="45" spans="1:11">
      <c r="A45" s="10">
        <v>6001</v>
      </c>
      <c r="B45" s="26">
        <v>0</v>
      </c>
      <c r="D45" s="8">
        <v>0</v>
      </c>
      <c r="E45" s="26">
        <v>6001</v>
      </c>
      <c r="F45" s="26" t="s">
        <v>748</v>
      </c>
      <c r="G45" s="26" t="s">
        <v>220</v>
      </c>
      <c r="H45" s="29">
        <v>145</v>
      </c>
      <c r="I45" s="26">
        <f si="1" t="shared"/>
        <v>0</v>
      </c>
      <c r="J45" s="26">
        <f>(H45*0.4)+H45</f>
        <v>203</v>
      </c>
      <c r="K45" s="26"/>
    </row>
    <row r="46" spans="1:11">
      <c r="A46" s="10">
        <v>6002</v>
      </c>
      <c r="B46" s="26">
        <v>63</v>
      </c>
      <c r="C46" s="8">
        <v>10</v>
      </c>
      <c r="D46" s="8">
        <v>26</v>
      </c>
      <c r="E46" s="26">
        <v>6002</v>
      </c>
      <c r="F46" s="26" t="s">
        <v>750</v>
      </c>
      <c r="G46" s="26" t="s">
        <v>220</v>
      </c>
      <c r="H46" s="29">
        <v>6.71</v>
      </c>
      <c r="I46" s="26">
        <f si="1" t="shared"/>
        <v>422.73</v>
      </c>
      <c r="J46" s="26">
        <v>175</v>
      </c>
      <c r="K46" s="26"/>
    </row>
    <row r="47" spans="1:11">
      <c r="A47" s="10">
        <v>6003</v>
      </c>
      <c r="B47" s="26">
        <v>0</v>
      </c>
      <c r="D47" s="8">
        <v>0</v>
      </c>
      <c r="E47" s="26">
        <v>6003</v>
      </c>
      <c r="F47" s="26" t="s">
        <v>749</v>
      </c>
      <c r="G47" s="26" t="s">
        <v>220</v>
      </c>
      <c r="H47" s="36">
        <v>24</v>
      </c>
      <c r="I47" s="26">
        <f si="1" t="shared"/>
        <v>0</v>
      </c>
      <c r="J47" s="26">
        <v>35</v>
      </c>
      <c r="K47" s="26"/>
    </row>
    <row r="48" spans="1:11">
      <c r="A48" s="10">
        <v>6004</v>
      </c>
      <c r="B48" s="26">
        <v>0</v>
      </c>
      <c r="D48" s="8">
        <v>0</v>
      </c>
      <c r="E48" s="26">
        <v>6004</v>
      </c>
      <c r="F48" s="26" t="s">
        <v>751</v>
      </c>
      <c r="G48" s="26" t="s">
        <v>220</v>
      </c>
      <c r="H48" s="36">
        <v>41</v>
      </c>
      <c r="I48" s="26">
        <f si="1" t="shared"/>
        <v>0</v>
      </c>
      <c r="J48" s="26">
        <v>70</v>
      </c>
      <c r="K48" s="26"/>
    </row>
    <row r="49" spans="1:11">
      <c r="A49" s="10">
        <v>6005</v>
      </c>
      <c r="B49" s="26">
        <v>0</v>
      </c>
      <c r="D49" s="8">
        <v>0</v>
      </c>
      <c r="E49" s="26">
        <v>6005</v>
      </c>
      <c r="F49" s="26" t="s">
        <v>221</v>
      </c>
      <c r="G49" s="26" t="s">
        <v>220</v>
      </c>
      <c r="H49" s="36">
        <v>40.11</v>
      </c>
      <c r="I49" s="26">
        <f si="1" t="shared"/>
        <v>0</v>
      </c>
      <c r="K49" s="26"/>
    </row>
    <row r="50" spans="1:11">
      <c r="A50" s="10">
        <v>6006</v>
      </c>
      <c r="B50" s="26">
        <v>1</v>
      </c>
      <c r="D50" s="8">
        <v>0</v>
      </c>
      <c r="E50" s="26">
        <v>6006</v>
      </c>
      <c r="F50" s="26" t="s">
        <v>775</v>
      </c>
      <c r="G50" s="26" t="s">
        <v>220</v>
      </c>
      <c r="H50" s="36">
        <v>43.36</v>
      </c>
      <c r="I50" s="26">
        <f si="1" t="shared"/>
        <v>43.36</v>
      </c>
      <c r="J50" s="26">
        <v>40</v>
      </c>
      <c r="K50" s="26"/>
    </row>
    <row r="51" spans="1:11">
      <c r="A51" s="10">
        <v>6007</v>
      </c>
      <c r="B51" s="26">
        <v>23</v>
      </c>
      <c r="C51" s="8">
        <v>5</v>
      </c>
      <c r="D51" s="8">
        <v>0</v>
      </c>
      <c r="E51" s="26">
        <v>6007</v>
      </c>
      <c r="F51" s="26" t="s">
        <v>222</v>
      </c>
      <c r="G51" s="26" t="s">
        <v>220</v>
      </c>
      <c r="H51" s="36">
        <v>7</v>
      </c>
      <c r="I51" s="29">
        <f si="1" t="shared"/>
        <v>161</v>
      </c>
      <c r="J51" s="26">
        <v>10</v>
      </c>
      <c r="K51" s="26"/>
    </row>
    <row r="52" spans="1:11">
      <c r="A52" s="10">
        <v>6008</v>
      </c>
      <c r="B52" s="26">
        <v>97</v>
      </c>
      <c r="C52" s="8" t="s">
        <v>629</v>
      </c>
      <c r="D52" s="8">
        <v>14</v>
      </c>
      <c r="E52" s="26">
        <v>6008</v>
      </c>
      <c r="F52" s="26" t="s">
        <v>223</v>
      </c>
      <c r="G52" s="26" t="s">
        <v>220</v>
      </c>
      <c r="H52" s="29">
        <v>16.5</v>
      </c>
      <c r="I52" s="29">
        <f si="1" t="shared"/>
        <v>1600.5</v>
      </c>
      <c r="J52" s="26">
        <v>45</v>
      </c>
      <c r="K52" s="26"/>
    </row>
    <row r="53" spans="1:11">
      <c r="A53" s="10">
        <v>6009</v>
      </c>
      <c r="B53" s="26">
        <v>26</v>
      </c>
      <c r="D53" s="8">
        <v>2</v>
      </c>
      <c r="E53" s="26">
        <v>6009</v>
      </c>
      <c r="F53" s="26" t="s">
        <v>224</v>
      </c>
      <c r="G53" s="26" t="s">
        <v>220</v>
      </c>
      <c r="H53" s="36">
        <v>38.33</v>
      </c>
      <c r="I53" s="29">
        <f si="1" t="shared"/>
        <v>996.57999999999993</v>
      </c>
      <c r="J53" s="26">
        <v>55</v>
      </c>
      <c r="K53" s="26"/>
    </row>
    <row r="54" spans="1:11">
      <c r="A54" s="10">
        <v>6014</v>
      </c>
      <c r="B54" s="26">
        <v>21</v>
      </c>
      <c r="D54" s="8">
        <v>1</v>
      </c>
      <c r="E54" s="26">
        <v>6014</v>
      </c>
      <c r="F54" s="26" t="s">
        <v>229</v>
      </c>
      <c r="G54" s="26" t="s">
        <v>220</v>
      </c>
      <c r="H54" s="36">
        <v>27.44</v>
      </c>
      <c r="I54" s="26">
        <f si="1" t="shared"/>
        <v>576.24</v>
      </c>
      <c r="J54" s="26">
        <v>310</v>
      </c>
      <c r="K54" s="26"/>
    </row>
    <row r="55" spans="1:11">
      <c r="A55" s="10">
        <v>6015</v>
      </c>
      <c r="B55" s="26">
        <v>0</v>
      </c>
      <c r="D55" s="8">
        <v>0</v>
      </c>
      <c r="E55" s="26">
        <v>6015</v>
      </c>
      <c r="F55" s="26" t="s">
        <v>230</v>
      </c>
      <c r="G55" s="26" t="s">
        <v>220</v>
      </c>
      <c r="H55" s="36">
        <v>50</v>
      </c>
      <c r="I55" s="26">
        <f si="1" t="shared"/>
        <v>0</v>
      </c>
      <c r="J55" s="26">
        <f>(H55*0.4)+H55</f>
        <v>70</v>
      </c>
      <c r="K55" s="26"/>
    </row>
    <row r="56" spans="1:11">
      <c r="A56" s="10">
        <v>6016</v>
      </c>
      <c r="B56" s="26">
        <v>0</v>
      </c>
      <c r="D56" s="8">
        <v>0</v>
      </c>
      <c r="E56" s="26">
        <v>6016</v>
      </c>
      <c r="F56" s="26" t="s">
        <v>231</v>
      </c>
      <c r="G56" s="26" t="s">
        <v>220</v>
      </c>
      <c r="H56" s="36">
        <v>85.48</v>
      </c>
      <c r="I56" s="26">
        <f si="1" t="shared"/>
        <v>0</v>
      </c>
      <c r="J56" s="26">
        <v>120</v>
      </c>
      <c r="K56" s="26"/>
    </row>
    <row r="57" spans="1:11">
      <c r="A57" s="10">
        <v>6019</v>
      </c>
      <c r="B57" s="26">
        <v>0</v>
      </c>
      <c r="D57" s="8">
        <v>0</v>
      </c>
      <c r="E57" s="26">
        <v>6019</v>
      </c>
      <c r="F57" s="26" t="s">
        <v>534</v>
      </c>
      <c r="G57" s="26" t="s">
        <v>220</v>
      </c>
      <c r="H57" s="36">
        <v>45.53</v>
      </c>
      <c r="I57" s="26">
        <f si="1" t="shared"/>
        <v>0</v>
      </c>
      <c r="J57" s="26">
        <v>100</v>
      </c>
      <c r="K57" s="26"/>
    </row>
    <row r="58" spans="1:11">
      <c r="A58" s="10">
        <v>6020</v>
      </c>
      <c r="B58" s="26">
        <v>1</v>
      </c>
      <c r="D58" s="8">
        <v>0</v>
      </c>
      <c r="E58" s="26">
        <v>6020</v>
      </c>
      <c r="F58" s="26" t="s">
        <v>232</v>
      </c>
      <c r="G58" s="26" t="s">
        <v>220</v>
      </c>
      <c r="H58" s="36">
        <v>126</v>
      </c>
      <c r="I58" s="29">
        <f si="1" t="shared"/>
        <v>126</v>
      </c>
      <c r="J58" s="26">
        <v>180</v>
      </c>
      <c r="K58" s="26"/>
    </row>
    <row r="59" spans="1:11">
      <c r="A59" s="10">
        <v>6021</v>
      </c>
      <c r="B59" s="26">
        <v>1</v>
      </c>
      <c r="D59" s="8">
        <v>0</v>
      </c>
      <c r="E59" s="26">
        <v>6021</v>
      </c>
      <c r="F59" s="26" t="s">
        <v>233</v>
      </c>
      <c r="G59" s="26" t="s">
        <v>220</v>
      </c>
      <c r="H59" s="36">
        <v>126</v>
      </c>
      <c r="I59" s="29">
        <f si="1" t="shared"/>
        <v>126</v>
      </c>
      <c r="J59" s="26">
        <v>180</v>
      </c>
      <c r="K59" s="26"/>
    </row>
    <row r="60" spans="1:11">
      <c r="A60" s="10">
        <v>6022</v>
      </c>
      <c r="B60" s="26">
        <v>4</v>
      </c>
      <c r="D60" s="8">
        <v>2</v>
      </c>
      <c r="E60" s="26">
        <v>6022</v>
      </c>
      <c r="F60" s="26" t="s">
        <v>234</v>
      </c>
      <c r="G60" s="26" t="s">
        <v>220</v>
      </c>
      <c r="H60" s="36">
        <v>45.53</v>
      </c>
      <c r="I60" s="26">
        <f si="1" t="shared"/>
        <v>182.12</v>
      </c>
      <c r="J60" s="26">
        <f>(H60*0.4)+H60</f>
        <v>63.742000000000004</v>
      </c>
      <c r="K60" s="26"/>
    </row>
    <row r="61" spans="1:11">
      <c r="A61" s="10">
        <v>6023</v>
      </c>
      <c r="B61" s="26">
        <v>2</v>
      </c>
      <c r="D61" s="8">
        <v>0</v>
      </c>
      <c r="E61" s="26">
        <v>6023</v>
      </c>
      <c r="F61" s="26" t="s">
        <v>235</v>
      </c>
      <c r="G61" s="26" t="s">
        <v>220</v>
      </c>
      <c r="H61" s="36">
        <v>36.86</v>
      </c>
      <c r="I61" s="26">
        <f si="1" t="shared"/>
        <v>73.72</v>
      </c>
      <c r="J61" s="26">
        <f>(H61*0.4)+H61</f>
        <v>51.603999999999999</v>
      </c>
      <c r="K61" s="26"/>
    </row>
    <row r="62" spans="1:11">
      <c r="A62" s="10">
        <v>6024</v>
      </c>
      <c r="B62" s="26">
        <v>2</v>
      </c>
      <c r="D62" s="8">
        <v>0</v>
      </c>
      <c r="E62" s="26">
        <v>6024</v>
      </c>
      <c r="F62" s="26" t="s">
        <v>776</v>
      </c>
      <c r="G62" s="26" t="s">
        <v>220</v>
      </c>
      <c r="H62" s="36">
        <v>30</v>
      </c>
      <c r="I62" s="29">
        <f si="1" t="shared"/>
        <v>60</v>
      </c>
      <c r="J62" s="26">
        <f>(H62*0.4)+H62</f>
        <v>42</v>
      </c>
      <c r="K62" s="26"/>
    </row>
    <row r="63" spans="1:11">
      <c r="A63" s="10">
        <v>6025</v>
      </c>
      <c r="B63" s="26">
        <v>2</v>
      </c>
      <c r="D63" s="8">
        <v>0</v>
      </c>
      <c r="E63" s="26">
        <v>6025</v>
      </c>
      <c r="G63" s="26" t="s">
        <v>220</v>
      </c>
      <c r="H63" s="36">
        <v>160.88</v>
      </c>
      <c r="I63" s="26">
        <f si="1" t="shared"/>
        <v>321.76</v>
      </c>
      <c r="J63" s="26">
        <v>230</v>
      </c>
      <c r="K63" s="26"/>
    </row>
    <row r="64" spans="1:11">
      <c r="A64" s="10">
        <v>6026</v>
      </c>
      <c r="B64" s="26">
        <v>0</v>
      </c>
      <c r="D64" s="8">
        <v>0</v>
      </c>
      <c r="E64" s="26">
        <v>6026</v>
      </c>
      <c r="F64" s="26" t="s">
        <v>236</v>
      </c>
      <c r="G64" s="26" t="s">
        <v>220</v>
      </c>
      <c r="H64" s="36">
        <v>25</v>
      </c>
      <c r="I64" s="26">
        <f si="1" t="shared"/>
        <v>0</v>
      </c>
      <c r="J64" s="26">
        <f>(H64*0.4)+H64</f>
        <v>35</v>
      </c>
      <c r="K64" s="26"/>
    </row>
    <row r="65" spans="1:11">
      <c r="A65" s="10">
        <v>6027</v>
      </c>
      <c r="B65" s="26">
        <v>3</v>
      </c>
      <c r="D65" s="8">
        <v>0</v>
      </c>
      <c r="E65" s="26">
        <v>6027</v>
      </c>
      <c r="F65" s="26" t="s">
        <v>237</v>
      </c>
      <c r="G65" s="26" t="s">
        <v>220</v>
      </c>
      <c r="H65" s="36">
        <v>50</v>
      </c>
      <c r="I65" s="29">
        <f si="1" t="shared"/>
        <v>150</v>
      </c>
      <c r="J65" s="26">
        <f>(H65*0.4)+H65</f>
        <v>70</v>
      </c>
      <c r="K65" s="26"/>
    </row>
    <row customFormat="1" customHeight="1" ht="14.25" r="66" s="40" spans="1:11" thickBot="1">
      <c r="A66" s="52">
        <v>6028</v>
      </c>
      <c r="B66" s="53">
        <v>0</v>
      </c>
      <c r="C66" s="54"/>
      <c r="D66" s="54">
        <v>0</v>
      </c>
      <c r="E66" s="40">
        <v>6028</v>
      </c>
      <c r="F66" s="40" t="s">
        <v>238</v>
      </c>
      <c r="G66" s="40" t="s">
        <v>220</v>
      </c>
      <c r="H66" s="60">
        <v>45</v>
      </c>
      <c r="I66" s="40">
        <f si="1" t="shared"/>
        <v>0</v>
      </c>
      <c r="J66" s="40">
        <v>65</v>
      </c>
    </row>
    <row customFormat="1" r="67" s="38" spans="1:11">
      <c r="A67" s="14">
        <v>6029</v>
      </c>
      <c r="B67" s="38">
        <v>1</v>
      </c>
      <c r="C67" s="15"/>
      <c r="D67" s="15">
        <v>0</v>
      </c>
      <c r="E67" s="38">
        <v>6029</v>
      </c>
      <c r="F67" s="38" t="s">
        <v>239</v>
      </c>
      <c r="G67" s="38" t="s">
        <v>220</v>
      </c>
      <c r="H67" s="56">
        <v>30</v>
      </c>
      <c r="I67" s="39">
        <f si="1" t="shared"/>
        <v>30</v>
      </c>
      <c r="J67" s="38">
        <f>(H67*0.4)+H67</f>
        <v>42</v>
      </c>
    </row>
    <row r="68" spans="1:11">
      <c r="A68" s="10">
        <v>6030</v>
      </c>
      <c r="B68" s="26">
        <v>10</v>
      </c>
      <c r="D68" s="8">
        <v>0</v>
      </c>
      <c r="E68" s="26">
        <v>6030</v>
      </c>
      <c r="F68" s="26" t="s">
        <v>240</v>
      </c>
      <c r="G68" s="26" t="s">
        <v>220</v>
      </c>
      <c r="H68" s="36">
        <v>107.5</v>
      </c>
      <c r="I68" s="29">
        <f si="1" t="shared"/>
        <v>1075</v>
      </c>
      <c r="J68" s="26">
        <v>155</v>
      </c>
      <c r="K68" s="26"/>
    </row>
    <row r="69" spans="1:11">
      <c r="A69" s="10">
        <v>6031</v>
      </c>
      <c r="B69" s="26">
        <v>7</v>
      </c>
      <c r="D69" s="8">
        <v>0</v>
      </c>
      <c r="E69" s="26">
        <v>6031</v>
      </c>
      <c r="F69" s="26" t="s">
        <v>241</v>
      </c>
      <c r="G69" s="26" t="s">
        <v>220</v>
      </c>
      <c r="H69" s="36">
        <v>8.3000000000000007</v>
      </c>
      <c r="I69" s="29">
        <f si="1" t="shared"/>
        <v>58.100000000000009</v>
      </c>
      <c r="J69" s="26">
        <v>15</v>
      </c>
      <c r="K69" s="26"/>
    </row>
    <row r="70" spans="1:11">
      <c r="A70" s="10">
        <v>6032</v>
      </c>
      <c r="B70" s="26">
        <v>8</v>
      </c>
      <c r="D70" s="8">
        <v>0</v>
      </c>
      <c r="E70" s="26">
        <v>6032</v>
      </c>
      <c r="F70" s="26" t="s">
        <v>242</v>
      </c>
      <c r="G70" s="26" t="s">
        <v>220</v>
      </c>
      <c r="H70" s="36">
        <v>162</v>
      </c>
      <c r="I70" s="29">
        <f si="1" t="shared"/>
        <v>1296</v>
      </c>
      <c r="J70" s="26">
        <v>230</v>
      </c>
      <c r="K70" s="26"/>
    </row>
    <row r="71" spans="1:11">
      <c r="A71" s="10">
        <v>6033</v>
      </c>
      <c r="B71" s="26">
        <v>3</v>
      </c>
      <c r="D71" s="8">
        <v>0</v>
      </c>
      <c r="E71" s="26">
        <v>6033</v>
      </c>
      <c r="F71" s="26" t="s">
        <v>243</v>
      </c>
      <c r="G71" s="26" t="s">
        <v>220</v>
      </c>
      <c r="H71" s="36">
        <v>35</v>
      </c>
      <c r="I71" s="29">
        <f si="1" t="shared"/>
        <v>105</v>
      </c>
      <c r="J71" s="26">
        <v>50</v>
      </c>
      <c r="K71" s="26"/>
    </row>
    <row r="72" spans="1:11">
      <c r="A72" s="10">
        <v>6034</v>
      </c>
      <c r="B72" s="26">
        <v>0</v>
      </c>
      <c r="D72" s="8">
        <v>0</v>
      </c>
      <c r="E72" s="26">
        <v>6034</v>
      </c>
      <c r="F72" s="26" t="s">
        <v>244</v>
      </c>
      <c r="G72" s="26" t="s">
        <v>220</v>
      </c>
      <c r="H72" s="36">
        <v>61</v>
      </c>
      <c r="I72" s="26">
        <f si="1" t="shared"/>
        <v>0</v>
      </c>
      <c r="J72" s="26">
        <v>90</v>
      </c>
      <c r="K72" s="26"/>
    </row>
    <row r="73" spans="1:11">
      <c r="A73" s="10">
        <v>6035</v>
      </c>
      <c r="B73" s="26">
        <v>0</v>
      </c>
      <c r="D73" s="8">
        <v>0</v>
      </c>
      <c r="E73" s="26">
        <v>6035</v>
      </c>
      <c r="F73" s="26" t="s">
        <v>245</v>
      </c>
      <c r="G73" s="26" t="s">
        <v>220</v>
      </c>
      <c r="H73" s="36">
        <v>49.86</v>
      </c>
      <c r="I73" s="26">
        <f si="1" t="shared"/>
        <v>0</v>
      </c>
      <c r="J73" s="26">
        <f>(H73*0.4)+H73</f>
        <v>69.804000000000002</v>
      </c>
      <c r="K73" s="26"/>
    </row>
    <row r="74" spans="1:11">
      <c r="A74" s="10">
        <v>6036</v>
      </c>
      <c r="B74" s="26">
        <v>1</v>
      </c>
      <c r="D74" s="8">
        <v>0</v>
      </c>
      <c r="E74" s="26">
        <v>6036</v>
      </c>
      <c r="F74" s="26" t="s">
        <v>246</v>
      </c>
      <c r="G74" s="26" t="s">
        <v>220</v>
      </c>
      <c r="H74" s="36">
        <v>179</v>
      </c>
      <c r="I74" s="29">
        <f si="1" t="shared"/>
        <v>179</v>
      </c>
      <c r="J74" s="26">
        <v>255</v>
      </c>
      <c r="K74" s="26"/>
    </row>
    <row r="75" spans="1:11">
      <c r="A75" s="10">
        <v>6037</v>
      </c>
      <c r="B75" s="26">
        <v>0</v>
      </c>
      <c r="D75" s="8">
        <v>0</v>
      </c>
      <c r="E75" s="26">
        <v>6037</v>
      </c>
      <c r="F75" s="26" t="s">
        <v>247</v>
      </c>
      <c r="G75" s="26" t="s">
        <v>220</v>
      </c>
      <c r="H75" s="36">
        <v>81</v>
      </c>
      <c r="I75" s="26">
        <f si="1" t="shared"/>
        <v>0</v>
      </c>
      <c r="J75" s="26">
        <v>115</v>
      </c>
      <c r="K75" s="26"/>
    </row>
    <row r="76" spans="1:11">
      <c r="A76" s="10">
        <v>6038</v>
      </c>
      <c r="B76" s="26">
        <v>5</v>
      </c>
      <c r="D76" s="8">
        <v>0</v>
      </c>
      <c r="E76" s="26">
        <v>6038</v>
      </c>
      <c r="F76" s="26" t="s">
        <v>248</v>
      </c>
      <c r="G76" s="26" t="s">
        <v>220</v>
      </c>
      <c r="H76" s="36">
        <v>182</v>
      </c>
      <c r="I76" s="29">
        <f si="1" t="shared"/>
        <v>910</v>
      </c>
      <c r="J76" s="26">
        <v>255</v>
      </c>
      <c r="K76" s="26"/>
    </row>
    <row r="77" spans="1:11">
      <c r="A77" s="10">
        <v>6039</v>
      </c>
      <c r="B77" s="26">
        <v>0</v>
      </c>
      <c r="D77" s="8">
        <v>0</v>
      </c>
      <c r="E77" s="26">
        <v>6039</v>
      </c>
      <c r="F77" s="26" t="s">
        <v>249</v>
      </c>
      <c r="G77" s="26" t="s">
        <v>220</v>
      </c>
      <c r="H77" s="36">
        <v>82</v>
      </c>
      <c r="I77" s="26">
        <f si="1" t="shared"/>
        <v>0</v>
      </c>
      <c r="J77" s="26">
        <f>120</f>
        <v>120</v>
      </c>
      <c r="K77" s="26"/>
    </row>
    <row r="78" spans="1:11">
      <c r="A78" s="10">
        <v>6040</v>
      </c>
      <c r="B78" s="26">
        <v>0</v>
      </c>
      <c r="D78" s="8">
        <v>0</v>
      </c>
      <c r="E78" s="26">
        <v>6040</v>
      </c>
      <c r="F78" s="26" t="s">
        <v>250</v>
      </c>
      <c r="G78" s="26" t="s">
        <v>220</v>
      </c>
      <c r="H78" s="36">
        <v>40</v>
      </c>
      <c r="I78" s="26">
        <f si="1" t="shared"/>
        <v>0</v>
      </c>
      <c r="J78" s="26">
        <f>(H78*0.4)+H78</f>
        <v>56</v>
      </c>
      <c r="K78" s="26"/>
    </row>
    <row r="79" spans="1:11">
      <c r="A79" s="10">
        <v>6041</v>
      </c>
      <c r="B79" s="26">
        <v>0</v>
      </c>
      <c r="D79" s="8">
        <v>0</v>
      </c>
      <c r="E79" s="26">
        <v>6041</v>
      </c>
      <c r="F79" s="26" t="s">
        <v>251</v>
      </c>
      <c r="G79" s="26" t="s">
        <v>220</v>
      </c>
      <c r="H79" s="36">
        <v>50</v>
      </c>
      <c r="I79" s="26">
        <f si="1" t="shared"/>
        <v>0</v>
      </c>
      <c r="J79" s="26">
        <f>(H79*0.4)+H79</f>
        <v>70</v>
      </c>
      <c r="K79" s="26"/>
    </row>
    <row r="80" spans="1:11">
      <c r="A80" s="10">
        <v>6042</v>
      </c>
      <c r="B80" s="26">
        <v>3</v>
      </c>
      <c r="D80" s="8">
        <v>0</v>
      </c>
      <c r="E80" s="26">
        <v>6042</v>
      </c>
      <c r="F80" s="26" t="s">
        <v>252</v>
      </c>
      <c r="G80" s="26" t="s">
        <v>220</v>
      </c>
      <c r="H80" s="36">
        <v>74</v>
      </c>
      <c r="I80" s="29">
        <f si="1" t="shared"/>
        <v>222</v>
      </c>
      <c r="J80" s="26">
        <v>105</v>
      </c>
      <c r="K80" s="26"/>
    </row>
    <row r="81" spans="1:11">
      <c r="A81" s="10">
        <v>6043</v>
      </c>
      <c r="B81" s="26">
        <v>3</v>
      </c>
      <c r="D81" s="8">
        <v>0</v>
      </c>
      <c r="E81" s="26">
        <v>6043</v>
      </c>
      <c r="F81" s="26" t="s">
        <v>253</v>
      </c>
      <c r="G81" s="26" t="s">
        <v>220</v>
      </c>
      <c r="H81" s="36">
        <v>90</v>
      </c>
      <c r="I81" s="26">
        <f si="1" t="shared"/>
        <v>270</v>
      </c>
      <c r="J81" s="26">
        <v>130</v>
      </c>
      <c r="K81" s="26"/>
    </row>
    <row r="82" spans="1:11">
      <c r="A82" s="10">
        <v>6044</v>
      </c>
      <c r="B82" s="26">
        <v>1</v>
      </c>
      <c r="D82" s="8">
        <v>0</v>
      </c>
      <c r="E82" s="26">
        <v>6044</v>
      </c>
      <c r="F82" s="26" t="s">
        <v>254</v>
      </c>
      <c r="G82" s="26" t="s">
        <v>220</v>
      </c>
      <c r="H82" s="36">
        <v>106.54</v>
      </c>
      <c r="I82" s="26">
        <f si="1" t="shared"/>
        <v>106.54</v>
      </c>
      <c r="J82" s="26">
        <v>155</v>
      </c>
      <c r="K82" s="26"/>
    </row>
    <row r="83" spans="1:11">
      <c r="A83" s="10">
        <v>6045</v>
      </c>
      <c r="B83" s="26">
        <v>5</v>
      </c>
      <c r="D83" s="8">
        <v>0</v>
      </c>
      <c r="E83" s="26">
        <v>6045</v>
      </c>
      <c r="F83" s="26" t="s">
        <v>255</v>
      </c>
      <c r="G83" s="26" t="s">
        <v>220</v>
      </c>
      <c r="H83" s="36">
        <v>50</v>
      </c>
      <c r="I83" s="29">
        <f si="1" t="shared"/>
        <v>250</v>
      </c>
      <c r="J83" s="26">
        <f>(H83*0.4)+H83</f>
        <v>70</v>
      </c>
      <c r="K83" s="26"/>
    </row>
    <row r="84" spans="1:11">
      <c r="A84" s="10">
        <v>6046</v>
      </c>
      <c r="B84" s="26">
        <v>8</v>
      </c>
      <c r="D84" s="8">
        <v>4</v>
      </c>
      <c r="E84" s="26">
        <v>6046</v>
      </c>
      <c r="F84" s="26" t="s">
        <v>588</v>
      </c>
      <c r="G84" s="26" t="s">
        <v>220</v>
      </c>
      <c r="H84" s="36">
        <v>6.73</v>
      </c>
      <c r="I84" s="26">
        <f si="1" t="shared"/>
        <v>53.84</v>
      </c>
      <c r="J84" s="26">
        <v>15</v>
      </c>
      <c r="K84" s="26"/>
    </row>
    <row r="85" spans="1:11">
      <c r="A85" s="10">
        <v>6047</v>
      </c>
      <c r="B85" s="26">
        <v>32</v>
      </c>
      <c r="C85" s="8">
        <v>15</v>
      </c>
      <c r="D85" s="8">
        <v>5</v>
      </c>
      <c r="E85" s="26">
        <v>6047</v>
      </c>
      <c r="F85" s="26" t="s">
        <v>256</v>
      </c>
      <c r="G85" s="26" t="s">
        <v>220</v>
      </c>
      <c r="H85" s="36">
        <v>26.68</v>
      </c>
      <c r="I85" s="26">
        <f si="1" t="shared"/>
        <v>853.76</v>
      </c>
      <c r="J85" s="26">
        <v>20</v>
      </c>
      <c r="K85" s="26"/>
    </row>
    <row r="86" spans="1:11">
      <c r="A86" s="10">
        <v>6048</v>
      </c>
      <c r="B86" s="26">
        <v>0</v>
      </c>
      <c r="D86" s="8">
        <v>0</v>
      </c>
      <c r="E86" s="26">
        <v>6048</v>
      </c>
      <c r="G86" s="26" t="s">
        <v>220</v>
      </c>
      <c r="H86" s="36">
        <v>80.8</v>
      </c>
      <c r="I86" s="26">
        <f si="1" t="shared"/>
        <v>0</v>
      </c>
      <c r="J86" s="26">
        <v>115</v>
      </c>
      <c r="K86" s="26"/>
    </row>
    <row r="87" spans="1:11">
      <c r="A87" s="10">
        <v>6049</v>
      </c>
      <c r="B87" s="26">
        <v>0</v>
      </c>
      <c r="D87" s="8">
        <v>0</v>
      </c>
      <c r="E87" s="26">
        <v>6049</v>
      </c>
      <c r="G87" s="26" t="s">
        <v>220</v>
      </c>
      <c r="H87" s="36">
        <v>0</v>
      </c>
      <c r="I87" s="26">
        <f si="1" t="shared"/>
        <v>0</v>
      </c>
      <c r="J87" s="26">
        <v>170</v>
      </c>
      <c r="K87" s="26"/>
    </row>
    <row r="88" spans="1:11">
      <c r="A88" s="10">
        <v>6050</v>
      </c>
      <c r="B88" s="26">
        <v>2</v>
      </c>
      <c r="D88" s="8">
        <v>0</v>
      </c>
      <c r="E88" s="26">
        <v>6050</v>
      </c>
      <c r="F88" s="26" t="s">
        <v>257</v>
      </c>
      <c r="G88" s="26" t="s">
        <v>220</v>
      </c>
      <c r="H88" s="36">
        <v>135</v>
      </c>
      <c r="I88" s="29">
        <f si="1" t="shared"/>
        <v>270</v>
      </c>
      <c r="J88" s="26">
        <v>190</v>
      </c>
      <c r="K88" s="26"/>
    </row>
    <row r="89" spans="1:11">
      <c r="A89" s="10">
        <v>6051</v>
      </c>
      <c r="B89" s="26">
        <v>8</v>
      </c>
      <c r="D89" s="8">
        <v>1</v>
      </c>
      <c r="E89" s="26">
        <v>6051</v>
      </c>
      <c r="G89" s="26" t="s">
        <v>220</v>
      </c>
      <c r="H89" s="36">
        <v>34.26</v>
      </c>
      <c r="I89" s="26">
        <f si="1" t="shared"/>
        <v>274.08</v>
      </c>
      <c r="J89" s="26">
        <v>255</v>
      </c>
      <c r="K89" s="26"/>
    </row>
    <row r="90" spans="1:11">
      <c r="A90" s="10">
        <v>6052</v>
      </c>
      <c r="B90" s="26">
        <v>0</v>
      </c>
      <c r="D90" s="8">
        <v>0</v>
      </c>
      <c r="E90" s="26">
        <v>6052</v>
      </c>
      <c r="F90" s="26" t="s">
        <v>258</v>
      </c>
      <c r="G90" s="26" t="s">
        <v>220</v>
      </c>
      <c r="H90" s="36">
        <v>37.5</v>
      </c>
      <c r="I90" s="26">
        <f si="1" t="shared"/>
        <v>0</v>
      </c>
      <c r="J90" s="26">
        <v>55</v>
      </c>
      <c r="K90" s="26"/>
    </row>
    <row r="91" spans="1:11">
      <c r="A91" s="10">
        <v>6053</v>
      </c>
      <c r="B91" s="26">
        <v>0</v>
      </c>
      <c r="D91" s="8">
        <v>0</v>
      </c>
      <c r="E91" s="26">
        <v>6053</v>
      </c>
      <c r="G91" s="26" t="s">
        <v>220</v>
      </c>
      <c r="H91" s="36">
        <v>31.66</v>
      </c>
      <c r="I91" s="26">
        <f si="1" t="shared"/>
        <v>0</v>
      </c>
      <c r="J91" s="26">
        <v>10</v>
      </c>
      <c r="K91" s="26"/>
    </row>
    <row r="92" spans="1:11">
      <c r="A92" s="10">
        <v>6054</v>
      </c>
      <c r="B92" s="26">
        <v>2</v>
      </c>
      <c r="D92" s="8">
        <v>2</v>
      </c>
      <c r="E92" s="26">
        <v>6054</v>
      </c>
      <c r="F92" s="26" t="s">
        <v>259</v>
      </c>
      <c r="G92" s="26" t="s">
        <v>220</v>
      </c>
      <c r="H92" s="36">
        <v>98</v>
      </c>
      <c r="I92" s="29">
        <f si="1" t="shared"/>
        <v>196</v>
      </c>
      <c r="J92" s="26">
        <v>140</v>
      </c>
      <c r="K92" s="26"/>
    </row>
    <row r="93" spans="1:11">
      <c r="A93" s="10">
        <v>6055</v>
      </c>
      <c r="B93" s="26">
        <v>1</v>
      </c>
      <c r="D93" s="8">
        <v>0</v>
      </c>
      <c r="E93" s="26">
        <v>6055</v>
      </c>
      <c r="F93" s="26" t="s">
        <v>260</v>
      </c>
      <c r="G93" s="26" t="s">
        <v>220</v>
      </c>
      <c r="H93" s="36">
        <v>92</v>
      </c>
      <c r="I93" s="29">
        <f si="1" t="shared"/>
        <v>92</v>
      </c>
      <c r="J93" s="26">
        <v>130</v>
      </c>
      <c r="K93" s="26"/>
    </row>
    <row r="94" spans="1:11">
      <c r="A94" s="10">
        <v>6056</v>
      </c>
      <c r="B94" s="26">
        <v>1</v>
      </c>
      <c r="D94" s="8">
        <v>0</v>
      </c>
      <c r="E94" s="26">
        <v>6056</v>
      </c>
      <c r="F94" s="26" t="s">
        <v>261</v>
      </c>
      <c r="G94" s="26" t="s">
        <v>220</v>
      </c>
      <c r="H94" s="36">
        <v>50</v>
      </c>
      <c r="I94" s="29">
        <f si="1" t="shared"/>
        <v>50</v>
      </c>
      <c r="J94" s="26">
        <f>(H94*0.4)+H94</f>
        <v>70</v>
      </c>
      <c r="K94" s="26"/>
    </row>
    <row r="95" spans="1:11">
      <c r="A95" s="10">
        <v>6057</v>
      </c>
      <c r="B95" s="26">
        <v>2</v>
      </c>
      <c r="D95" s="8">
        <v>0</v>
      </c>
      <c r="E95" s="26">
        <v>6057</v>
      </c>
      <c r="F95" s="26" t="s">
        <v>262</v>
      </c>
      <c r="G95" s="26" t="s">
        <v>220</v>
      </c>
      <c r="H95" s="36">
        <v>97.5</v>
      </c>
      <c r="I95" s="29">
        <f si="1" t="shared"/>
        <v>195</v>
      </c>
      <c r="J95" s="26">
        <v>140</v>
      </c>
      <c r="K95" s="26"/>
    </row>
    <row r="96" spans="1:11">
      <c r="A96" s="10">
        <v>6058</v>
      </c>
      <c r="B96" s="26">
        <v>0</v>
      </c>
      <c r="D96" s="8">
        <v>0</v>
      </c>
      <c r="E96" s="26">
        <v>6058</v>
      </c>
      <c r="F96" s="26" t="s">
        <v>263</v>
      </c>
      <c r="G96" s="26" t="s">
        <v>220</v>
      </c>
      <c r="H96" s="36">
        <v>195</v>
      </c>
      <c r="I96" s="26">
        <f si="1" t="shared"/>
        <v>0</v>
      </c>
      <c r="J96" s="26">
        <v>280</v>
      </c>
      <c r="K96" s="26"/>
    </row>
    <row r="97" spans="1:11">
      <c r="A97" s="10">
        <v>6059</v>
      </c>
      <c r="B97" s="26">
        <v>0</v>
      </c>
      <c r="D97" s="8">
        <v>0</v>
      </c>
      <c r="E97" s="26">
        <v>6059</v>
      </c>
      <c r="F97" s="26" t="s">
        <v>264</v>
      </c>
      <c r="G97" s="26" t="s">
        <v>220</v>
      </c>
      <c r="H97" s="36">
        <v>62</v>
      </c>
      <c r="I97" s="26">
        <f si="1" t="shared"/>
        <v>0</v>
      </c>
      <c r="J97" s="26">
        <v>90</v>
      </c>
      <c r="K97" s="26"/>
    </row>
    <row r="98" spans="1:11">
      <c r="A98" s="10">
        <v>6060</v>
      </c>
      <c r="B98" s="26">
        <v>0</v>
      </c>
      <c r="D98" s="8">
        <v>0</v>
      </c>
      <c r="E98" s="26">
        <v>6060</v>
      </c>
      <c r="F98" s="26" t="s">
        <v>265</v>
      </c>
      <c r="G98" s="26" t="s">
        <v>220</v>
      </c>
      <c r="H98" s="36">
        <v>17.100000000000001</v>
      </c>
      <c r="I98" s="26">
        <f si="1" t="shared"/>
        <v>0</v>
      </c>
      <c r="J98" s="26">
        <v>25</v>
      </c>
      <c r="K98" s="26"/>
    </row>
    <row r="99" spans="1:11">
      <c r="A99" s="10">
        <v>6061</v>
      </c>
      <c r="B99" s="26">
        <v>0</v>
      </c>
      <c r="D99" s="8">
        <v>0</v>
      </c>
      <c r="E99" s="26">
        <v>6061</v>
      </c>
      <c r="F99" s="26" t="s">
        <v>266</v>
      </c>
      <c r="G99" s="26" t="s">
        <v>220</v>
      </c>
      <c r="H99" s="29">
        <v>66.36</v>
      </c>
      <c r="I99" s="26">
        <f si="1" t="shared"/>
        <v>0</v>
      </c>
      <c r="J99" s="26">
        <v>240</v>
      </c>
      <c r="K99" s="26"/>
    </row>
    <row r="100" spans="1:11">
      <c r="A100" s="10">
        <v>6062</v>
      </c>
      <c r="B100" s="26">
        <v>1</v>
      </c>
      <c r="D100" s="8">
        <v>0</v>
      </c>
      <c r="E100" s="26">
        <v>6062</v>
      </c>
      <c r="F100" s="26" t="s">
        <v>267</v>
      </c>
      <c r="G100" s="26" t="s">
        <v>220</v>
      </c>
      <c r="H100" s="29">
        <v>22.19</v>
      </c>
      <c r="I100" s="26">
        <f si="1" t="shared"/>
        <v>22.19</v>
      </c>
      <c r="J100" s="26">
        <v>85</v>
      </c>
      <c r="K100" s="26"/>
    </row>
    <row r="101" spans="1:11">
      <c r="A101" s="10">
        <v>6063</v>
      </c>
      <c r="B101" s="26">
        <v>0</v>
      </c>
      <c r="D101" s="8">
        <v>0</v>
      </c>
      <c r="E101" s="26">
        <v>6063</v>
      </c>
      <c r="F101" s="26" t="s">
        <v>268</v>
      </c>
      <c r="G101" s="26" t="s">
        <v>220</v>
      </c>
      <c r="H101" s="29">
        <v>128.86000000000001</v>
      </c>
      <c r="I101" s="26">
        <f si="1" t="shared"/>
        <v>0</v>
      </c>
      <c r="J101" s="26">
        <v>62</v>
      </c>
    </row>
    <row r="102" spans="1:11">
      <c r="A102" s="10">
        <v>6064</v>
      </c>
      <c r="B102" s="26">
        <v>5</v>
      </c>
      <c r="D102" s="8">
        <v>3</v>
      </c>
      <c r="E102" s="26">
        <v>6064</v>
      </c>
      <c r="F102" s="26" t="s">
        <v>772</v>
      </c>
      <c r="G102" s="26" t="s">
        <v>220</v>
      </c>
      <c r="H102" s="36">
        <v>98</v>
      </c>
      <c r="I102" s="29">
        <f si="1" t="shared"/>
        <v>490</v>
      </c>
      <c r="J102" s="26">
        <v>140</v>
      </c>
    </row>
    <row r="103" spans="1:11">
      <c r="A103" s="10">
        <v>6065</v>
      </c>
      <c r="B103" s="26">
        <v>30</v>
      </c>
      <c r="C103" s="8">
        <v>50</v>
      </c>
      <c r="D103" s="8">
        <v>29</v>
      </c>
      <c r="E103" s="26">
        <v>6065</v>
      </c>
      <c r="F103" s="26" t="s">
        <v>269</v>
      </c>
      <c r="G103" s="26" t="s">
        <v>220</v>
      </c>
      <c r="H103" s="29">
        <v>13.86</v>
      </c>
      <c r="I103" s="29">
        <f si="1" t="shared"/>
        <v>415.79999999999995</v>
      </c>
      <c r="J103" s="26">
        <v>55</v>
      </c>
    </row>
    <row r="104" spans="1:11">
      <c r="A104" s="10">
        <v>6066</v>
      </c>
      <c r="B104" s="26">
        <v>0</v>
      </c>
      <c r="C104" s="8">
        <v>50</v>
      </c>
      <c r="D104" s="8">
        <v>40</v>
      </c>
      <c r="E104" s="26">
        <v>6066</v>
      </c>
      <c r="F104" s="26" t="s">
        <v>270</v>
      </c>
      <c r="G104" s="26" t="s">
        <v>220</v>
      </c>
      <c r="H104" s="29">
        <v>9.31</v>
      </c>
      <c r="I104" s="29">
        <f si="1" t="shared"/>
        <v>0</v>
      </c>
      <c r="J104" s="26">
        <v>125</v>
      </c>
      <c r="K104" s="25" t="s">
        <v>1127</v>
      </c>
    </row>
    <row r="105" spans="1:11">
      <c r="A105" s="10">
        <v>6068</v>
      </c>
      <c r="B105" s="26">
        <v>4</v>
      </c>
      <c r="D105" s="8">
        <v>0</v>
      </c>
      <c r="E105" s="26">
        <v>6068</v>
      </c>
      <c r="F105" s="26" t="s">
        <v>273</v>
      </c>
      <c r="G105" s="26" t="s">
        <v>220</v>
      </c>
      <c r="H105" s="36">
        <v>32.799999999999997</v>
      </c>
      <c r="I105" s="29">
        <f si="1" t="shared"/>
        <v>131.19999999999999</v>
      </c>
      <c r="J105" s="26">
        <f>(H105*0.4)+H105</f>
        <v>45.919999999999995</v>
      </c>
    </row>
    <row r="106" spans="1:11">
      <c r="A106" s="10">
        <v>6070</v>
      </c>
      <c r="B106" s="26">
        <v>2</v>
      </c>
      <c r="D106" s="8">
        <v>2</v>
      </c>
      <c r="E106" s="26">
        <v>6070</v>
      </c>
      <c r="F106" s="26" t="s">
        <v>274</v>
      </c>
      <c r="G106" s="26" t="s">
        <v>220</v>
      </c>
      <c r="H106" s="29">
        <v>66.36</v>
      </c>
      <c r="I106" s="26">
        <f si="1" t="shared"/>
        <v>132.72</v>
      </c>
      <c r="J106" s="26">
        <f>(H106*0.4)+H106</f>
        <v>92.903999999999996</v>
      </c>
    </row>
    <row r="107" spans="1:11">
      <c r="A107" s="10">
        <v>6071</v>
      </c>
      <c r="B107" s="26">
        <v>2</v>
      </c>
      <c r="D107" s="8">
        <v>0</v>
      </c>
      <c r="E107" s="26">
        <v>6071</v>
      </c>
      <c r="F107" s="26" t="s">
        <v>768</v>
      </c>
      <c r="G107" s="26" t="s">
        <v>220</v>
      </c>
      <c r="H107" s="29">
        <v>163.86</v>
      </c>
      <c r="I107" s="26">
        <f si="1" t="shared"/>
        <v>327.72</v>
      </c>
      <c r="J107" s="26">
        <v>215</v>
      </c>
    </row>
    <row r="108" spans="1:11">
      <c r="A108" s="10">
        <v>6072</v>
      </c>
      <c r="B108" s="26">
        <v>0</v>
      </c>
      <c r="D108" s="8">
        <v>0</v>
      </c>
      <c r="E108" s="26">
        <v>6072</v>
      </c>
      <c r="F108" s="26" t="s">
        <v>774</v>
      </c>
      <c r="G108" s="26" t="s">
        <v>220</v>
      </c>
      <c r="H108" s="36">
        <v>50</v>
      </c>
      <c r="I108" s="26">
        <f ref="I108:I171" si="2" t="shared">H108*B108</f>
        <v>0</v>
      </c>
      <c r="J108" s="26">
        <f>(H108*0.4)+H108</f>
        <v>70</v>
      </c>
    </row>
    <row r="109" spans="1:11">
      <c r="A109" s="10">
        <v>6073</v>
      </c>
      <c r="B109" s="26">
        <v>0</v>
      </c>
      <c r="D109" s="8">
        <v>0</v>
      </c>
      <c r="E109" s="26">
        <v>6073</v>
      </c>
      <c r="F109" s="26" t="s">
        <v>275</v>
      </c>
      <c r="G109" s="26" t="s">
        <v>220</v>
      </c>
      <c r="H109" s="36">
        <v>12.5</v>
      </c>
      <c r="I109" s="26">
        <f si="2" t="shared"/>
        <v>0</v>
      </c>
      <c r="J109" s="26">
        <v>20</v>
      </c>
    </row>
    <row r="110" spans="1:11">
      <c r="A110" s="10">
        <v>6074</v>
      </c>
      <c r="B110" s="26">
        <v>0</v>
      </c>
      <c r="D110" s="8">
        <v>0</v>
      </c>
      <c r="E110" s="26">
        <v>6074</v>
      </c>
      <c r="F110" s="26" t="s">
        <v>276</v>
      </c>
      <c r="G110" s="26" t="s">
        <v>220</v>
      </c>
      <c r="H110" s="36">
        <v>38</v>
      </c>
      <c r="I110" s="26">
        <f si="2" t="shared"/>
        <v>0</v>
      </c>
      <c r="J110" s="26">
        <v>55</v>
      </c>
    </row>
    <row r="111" spans="1:11">
      <c r="A111" s="10">
        <v>6075</v>
      </c>
      <c r="B111" s="26">
        <v>0</v>
      </c>
      <c r="D111" s="8">
        <v>0</v>
      </c>
      <c r="E111" s="26">
        <v>6075</v>
      </c>
      <c r="F111" s="26" t="s">
        <v>277</v>
      </c>
      <c r="G111" s="26" t="s">
        <v>220</v>
      </c>
      <c r="H111" s="36">
        <v>104.67</v>
      </c>
      <c r="I111" s="26">
        <f si="2" t="shared"/>
        <v>0</v>
      </c>
      <c r="J111" s="26">
        <v>150</v>
      </c>
    </row>
    <row r="112" spans="1:11">
      <c r="A112" s="10">
        <v>6076</v>
      </c>
      <c r="B112" s="26">
        <v>4</v>
      </c>
      <c r="D112" s="8">
        <v>0</v>
      </c>
      <c r="E112" s="26">
        <v>6076</v>
      </c>
      <c r="F112" s="26" t="s">
        <v>278</v>
      </c>
      <c r="G112" s="26" t="s">
        <v>220</v>
      </c>
      <c r="H112" s="36">
        <v>100</v>
      </c>
      <c r="I112" s="29">
        <f si="2" t="shared"/>
        <v>400</v>
      </c>
      <c r="J112" s="26">
        <f>(H112*0.4)+H112</f>
        <v>140</v>
      </c>
    </row>
    <row r="113" spans="1:11">
      <c r="A113" s="10">
        <v>6077</v>
      </c>
      <c r="B113" s="26">
        <v>0</v>
      </c>
      <c r="D113" s="8">
        <v>0</v>
      </c>
      <c r="E113" s="26">
        <v>6077</v>
      </c>
      <c r="F113" s="26" t="s">
        <v>279</v>
      </c>
      <c r="G113" s="26" t="s">
        <v>220</v>
      </c>
      <c r="H113" s="36">
        <v>100</v>
      </c>
      <c r="I113" s="26">
        <f si="2" t="shared"/>
        <v>0</v>
      </c>
      <c r="J113" s="26">
        <f>(H113*0.4)+H113</f>
        <v>140</v>
      </c>
    </row>
    <row r="114" spans="1:11">
      <c r="A114" s="10">
        <v>6078</v>
      </c>
      <c r="B114" s="26">
        <v>1</v>
      </c>
      <c r="D114" s="8">
        <v>0</v>
      </c>
      <c r="E114" s="26">
        <v>6078</v>
      </c>
      <c r="F114" s="26" t="s">
        <v>280</v>
      </c>
      <c r="G114" s="26" t="s">
        <v>220</v>
      </c>
      <c r="H114" s="36">
        <v>49.86</v>
      </c>
      <c r="I114" s="26">
        <f si="2" t="shared"/>
        <v>49.86</v>
      </c>
      <c r="J114" s="26">
        <v>255</v>
      </c>
    </row>
    <row r="115" spans="1:11">
      <c r="A115" s="10">
        <v>6079</v>
      </c>
      <c r="B115" s="26">
        <v>0</v>
      </c>
      <c r="D115" s="8">
        <v>0</v>
      </c>
      <c r="E115" s="26">
        <v>6079</v>
      </c>
      <c r="F115" s="26" t="s">
        <v>281</v>
      </c>
      <c r="G115" s="26" t="s">
        <v>220</v>
      </c>
      <c r="H115" s="36">
        <v>49.86</v>
      </c>
      <c r="I115" s="26">
        <f si="2" t="shared"/>
        <v>0</v>
      </c>
      <c r="J115" s="26">
        <v>65</v>
      </c>
      <c r="K115" s="26"/>
    </row>
    <row r="116" spans="1:11">
      <c r="A116" s="10">
        <v>6080</v>
      </c>
      <c r="B116" s="26">
        <v>3</v>
      </c>
      <c r="D116" s="8">
        <v>3</v>
      </c>
      <c r="E116" s="26">
        <v>6080</v>
      </c>
      <c r="G116" s="26" t="s">
        <v>220</v>
      </c>
      <c r="H116" s="29">
        <v>146.36000000000001</v>
      </c>
      <c r="I116" s="26">
        <f si="2" t="shared"/>
        <v>439.08000000000004</v>
      </c>
      <c r="J116" s="26">
        <v>20</v>
      </c>
      <c r="K116" s="26"/>
    </row>
    <row r="117" spans="1:11">
      <c r="A117" s="10">
        <v>6081</v>
      </c>
      <c r="B117" s="26">
        <v>0</v>
      </c>
      <c r="D117" s="8">
        <v>0</v>
      </c>
      <c r="E117" s="26">
        <v>6081</v>
      </c>
      <c r="F117" s="26" t="s">
        <v>282</v>
      </c>
      <c r="G117" s="26" t="s">
        <v>220</v>
      </c>
      <c r="H117" s="29">
        <v>26.05</v>
      </c>
      <c r="I117" s="26">
        <f si="2" t="shared"/>
        <v>0</v>
      </c>
      <c r="J117" s="26">
        <v>60</v>
      </c>
      <c r="K117" s="26"/>
    </row>
    <row r="118" spans="1:11">
      <c r="A118" s="10">
        <v>6082</v>
      </c>
      <c r="B118" s="26">
        <v>6</v>
      </c>
      <c r="D118" s="8">
        <v>0</v>
      </c>
      <c r="E118" s="26">
        <v>6082</v>
      </c>
      <c r="G118" s="26" t="s">
        <v>220</v>
      </c>
      <c r="H118" s="29">
        <v>32.61</v>
      </c>
      <c r="I118" s="29">
        <f si="2" t="shared"/>
        <v>195.66</v>
      </c>
      <c r="J118" s="26">
        <v>5</v>
      </c>
      <c r="K118" s="26"/>
    </row>
    <row r="119" spans="1:11">
      <c r="A119" s="10">
        <v>6083</v>
      </c>
      <c r="B119" s="26">
        <v>0</v>
      </c>
      <c r="D119" s="8">
        <v>0</v>
      </c>
      <c r="E119" s="26">
        <v>6083</v>
      </c>
      <c r="F119" s="26" t="s">
        <v>283</v>
      </c>
      <c r="G119" s="26" t="s">
        <v>220</v>
      </c>
      <c r="H119" s="36">
        <v>56.36</v>
      </c>
      <c r="I119" s="26">
        <f si="2" t="shared"/>
        <v>0</v>
      </c>
      <c r="J119" s="26">
        <f>(H119*0.4)+H119</f>
        <v>78.903999999999996</v>
      </c>
      <c r="K119" s="26"/>
    </row>
    <row r="120" spans="1:11">
      <c r="A120" s="10">
        <v>6084</v>
      </c>
      <c r="B120" s="26">
        <v>7</v>
      </c>
      <c r="D120" s="8">
        <v>0</v>
      </c>
      <c r="E120" s="26">
        <v>6084</v>
      </c>
      <c r="F120" s="26" t="s">
        <v>999</v>
      </c>
      <c r="G120" s="26" t="s">
        <v>220</v>
      </c>
      <c r="H120" s="36">
        <v>56.36</v>
      </c>
      <c r="I120" s="26">
        <f si="2" t="shared"/>
        <v>394.52</v>
      </c>
      <c r="J120" s="26">
        <v>30</v>
      </c>
      <c r="K120" s="26"/>
    </row>
    <row r="121" spans="1:11">
      <c r="A121" s="10">
        <v>6086</v>
      </c>
      <c r="B121" s="26">
        <v>0</v>
      </c>
      <c r="D121" s="8">
        <v>0</v>
      </c>
      <c r="E121" s="26">
        <v>6086</v>
      </c>
      <c r="F121" s="26" t="s">
        <v>284</v>
      </c>
      <c r="G121" s="26" t="s">
        <v>220</v>
      </c>
      <c r="H121" s="36">
        <v>175</v>
      </c>
      <c r="I121" s="26">
        <f si="2" t="shared"/>
        <v>0</v>
      </c>
      <c r="J121" s="26">
        <f>(H121*0.4)+H121</f>
        <v>245</v>
      </c>
      <c r="K121" s="26"/>
    </row>
    <row r="122" spans="1:11">
      <c r="A122" s="10">
        <v>6087</v>
      </c>
      <c r="B122" s="26">
        <v>1</v>
      </c>
      <c r="D122" s="8">
        <v>3</v>
      </c>
      <c r="E122" s="26">
        <v>6087</v>
      </c>
      <c r="F122" s="26" t="s">
        <v>285</v>
      </c>
      <c r="G122" s="26" t="s">
        <v>220</v>
      </c>
      <c r="H122" s="29">
        <v>25.36</v>
      </c>
      <c r="I122" s="29">
        <f si="2" t="shared"/>
        <v>25.36</v>
      </c>
      <c r="J122" s="26">
        <v>95</v>
      </c>
      <c r="K122" s="26"/>
    </row>
    <row r="123" spans="1:11">
      <c r="A123" s="10">
        <v>6088</v>
      </c>
      <c r="B123" s="26">
        <v>5</v>
      </c>
      <c r="D123" s="8">
        <v>7</v>
      </c>
      <c r="E123" s="26">
        <v>6088</v>
      </c>
      <c r="F123" s="26" t="s">
        <v>286</v>
      </c>
      <c r="G123" s="26" t="s">
        <v>220</v>
      </c>
      <c r="H123" s="36">
        <v>87.33</v>
      </c>
      <c r="I123" s="26">
        <f si="2" t="shared"/>
        <v>436.65</v>
      </c>
      <c r="J123" s="26">
        <v>125</v>
      </c>
      <c r="K123" s="26"/>
    </row>
    <row r="124" spans="1:11">
      <c r="A124" s="10">
        <v>6089</v>
      </c>
      <c r="B124" s="26">
        <v>0</v>
      </c>
      <c r="D124" s="8">
        <v>2</v>
      </c>
      <c r="E124" s="26">
        <v>6089</v>
      </c>
      <c r="F124" s="26" t="s">
        <v>752</v>
      </c>
      <c r="G124" s="26" t="s">
        <v>220</v>
      </c>
      <c r="H124" s="29">
        <v>76.36</v>
      </c>
      <c r="I124" s="26">
        <f si="2" t="shared"/>
        <v>0</v>
      </c>
      <c r="J124" s="26">
        <f>(H124*0.4)+H124</f>
        <v>106.904</v>
      </c>
      <c r="K124" s="26"/>
    </row>
    <row r="125" spans="1:11">
      <c r="A125" s="10">
        <v>6090</v>
      </c>
      <c r="B125" s="26">
        <v>0</v>
      </c>
      <c r="D125" s="8">
        <v>2</v>
      </c>
      <c r="E125" s="26">
        <v>6090</v>
      </c>
      <c r="F125" s="26" t="s">
        <v>287</v>
      </c>
      <c r="G125" s="26" t="s">
        <v>220</v>
      </c>
      <c r="H125" s="36">
        <v>19.079999999999998</v>
      </c>
      <c r="I125" s="26">
        <f si="2" t="shared"/>
        <v>0</v>
      </c>
      <c r="J125" s="26">
        <v>30</v>
      </c>
      <c r="K125" s="26"/>
    </row>
    <row r="126" spans="1:11">
      <c r="A126" s="10">
        <v>6091</v>
      </c>
      <c r="B126" s="26">
        <v>0</v>
      </c>
      <c r="D126" s="8">
        <v>0</v>
      </c>
      <c r="E126" s="26">
        <v>6091</v>
      </c>
      <c r="F126" s="26" t="s">
        <v>288</v>
      </c>
      <c r="G126" s="26" t="s">
        <v>220</v>
      </c>
      <c r="H126" s="36">
        <v>170</v>
      </c>
      <c r="I126" s="26">
        <f si="2" t="shared"/>
        <v>0</v>
      </c>
      <c r="J126" s="26">
        <f>(H126*0.4)+H126</f>
        <v>238</v>
      </c>
      <c r="K126" s="26"/>
    </row>
    <row r="127" spans="1:11">
      <c r="A127" s="10">
        <v>6092</v>
      </c>
      <c r="B127" s="26">
        <v>2</v>
      </c>
      <c r="D127" s="8">
        <v>3</v>
      </c>
      <c r="E127" s="26">
        <v>6092</v>
      </c>
      <c r="F127" s="26" t="s">
        <v>289</v>
      </c>
      <c r="G127" s="26" t="s">
        <v>220</v>
      </c>
      <c r="H127" s="36">
        <v>35</v>
      </c>
      <c r="I127" s="29">
        <f si="2" t="shared"/>
        <v>70</v>
      </c>
      <c r="J127" s="26">
        <f>(H127*0.4)+H127</f>
        <v>49</v>
      </c>
      <c r="K127" s="26"/>
    </row>
    <row r="128" spans="1:11">
      <c r="A128" s="10">
        <v>6093</v>
      </c>
      <c r="B128" s="26">
        <v>0</v>
      </c>
      <c r="D128" s="8">
        <v>0</v>
      </c>
      <c r="E128" s="26">
        <v>6093</v>
      </c>
      <c r="F128" s="26" t="s">
        <v>290</v>
      </c>
      <c r="G128" s="26" t="s">
        <v>220</v>
      </c>
      <c r="H128" s="29">
        <v>26.36</v>
      </c>
      <c r="I128" s="26">
        <f si="2" t="shared"/>
        <v>0</v>
      </c>
      <c r="J128" s="26">
        <v>45</v>
      </c>
      <c r="K128" s="26"/>
    </row>
    <row r="129" spans="1:12">
      <c r="A129" s="10">
        <v>6094</v>
      </c>
      <c r="B129" s="26">
        <v>0</v>
      </c>
      <c r="D129" s="8">
        <v>0</v>
      </c>
      <c r="E129" s="26">
        <v>6094</v>
      </c>
      <c r="F129" s="26" t="s">
        <v>291</v>
      </c>
      <c r="G129" s="26" t="s">
        <v>220</v>
      </c>
      <c r="H129" s="36">
        <v>81.33</v>
      </c>
      <c r="I129" s="26">
        <f si="2" t="shared"/>
        <v>0</v>
      </c>
      <c r="J129" s="26">
        <v>115</v>
      </c>
      <c r="K129" s="26"/>
    </row>
    <row r="130" spans="1:12">
      <c r="A130" s="10">
        <v>6095</v>
      </c>
      <c r="B130" s="26">
        <v>0</v>
      </c>
      <c r="D130" s="8">
        <v>0</v>
      </c>
      <c r="E130" s="26">
        <v>6095</v>
      </c>
      <c r="F130" s="26" t="s">
        <v>292</v>
      </c>
      <c r="G130" s="26" t="s">
        <v>220</v>
      </c>
      <c r="H130" s="29">
        <v>93.86</v>
      </c>
      <c r="I130" s="26">
        <f si="2" t="shared"/>
        <v>0</v>
      </c>
      <c r="J130" s="26">
        <v>195</v>
      </c>
      <c r="K130" s="26"/>
    </row>
    <row r="131" spans="1:12">
      <c r="A131" s="10">
        <v>6096</v>
      </c>
      <c r="B131" s="26">
        <v>1</v>
      </c>
      <c r="D131" s="8">
        <v>0</v>
      </c>
      <c r="E131" s="26">
        <v>6096</v>
      </c>
      <c r="F131" s="26" t="s">
        <v>293</v>
      </c>
      <c r="G131" s="26" t="s">
        <v>220</v>
      </c>
      <c r="H131" s="29">
        <v>58.86</v>
      </c>
      <c r="I131" s="26">
        <f si="2" t="shared"/>
        <v>58.86</v>
      </c>
      <c r="J131" s="26">
        <v>120</v>
      </c>
      <c r="K131" s="26"/>
    </row>
    <row r="132" spans="1:12">
      <c r="A132" s="10">
        <v>6097</v>
      </c>
      <c r="B132" s="26">
        <v>0</v>
      </c>
      <c r="D132" s="8">
        <v>0</v>
      </c>
      <c r="E132" s="26">
        <v>6097</v>
      </c>
      <c r="F132" s="26" t="s">
        <v>294</v>
      </c>
      <c r="G132" s="26" t="s">
        <v>220</v>
      </c>
      <c r="H132" s="29">
        <v>146.36000000000001</v>
      </c>
      <c r="I132" s="26">
        <f si="2" t="shared"/>
        <v>0</v>
      </c>
      <c r="J132" s="26">
        <v>32</v>
      </c>
      <c r="K132" s="26"/>
    </row>
    <row r="133" spans="1:12">
      <c r="A133" s="10">
        <v>6098</v>
      </c>
      <c r="B133" s="26">
        <v>0</v>
      </c>
      <c r="D133" s="8">
        <v>0</v>
      </c>
      <c r="E133" s="26">
        <v>6098</v>
      </c>
      <c r="F133" s="26" t="s">
        <v>771</v>
      </c>
      <c r="G133" s="26" t="s">
        <v>220</v>
      </c>
      <c r="H133" s="29">
        <v>286.36</v>
      </c>
      <c r="I133" s="26">
        <f si="2" t="shared"/>
        <v>0</v>
      </c>
      <c r="J133" s="26">
        <f>(H133*0.4)+H133</f>
        <v>400.904</v>
      </c>
      <c r="K133" s="26"/>
    </row>
    <row r="134" spans="1:12">
      <c r="A134" s="10">
        <v>6099</v>
      </c>
      <c r="B134" s="26">
        <v>0</v>
      </c>
      <c r="D134" s="8">
        <v>0</v>
      </c>
      <c r="E134" s="26">
        <v>6099</v>
      </c>
      <c r="F134" s="26" t="s">
        <v>295</v>
      </c>
      <c r="G134" s="26" t="s">
        <v>220</v>
      </c>
      <c r="H134" s="36">
        <v>35</v>
      </c>
      <c r="I134" s="26">
        <f si="2" t="shared"/>
        <v>0</v>
      </c>
      <c r="J134" s="26">
        <f>(H134*0.4)+H134</f>
        <v>49</v>
      </c>
      <c r="K134" s="26"/>
    </row>
    <row r="135" spans="1:12">
      <c r="A135" s="10">
        <v>6100</v>
      </c>
      <c r="B135" s="26">
        <v>0</v>
      </c>
      <c r="D135" s="8">
        <v>0</v>
      </c>
      <c r="E135" s="26">
        <v>6100</v>
      </c>
      <c r="F135" s="26" t="s">
        <v>296</v>
      </c>
      <c r="G135" s="26" t="s">
        <v>220</v>
      </c>
      <c r="H135" s="36">
        <v>88.67</v>
      </c>
      <c r="I135" s="26">
        <f si="2" t="shared"/>
        <v>0</v>
      </c>
      <c r="J135" s="26">
        <v>125</v>
      </c>
      <c r="K135" s="26"/>
    </row>
    <row r="136" spans="1:12">
      <c r="A136" s="10">
        <v>6101</v>
      </c>
      <c r="B136" s="26">
        <v>2</v>
      </c>
      <c r="D136" s="8">
        <v>1</v>
      </c>
      <c r="E136" s="26">
        <v>6101</v>
      </c>
      <c r="G136" s="26" t="s">
        <v>220</v>
      </c>
      <c r="H136" s="36">
        <v>19.88</v>
      </c>
      <c r="I136" s="26">
        <f si="2" t="shared"/>
        <v>39.76</v>
      </c>
      <c r="J136" s="26">
        <v>30</v>
      </c>
      <c r="K136" s="26"/>
    </row>
    <row r="137" spans="1:12">
      <c r="A137" s="10">
        <v>6102</v>
      </c>
      <c r="B137" s="26">
        <v>1</v>
      </c>
      <c r="D137" s="8">
        <v>1</v>
      </c>
      <c r="E137" s="26">
        <v>6102</v>
      </c>
      <c r="G137" s="26" t="s">
        <v>220</v>
      </c>
      <c r="H137" s="36">
        <v>8.7100000000000009</v>
      </c>
      <c r="I137" s="26">
        <f si="2" t="shared"/>
        <v>8.7100000000000009</v>
      </c>
      <c r="J137" s="26">
        <v>15</v>
      </c>
      <c r="K137" s="26"/>
    </row>
    <row r="138" spans="1:12">
      <c r="A138" s="10">
        <v>6103</v>
      </c>
      <c r="B138" s="26">
        <v>0</v>
      </c>
      <c r="D138" s="8">
        <v>0</v>
      </c>
      <c r="E138" s="26">
        <v>6103</v>
      </c>
      <c r="F138" s="26" t="s">
        <v>297</v>
      </c>
      <c r="G138" s="26" t="s">
        <v>220</v>
      </c>
      <c r="H138" s="29">
        <v>40.11</v>
      </c>
      <c r="I138" s="26">
        <f si="2" t="shared"/>
        <v>0</v>
      </c>
      <c r="J138" s="26">
        <v>35</v>
      </c>
      <c r="K138" s="26"/>
    </row>
    <row r="139" spans="1:12">
      <c r="A139" s="10">
        <v>6104</v>
      </c>
      <c r="B139" s="26">
        <v>0</v>
      </c>
      <c r="D139" s="8">
        <v>0</v>
      </c>
      <c r="E139" s="26">
        <v>6104</v>
      </c>
      <c r="F139" s="26" t="s">
        <v>770</v>
      </c>
      <c r="G139" s="26" t="s">
        <v>220</v>
      </c>
      <c r="H139" s="29">
        <v>58.86</v>
      </c>
      <c r="I139" s="26">
        <f si="2" t="shared"/>
        <v>0</v>
      </c>
      <c r="J139" s="26">
        <v>35</v>
      </c>
      <c r="K139" s="26"/>
    </row>
    <row r="140" spans="1:12">
      <c r="A140" s="10">
        <v>6105</v>
      </c>
      <c r="B140" s="26">
        <v>0</v>
      </c>
      <c r="D140" s="8">
        <v>0</v>
      </c>
      <c r="E140" s="26">
        <v>6105</v>
      </c>
      <c r="G140" s="26" t="s">
        <v>220</v>
      </c>
      <c r="H140" s="36">
        <v>0</v>
      </c>
      <c r="I140" s="26">
        <f si="2" t="shared"/>
        <v>0</v>
      </c>
      <c r="J140" s="26">
        <f>(H140*0.4)+H140</f>
        <v>0</v>
      </c>
      <c r="K140" s="26"/>
    </row>
    <row r="141" spans="1:12">
      <c r="A141" s="10">
        <v>6106</v>
      </c>
      <c r="B141" s="26">
        <v>1</v>
      </c>
      <c r="D141" s="8">
        <v>0</v>
      </c>
      <c r="E141" s="26">
        <v>6106</v>
      </c>
      <c r="F141" s="26" t="s">
        <v>769</v>
      </c>
      <c r="G141" s="26" t="s">
        <v>220</v>
      </c>
      <c r="H141" s="36">
        <v>29</v>
      </c>
      <c r="I141" s="29">
        <f si="2" t="shared"/>
        <v>29</v>
      </c>
      <c r="J141" s="26">
        <v>42</v>
      </c>
      <c r="K141" s="26"/>
      <c r="L141" s="37"/>
    </row>
    <row r="142" spans="1:12">
      <c r="A142" s="10">
        <v>6107</v>
      </c>
      <c r="B142" s="26">
        <v>20</v>
      </c>
      <c r="D142" s="8">
        <v>2</v>
      </c>
      <c r="E142" s="26">
        <v>6107</v>
      </c>
      <c r="F142" s="26" t="s">
        <v>298</v>
      </c>
      <c r="G142" s="26" t="s">
        <v>220</v>
      </c>
      <c r="H142" s="29">
        <v>76.36</v>
      </c>
      <c r="I142" s="29">
        <f si="2" t="shared"/>
        <v>1527.2</v>
      </c>
      <c r="J142" s="26">
        <v>35</v>
      </c>
      <c r="K142" s="26"/>
      <c r="L142" s="37"/>
    </row>
    <row r="143" spans="1:12">
      <c r="A143" s="14">
        <v>6108</v>
      </c>
      <c r="B143" s="38">
        <v>0</v>
      </c>
      <c r="C143" s="15"/>
      <c r="D143" s="15">
        <v>9</v>
      </c>
      <c r="E143" s="38">
        <v>6108</v>
      </c>
      <c r="F143" s="38" t="s">
        <v>299</v>
      </c>
      <c r="G143" s="38" t="s">
        <v>220</v>
      </c>
      <c r="H143" s="39">
        <v>128.86000000000001</v>
      </c>
      <c r="I143" s="39">
        <f si="2" t="shared"/>
        <v>0</v>
      </c>
      <c r="J143" s="38">
        <v>50</v>
      </c>
      <c r="K143" s="38"/>
    </row>
    <row customHeight="1" ht="14.25" r="144" spans="1:12" thickBot="1">
      <c r="A144" s="19">
        <v>6109</v>
      </c>
      <c r="B144" s="40">
        <v>0</v>
      </c>
      <c r="C144" s="20"/>
      <c r="D144" s="20">
        <v>0</v>
      </c>
      <c r="E144" s="40">
        <v>6109</v>
      </c>
      <c r="F144" s="40"/>
      <c r="G144" s="40" t="s">
        <v>220</v>
      </c>
      <c r="H144" s="60">
        <v>0</v>
      </c>
      <c r="I144" s="40">
        <f si="2" t="shared"/>
        <v>0</v>
      </c>
      <c r="J144" s="40">
        <f>(H144*0.4)+H144</f>
        <v>0</v>
      </c>
      <c r="K144" s="40"/>
    </row>
    <row r="145" spans="1:11">
      <c r="A145" s="14">
        <v>6110</v>
      </c>
      <c r="B145" s="38">
        <v>1</v>
      </c>
      <c r="C145" s="15"/>
      <c r="D145" s="15">
        <v>0</v>
      </c>
      <c r="E145" s="38">
        <v>6110</v>
      </c>
      <c r="F145" s="38"/>
      <c r="G145" s="38" t="s">
        <v>220</v>
      </c>
      <c r="H145" s="39">
        <v>163.86</v>
      </c>
      <c r="I145" s="38">
        <f si="2" t="shared"/>
        <v>163.86</v>
      </c>
      <c r="J145" s="38">
        <f>(H145*0.4)+H145</f>
        <v>229.40400000000002</v>
      </c>
      <c r="K145" s="38"/>
    </row>
    <row r="146" spans="1:11">
      <c r="A146" s="10">
        <v>6111</v>
      </c>
      <c r="B146" s="26">
        <v>0</v>
      </c>
      <c r="D146" s="8">
        <v>0</v>
      </c>
      <c r="E146" s="26">
        <v>6111</v>
      </c>
      <c r="F146" s="26" t="s">
        <v>300</v>
      </c>
      <c r="G146" s="26" t="s">
        <v>220</v>
      </c>
      <c r="H146" s="29">
        <v>128.86000000000001</v>
      </c>
      <c r="I146" s="26">
        <f si="2" t="shared"/>
        <v>0</v>
      </c>
      <c r="J146" s="26">
        <v>110</v>
      </c>
      <c r="K146" s="26"/>
    </row>
    <row r="147" spans="1:11">
      <c r="A147" s="10">
        <v>6112</v>
      </c>
      <c r="B147" s="26">
        <v>0</v>
      </c>
      <c r="D147" s="8">
        <v>2</v>
      </c>
      <c r="E147" s="26">
        <v>6112</v>
      </c>
      <c r="F147" s="26" t="s">
        <v>663</v>
      </c>
      <c r="G147" s="26" t="s">
        <v>220</v>
      </c>
      <c r="H147" s="36">
        <v>127.86</v>
      </c>
      <c r="I147" s="26">
        <f si="2" t="shared"/>
        <v>0</v>
      </c>
      <c r="J147" s="26">
        <v>25</v>
      </c>
      <c r="K147" s="26"/>
    </row>
    <row r="148" spans="1:11">
      <c r="A148" s="10">
        <v>6113</v>
      </c>
      <c r="B148" s="26">
        <v>0</v>
      </c>
      <c r="D148" s="8">
        <v>0</v>
      </c>
      <c r="E148" s="26">
        <v>6113</v>
      </c>
      <c r="F148" s="26" t="s">
        <v>920</v>
      </c>
      <c r="G148" s="26" t="s">
        <v>220</v>
      </c>
      <c r="H148" s="36">
        <v>49.86</v>
      </c>
      <c r="I148" s="26">
        <f si="2" t="shared"/>
        <v>0</v>
      </c>
      <c r="J148" s="26">
        <f>(H148*0.4)+H148</f>
        <v>69.804000000000002</v>
      </c>
      <c r="K148" s="26"/>
    </row>
    <row r="149" spans="1:11">
      <c r="A149" s="10">
        <v>6114</v>
      </c>
      <c r="B149" s="26">
        <v>0</v>
      </c>
      <c r="D149" s="8">
        <v>0</v>
      </c>
      <c r="E149" s="26">
        <v>6114</v>
      </c>
      <c r="F149" s="26" t="s">
        <v>921</v>
      </c>
      <c r="G149" s="26" t="s">
        <v>220</v>
      </c>
      <c r="H149" s="36">
        <v>49.86</v>
      </c>
      <c r="I149" s="26">
        <f si="2" t="shared"/>
        <v>0</v>
      </c>
      <c r="J149" s="26">
        <v>35</v>
      </c>
      <c r="K149" s="26"/>
    </row>
    <row r="150" spans="1:11">
      <c r="A150" s="10">
        <v>6115</v>
      </c>
      <c r="B150" s="26">
        <v>0</v>
      </c>
      <c r="D150" s="8">
        <v>0</v>
      </c>
      <c r="E150" s="26">
        <v>6115</v>
      </c>
      <c r="F150" s="26" t="s">
        <v>664</v>
      </c>
      <c r="G150" s="26" t="s">
        <v>220</v>
      </c>
      <c r="H150" s="36">
        <v>165</v>
      </c>
      <c r="I150" s="26">
        <f si="2" t="shared"/>
        <v>0</v>
      </c>
      <c r="J150" s="26">
        <v>231</v>
      </c>
      <c r="K150" s="26"/>
    </row>
    <row r="151" spans="1:11">
      <c r="A151" s="10">
        <v>6116</v>
      </c>
      <c r="B151" s="26">
        <v>3</v>
      </c>
      <c r="D151" s="8">
        <v>0</v>
      </c>
      <c r="E151" s="26">
        <v>6116</v>
      </c>
      <c r="G151" s="26" t="s">
        <v>220</v>
      </c>
      <c r="H151" s="36">
        <v>36.86</v>
      </c>
      <c r="I151" s="26">
        <f si="2" t="shared"/>
        <v>110.58</v>
      </c>
      <c r="J151" s="26">
        <f>(H151*0.4)+H151</f>
        <v>51.603999999999999</v>
      </c>
      <c r="K151" s="26"/>
    </row>
    <row r="152" spans="1:11">
      <c r="A152" s="10">
        <v>6117</v>
      </c>
      <c r="B152" s="26">
        <v>13</v>
      </c>
      <c r="D152" s="8">
        <v>0</v>
      </c>
      <c r="E152" s="26">
        <v>6117</v>
      </c>
      <c r="F152" s="26" t="s">
        <v>753</v>
      </c>
      <c r="G152" s="26" t="s">
        <v>220</v>
      </c>
      <c r="H152" s="36">
        <v>0</v>
      </c>
      <c r="I152" s="26">
        <f si="2" t="shared"/>
        <v>0</v>
      </c>
      <c r="J152" s="26">
        <f>(H152*0.4)+H152</f>
        <v>0</v>
      </c>
      <c r="K152" s="26"/>
    </row>
    <row r="153" spans="1:11">
      <c r="A153" s="10">
        <v>6118</v>
      </c>
      <c r="B153" s="26">
        <v>5</v>
      </c>
      <c r="D153" s="8">
        <v>1</v>
      </c>
      <c r="E153" s="26">
        <v>6118</v>
      </c>
      <c r="F153" s="26" t="s">
        <v>301</v>
      </c>
      <c r="G153" s="26" t="s">
        <v>220</v>
      </c>
      <c r="H153" s="36">
        <v>31.29</v>
      </c>
      <c r="I153" s="26">
        <f si="2" t="shared"/>
        <v>156.44999999999999</v>
      </c>
      <c r="J153" s="26">
        <v>165</v>
      </c>
      <c r="K153" s="26"/>
    </row>
    <row r="154" spans="1:11">
      <c r="A154" s="10">
        <v>6119</v>
      </c>
      <c r="B154" s="26">
        <v>0</v>
      </c>
      <c r="D154" s="8">
        <v>0</v>
      </c>
      <c r="E154" s="26">
        <v>6119</v>
      </c>
      <c r="F154" s="26" t="s">
        <v>754</v>
      </c>
      <c r="G154" s="26" t="s">
        <v>220</v>
      </c>
      <c r="H154" s="36">
        <v>65</v>
      </c>
      <c r="I154" s="26">
        <f si="2" t="shared"/>
        <v>0</v>
      </c>
      <c r="J154" s="26">
        <f>(H154*0.4)+H154</f>
        <v>91</v>
      </c>
      <c r="K154" s="26"/>
    </row>
    <row r="155" spans="1:11">
      <c r="A155" s="10">
        <v>6120</v>
      </c>
      <c r="B155" s="26">
        <v>0</v>
      </c>
      <c r="D155" s="8">
        <v>0</v>
      </c>
      <c r="E155" s="26">
        <v>6120</v>
      </c>
      <c r="F155" s="26" t="s">
        <v>302</v>
      </c>
      <c r="G155" s="26" t="s">
        <v>220</v>
      </c>
      <c r="H155" s="36">
        <v>82.5</v>
      </c>
      <c r="I155" s="26">
        <f si="2" t="shared"/>
        <v>0</v>
      </c>
      <c r="J155" s="26">
        <v>117</v>
      </c>
      <c r="K155" s="26"/>
    </row>
    <row r="156" spans="1:11">
      <c r="A156" s="10">
        <v>6121</v>
      </c>
      <c r="B156" s="26">
        <v>0</v>
      </c>
      <c r="D156" s="8">
        <v>0</v>
      </c>
      <c r="E156" s="26">
        <v>6121</v>
      </c>
      <c r="F156" s="26" t="s">
        <v>755</v>
      </c>
      <c r="G156" s="26" t="s">
        <v>220</v>
      </c>
      <c r="H156" s="36">
        <v>50</v>
      </c>
      <c r="I156" s="26">
        <f si="2" t="shared"/>
        <v>0</v>
      </c>
      <c r="J156" s="26">
        <f>(H156*0.4)+H156</f>
        <v>70</v>
      </c>
      <c r="K156" s="26"/>
    </row>
    <row r="157" spans="1:11">
      <c r="A157" s="10">
        <v>6122</v>
      </c>
      <c r="B157" s="26">
        <v>5</v>
      </c>
      <c r="C157" s="8">
        <v>3</v>
      </c>
      <c r="D157" s="8">
        <v>12</v>
      </c>
      <c r="E157" s="26">
        <v>6122</v>
      </c>
      <c r="F157" s="26" t="s">
        <v>303</v>
      </c>
      <c r="G157" s="26" t="s">
        <v>220</v>
      </c>
      <c r="H157" s="29">
        <v>57.19</v>
      </c>
      <c r="I157" s="26">
        <f si="2" t="shared"/>
        <v>285.95</v>
      </c>
      <c r="J157" s="26">
        <f>(H157*0.4)+H157</f>
        <v>80.066000000000003</v>
      </c>
      <c r="K157" s="26"/>
    </row>
    <row r="158" spans="1:11">
      <c r="A158" s="10">
        <v>6123</v>
      </c>
      <c r="B158" s="26">
        <v>0</v>
      </c>
      <c r="D158" s="8">
        <v>0</v>
      </c>
      <c r="E158" s="26">
        <v>6123</v>
      </c>
      <c r="F158" s="26" t="s">
        <v>304</v>
      </c>
      <c r="G158" s="26" t="s">
        <v>220</v>
      </c>
      <c r="H158" s="36">
        <v>39.4</v>
      </c>
      <c r="I158" s="26">
        <f si="2" t="shared"/>
        <v>0</v>
      </c>
      <c r="J158" s="26">
        <v>56</v>
      </c>
      <c r="K158" s="26"/>
    </row>
    <row r="159" spans="1:11">
      <c r="A159" s="10">
        <v>6124</v>
      </c>
      <c r="B159" s="26">
        <v>0</v>
      </c>
      <c r="D159" s="8">
        <v>0</v>
      </c>
      <c r="E159" s="26">
        <v>6124</v>
      </c>
      <c r="F159" s="26" t="s">
        <v>756</v>
      </c>
      <c r="G159" s="26" t="s">
        <v>220</v>
      </c>
      <c r="H159" s="36">
        <v>70</v>
      </c>
      <c r="I159" s="26">
        <f si="2" t="shared"/>
        <v>0</v>
      </c>
      <c r="J159" s="26">
        <f>(H159*0.4)+H159</f>
        <v>98</v>
      </c>
      <c r="K159" s="26"/>
    </row>
    <row r="160" spans="1:11">
      <c r="A160" s="10">
        <v>6125</v>
      </c>
      <c r="B160" s="26">
        <v>1</v>
      </c>
      <c r="D160" s="8">
        <v>0</v>
      </c>
      <c r="E160" s="26">
        <v>6125</v>
      </c>
      <c r="F160" s="26" t="s">
        <v>305</v>
      </c>
      <c r="G160" s="26" t="s">
        <v>220</v>
      </c>
      <c r="H160" s="29">
        <v>265</v>
      </c>
      <c r="I160" s="29">
        <f si="2" t="shared"/>
        <v>265</v>
      </c>
      <c r="J160" s="29">
        <f>(H160*0.4)+H160</f>
        <v>371</v>
      </c>
      <c r="K160" s="26"/>
    </row>
    <row r="161" spans="1:11">
      <c r="A161" s="10">
        <v>6126</v>
      </c>
      <c r="B161" s="26">
        <v>0</v>
      </c>
      <c r="D161" s="8">
        <v>0</v>
      </c>
      <c r="E161" s="26">
        <v>6126</v>
      </c>
      <c r="F161" s="26" t="s">
        <v>304</v>
      </c>
      <c r="G161" s="26" t="s">
        <v>220</v>
      </c>
      <c r="H161" s="36">
        <v>62.86</v>
      </c>
      <c r="I161" s="26">
        <f si="2" t="shared"/>
        <v>0</v>
      </c>
      <c r="J161" s="26">
        <v>75</v>
      </c>
      <c r="K161" s="26"/>
    </row>
    <row r="162" spans="1:11">
      <c r="A162" s="10">
        <v>6127</v>
      </c>
      <c r="B162" s="26">
        <v>2</v>
      </c>
      <c r="D162" s="8">
        <v>0</v>
      </c>
      <c r="E162" s="26">
        <v>6127</v>
      </c>
      <c r="F162" s="26" t="s">
        <v>757</v>
      </c>
      <c r="G162" s="26" t="s">
        <v>220</v>
      </c>
      <c r="H162" s="36">
        <v>36.86</v>
      </c>
      <c r="I162" s="26">
        <f si="2" t="shared"/>
        <v>73.72</v>
      </c>
      <c r="J162" s="26">
        <f>(H162*0.4)+H162</f>
        <v>51.603999999999999</v>
      </c>
      <c r="K162" s="26"/>
    </row>
    <row r="163" spans="1:11">
      <c r="A163" s="10">
        <v>6128</v>
      </c>
      <c r="B163" s="26">
        <v>0</v>
      </c>
      <c r="D163" s="8">
        <v>0</v>
      </c>
      <c r="E163" s="26">
        <v>6121</v>
      </c>
      <c r="F163" s="26" t="s">
        <v>306</v>
      </c>
      <c r="G163" s="26" t="s">
        <v>220</v>
      </c>
      <c r="H163" s="36">
        <v>50</v>
      </c>
      <c r="I163" s="26">
        <f si="2" t="shared"/>
        <v>0</v>
      </c>
      <c r="J163" s="26">
        <f>(H163*0.4)+H163</f>
        <v>70</v>
      </c>
      <c r="K163" s="26"/>
    </row>
    <row r="164" spans="1:11">
      <c r="A164" s="10">
        <v>6129</v>
      </c>
      <c r="B164" s="26">
        <v>0</v>
      </c>
      <c r="D164" s="8">
        <v>0</v>
      </c>
      <c r="E164" s="26">
        <v>6129</v>
      </c>
      <c r="F164" s="26" t="s">
        <v>307</v>
      </c>
      <c r="G164" s="26" t="s">
        <v>220</v>
      </c>
      <c r="H164" s="36">
        <v>50</v>
      </c>
      <c r="I164" s="26">
        <f si="2" t="shared"/>
        <v>0</v>
      </c>
      <c r="J164" s="26">
        <f>(H164*0.4)+H164</f>
        <v>70</v>
      </c>
      <c r="K164" s="26"/>
    </row>
    <row r="165" spans="1:11">
      <c r="A165" s="10">
        <v>6130</v>
      </c>
      <c r="B165" s="26">
        <v>0</v>
      </c>
      <c r="D165" s="8">
        <v>0</v>
      </c>
      <c r="E165" s="26">
        <v>6130</v>
      </c>
      <c r="G165" s="26" t="s">
        <v>220</v>
      </c>
      <c r="H165" s="36">
        <v>53.83</v>
      </c>
      <c r="I165" s="26">
        <f si="2" t="shared"/>
        <v>0</v>
      </c>
      <c r="J165" s="26">
        <v>76</v>
      </c>
      <c r="K165" s="26"/>
    </row>
    <row r="166" spans="1:11">
      <c r="A166" s="10">
        <v>6131</v>
      </c>
      <c r="B166" s="26">
        <v>0</v>
      </c>
      <c r="D166" s="8">
        <v>0</v>
      </c>
      <c r="E166" s="26">
        <v>6131</v>
      </c>
      <c r="G166" s="26" t="s">
        <v>220</v>
      </c>
      <c r="H166" s="36">
        <v>45.39</v>
      </c>
      <c r="I166" s="26">
        <f si="2" t="shared"/>
        <v>0</v>
      </c>
      <c r="J166" s="26">
        <v>65</v>
      </c>
      <c r="K166" s="26"/>
    </row>
    <row r="167" spans="1:11">
      <c r="A167" s="10">
        <v>6132</v>
      </c>
      <c r="B167" s="26">
        <v>8</v>
      </c>
      <c r="D167" s="8">
        <v>0</v>
      </c>
      <c r="E167" s="26">
        <v>6132</v>
      </c>
      <c r="G167" s="26" t="s">
        <v>220</v>
      </c>
      <c r="H167" s="36">
        <v>36.86</v>
      </c>
      <c r="I167" s="26">
        <f si="2" t="shared"/>
        <v>294.88</v>
      </c>
      <c r="J167" s="26">
        <v>52</v>
      </c>
      <c r="K167" s="26"/>
    </row>
    <row r="168" spans="1:11">
      <c r="A168" s="10">
        <v>6133</v>
      </c>
      <c r="B168" s="26">
        <v>5</v>
      </c>
      <c r="D168" s="8">
        <v>0</v>
      </c>
      <c r="E168" s="26">
        <v>6133</v>
      </c>
      <c r="G168" s="26" t="s">
        <v>220</v>
      </c>
      <c r="H168" s="29">
        <v>25.11</v>
      </c>
      <c r="I168" s="26">
        <f si="2" t="shared"/>
        <v>125.55</v>
      </c>
      <c r="J168" s="26">
        <v>70</v>
      </c>
      <c r="K168" s="26"/>
    </row>
    <row r="169" spans="1:11">
      <c r="A169" s="10">
        <v>6134</v>
      </c>
      <c r="B169" s="26">
        <v>0</v>
      </c>
      <c r="D169" s="8">
        <v>0</v>
      </c>
      <c r="E169" s="26">
        <v>6134</v>
      </c>
      <c r="G169" s="26" t="s">
        <v>220</v>
      </c>
      <c r="H169" s="36">
        <v>0</v>
      </c>
      <c r="I169" s="26">
        <f si="2" t="shared"/>
        <v>0</v>
      </c>
      <c r="J169" s="26">
        <f>(H169*0.4)+H169</f>
        <v>0</v>
      </c>
      <c r="K169" s="26"/>
    </row>
    <row r="170" spans="1:11">
      <c r="A170" s="10">
        <v>6135</v>
      </c>
      <c r="B170" s="26">
        <v>0</v>
      </c>
      <c r="D170" s="8">
        <v>0</v>
      </c>
      <c r="E170" s="26">
        <v>6135</v>
      </c>
      <c r="G170" s="26" t="s">
        <v>220</v>
      </c>
      <c r="H170" s="36">
        <v>0</v>
      </c>
      <c r="I170" s="26">
        <f si="2" t="shared"/>
        <v>0</v>
      </c>
      <c r="J170" s="26">
        <f>(H170*0.4)+H170</f>
        <v>0</v>
      </c>
      <c r="K170" s="26"/>
    </row>
    <row r="171" spans="1:11">
      <c r="A171" s="10">
        <v>6136</v>
      </c>
      <c r="B171" s="26">
        <v>0</v>
      </c>
      <c r="D171" s="8">
        <v>0</v>
      </c>
      <c r="E171" s="26">
        <v>6136</v>
      </c>
      <c r="G171" s="26" t="s">
        <v>220</v>
      </c>
      <c r="H171" s="36">
        <v>0</v>
      </c>
      <c r="I171" s="26">
        <f si="2" t="shared"/>
        <v>0</v>
      </c>
      <c r="J171" s="26">
        <f>(H171*0.4)+H171</f>
        <v>0</v>
      </c>
      <c r="K171" s="26"/>
    </row>
    <row r="172" spans="1:11">
      <c r="A172" s="10">
        <v>6137</v>
      </c>
      <c r="B172" s="26">
        <v>0</v>
      </c>
      <c r="D172" s="8">
        <v>0</v>
      </c>
      <c r="E172" s="26">
        <v>6137</v>
      </c>
      <c r="G172" s="26" t="s">
        <v>220</v>
      </c>
      <c r="H172" s="36">
        <v>0</v>
      </c>
      <c r="I172" s="26">
        <f ref="I172:I235" si="3" t="shared">H172*B172</f>
        <v>0</v>
      </c>
      <c r="J172" s="26">
        <f>(H172*0.4)+H172</f>
        <v>0</v>
      </c>
      <c r="K172" s="26"/>
    </row>
    <row r="173" spans="1:11">
      <c r="A173" s="10">
        <v>6138</v>
      </c>
      <c r="B173" s="26">
        <v>24</v>
      </c>
      <c r="D173" s="8">
        <v>2</v>
      </c>
      <c r="E173" s="26">
        <v>6138</v>
      </c>
      <c r="G173" s="26" t="s">
        <v>220</v>
      </c>
      <c r="H173" s="29">
        <v>93.86</v>
      </c>
      <c r="I173" s="26">
        <f si="3" t="shared"/>
        <v>2252.64</v>
      </c>
      <c r="J173" s="26">
        <v>20</v>
      </c>
      <c r="K173" s="26"/>
    </row>
    <row r="174" spans="1:11">
      <c r="A174" s="10">
        <v>6139</v>
      </c>
      <c r="B174" s="26">
        <v>0</v>
      </c>
      <c r="D174" s="8">
        <v>0</v>
      </c>
      <c r="E174" s="26">
        <v>6191</v>
      </c>
      <c r="F174" s="26" t="s">
        <v>308</v>
      </c>
      <c r="G174" s="26" t="s">
        <v>220</v>
      </c>
      <c r="H174" s="36">
        <v>82.36</v>
      </c>
      <c r="I174" s="26">
        <f si="3" t="shared"/>
        <v>0</v>
      </c>
      <c r="J174" s="26">
        <v>90</v>
      </c>
      <c r="K174" s="26"/>
    </row>
    <row r="175" spans="1:11">
      <c r="A175" s="10">
        <v>6140</v>
      </c>
      <c r="B175" s="26">
        <v>0</v>
      </c>
      <c r="D175" s="8">
        <v>2</v>
      </c>
      <c r="E175" s="26">
        <v>6140</v>
      </c>
      <c r="F175" s="26" t="s">
        <v>758</v>
      </c>
      <c r="G175" s="26" t="s">
        <v>220</v>
      </c>
      <c r="H175" s="36">
        <v>58.53</v>
      </c>
      <c r="I175" s="26">
        <f si="3" t="shared"/>
        <v>0</v>
      </c>
      <c r="J175" s="26">
        <v>85</v>
      </c>
      <c r="K175" s="26"/>
    </row>
    <row r="176" spans="1:11">
      <c r="A176" s="10">
        <v>6141</v>
      </c>
      <c r="B176" s="26">
        <v>0</v>
      </c>
      <c r="D176" s="8">
        <v>2</v>
      </c>
      <c r="E176" s="26">
        <v>6141</v>
      </c>
      <c r="F176" s="26" t="s">
        <v>759</v>
      </c>
      <c r="G176" s="26" t="s">
        <v>220</v>
      </c>
      <c r="H176" s="36">
        <v>19.86</v>
      </c>
      <c r="I176" s="26">
        <f si="3" t="shared"/>
        <v>0</v>
      </c>
      <c r="J176" s="26">
        <v>30</v>
      </c>
      <c r="K176" s="26"/>
    </row>
    <row r="177" spans="1:11">
      <c r="A177" s="10">
        <v>6142</v>
      </c>
      <c r="B177" s="26">
        <v>2</v>
      </c>
      <c r="D177" s="8">
        <v>2</v>
      </c>
      <c r="E177" s="26">
        <v>6142</v>
      </c>
      <c r="F177" s="26" t="s">
        <v>760</v>
      </c>
      <c r="G177" s="26" t="s">
        <v>220</v>
      </c>
      <c r="H177" s="36">
        <v>54.19</v>
      </c>
      <c r="I177" s="26">
        <f si="3" t="shared"/>
        <v>108.38</v>
      </c>
      <c r="J177" s="26">
        <v>80</v>
      </c>
      <c r="K177" s="26"/>
    </row>
    <row r="178" spans="1:11">
      <c r="A178" s="10">
        <v>6143</v>
      </c>
      <c r="B178" s="26">
        <v>1</v>
      </c>
      <c r="D178" s="8">
        <v>2</v>
      </c>
      <c r="E178" s="26">
        <v>6143</v>
      </c>
      <c r="F178" s="26" t="s">
        <v>310</v>
      </c>
      <c r="G178" s="26" t="s">
        <v>220</v>
      </c>
      <c r="H178" s="36">
        <v>75.86</v>
      </c>
      <c r="I178" s="26">
        <f si="3" t="shared"/>
        <v>75.86</v>
      </c>
      <c r="J178" s="26">
        <v>110</v>
      </c>
      <c r="K178" s="26"/>
    </row>
    <row r="179" spans="1:11">
      <c r="A179" s="10">
        <v>6144</v>
      </c>
      <c r="B179" s="26">
        <v>1</v>
      </c>
      <c r="D179" s="8">
        <v>2</v>
      </c>
      <c r="E179" s="26">
        <v>6144</v>
      </c>
      <c r="F179" s="26" t="s">
        <v>311</v>
      </c>
      <c r="G179" s="26" t="s">
        <v>220</v>
      </c>
      <c r="H179" s="36">
        <v>75.86</v>
      </c>
      <c r="I179" s="26">
        <f si="3" t="shared"/>
        <v>75.86</v>
      </c>
      <c r="J179" s="26">
        <v>110</v>
      </c>
      <c r="K179" s="26"/>
    </row>
    <row r="180" spans="1:11">
      <c r="A180" s="10">
        <v>6145</v>
      </c>
      <c r="B180" s="26">
        <v>3</v>
      </c>
      <c r="D180" s="8">
        <v>2</v>
      </c>
      <c r="E180" s="26">
        <v>6145</v>
      </c>
      <c r="F180" s="26" t="s">
        <v>312</v>
      </c>
      <c r="G180" s="26" t="s">
        <v>220</v>
      </c>
      <c r="H180" s="36">
        <v>62.86</v>
      </c>
      <c r="I180" s="26">
        <f si="3" t="shared"/>
        <v>188.57999999999998</v>
      </c>
      <c r="J180" s="26">
        <v>90</v>
      </c>
      <c r="K180" s="26"/>
    </row>
    <row r="181" spans="1:11">
      <c r="A181" s="10">
        <v>6147</v>
      </c>
      <c r="B181" s="26">
        <v>5</v>
      </c>
      <c r="D181" s="8">
        <v>0</v>
      </c>
      <c r="E181" s="26">
        <v>6147</v>
      </c>
      <c r="F181" s="26" t="s">
        <v>789</v>
      </c>
      <c r="G181" s="26" t="s">
        <v>220</v>
      </c>
      <c r="H181" s="36">
        <v>36.86</v>
      </c>
      <c r="I181" s="26">
        <f si="3" t="shared"/>
        <v>184.3</v>
      </c>
      <c r="J181" s="26">
        <v>110</v>
      </c>
      <c r="K181" s="26"/>
    </row>
    <row r="182" spans="1:11">
      <c r="A182" s="10">
        <v>6148</v>
      </c>
      <c r="B182" s="26">
        <v>5</v>
      </c>
      <c r="D182" s="8">
        <v>0</v>
      </c>
      <c r="E182" s="26">
        <v>6148</v>
      </c>
      <c r="F182" s="26" t="s">
        <v>761</v>
      </c>
      <c r="G182" s="26" t="s">
        <v>220</v>
      </c>
      <c r="H182" s="36">
        <v>61.75</v>
      </c>
      <c r="I182" s="26">
        <f si="3" t="shared"/>
        <v>308.75</v>
      </c>
      <c r="J182" s="26">
        <v>90</v>
      </c>
      <c r="K182" s="26"/>
    </row>
    <row r="183" spans="1:11">
      <c r="A183" s="10">
        <v>6149</v>
      </c>
      <c r="B183" s="26">
        <v>3</v>
      </c>
      <c r="D183" s="8">
        <v>4</v>
      </c>
      <c r="E183" s="26">
        <v>6149</v>
      </c>
      <c r="F183" s="26" t="s">
        <v>314</v>
      </c>
      <c r="G183" s="26" t="s">
        <v>220</v>
      </c>
      <c r="H183" s="29">
        <v>181.36</v>
      </c>
      <c r="I183" s="26">
        <f si="3" t="shared"/>
        <v>544.08000000000004</v>
      </c>
      <c r="J183" s="26">
        <v>70</v>
      </c>
      <c r="K183" s="26"/>
    </row>
    <row r="184" spans="1:11">
      <c r="A184" s="10">
        <v>6150</v>
      </c>
      <c r="B184" s="26">
        <v>3</v>
      </c>
      <c r="D184" s="8">
        <v>2</v>
      </c>
      <c r="E184" s="26">
        <v>6150</v>
      </c>
      <c r="F184" s="26" t="s">
        <v>315</v>
      </c>
      <c r="G184" s="26" t="s">
        <v>220</v>
      </c>
      <c r="H184" s="36">
        <v>43.36</v>
      </c>
      <c r="I184" s="26">
        <f si="3" t="shared"/>
        <v>130.07999999999998</v>
      </c>
      <c r="J184" s="26">
        <v>62</v>
      </c>
      <c r="K184" s="26"/>
    </row>
    <row r="185" spans="1:11">
      <c r="A185" s="10">
        <v>6151</v>
      </c>
      <c r="B185" s="26">
        <v>2</v>
      </c>
      <c r="D185" s="8">
        <v>2</v>
      </c>
      <c r="E185" s="26">
        <v>6151</v>
      </c>
      <c r="F185" s="26" t="s">
        <v>316</v>
      </c>
      <c r="G185" s="26" t="s">
        <v>220</v>
      </c>
      <c r="H185" s="36">
        <v>36.86</v>
      </c>
      <c r="I185" s="26">
        <f si="3" t="shared"/>
        <v>73.72</v>
      </c>
      <c r="J185" s="26">
        <v>53</v>
      </c>
      <c r="K185" s="26"/>
    </row>
    <row r="186" spans="1:11">
      <c r="A186" s="10">
        <v>6152</v>
      </c>
      <c r="B186" s="26">
        <v>2</v>
      </c>
      <c r="D186" s="8">
        <v>1</v>
      </c>
      <c r="E186" s="26">
        <v>6152</v>
      </c>
      <c r="F186" s="26" t="s">
        <v>317</v>
      </c>
      <c r="G186" s="26" t="s">
        <v>220</v>
      </c>
      <c r="H186" s="29">
        <v>146.36000000000001</v>
      </c>
      <c r="I186" s="26">
        <f si="3" t="shared"/>
        <v>292.72000000000003</v>
      </c>
      <c r="J186" s="26">
        <v>79</v>
      </c>
      <c r="K186" s="26"/>
    </row>
    <row r="187" spans="1:11">
      <c r="A187" s="10">
        <v>6154</v>
      </c>
      <c r="B187" s="26">
        <v>1</v>
      </c>
      <c r="D187" s="8">
        <v>2</v>
      </c>
      <c r="E187" s="26">
        <v>6154</v>
      </c>
      <c r="F187" s="26" t="s">
        <v>762</v>
      </c>
      <c r="G187" s="26" t="s">
        <v>220</v>
      </c>
      <c r="H187" s="36">
        <v>41.19</v>
      </c>
      <c r="I187" s="26">
        <f si="3" t="shared"/>
        <v>41.19</v>
      </c>
      <c r="J187" s="26">
        <v>60</v>
      </c>
      <c r="K187" s="26"/>
    </row>
    <row r="188" spans="1:11">
      <c r="A188" s="10">
        <v>6155</v>
      </c>
      <c r="B188" s="26">
        <v>2</v>
      </c>
      <c r="D188" s="8">
        <v>1</v>
      </c>
      <c r="E188" s="26">
        <v>6155</v>
      </c>
      <c r="F188" s="26" t="s">
        <v>763</v>
      </c>
      <c r="G188" s="26" t="s">
        <v>220</v>
      </c>
      <c r="H188" s="29">
        <v>128.86000000000001</v>
      </c>
      <c r="I188" s="26">
        <f si="3" t="shared"/>
        <v>257.72000000000003</v>
      </c>
      <c r="J188" s="26">
        <v>60</v>
      </c>
      <c r="K188" s="26"/>
    </row>
    <row r="189" spans="1:11">
      <c r="A189" s="10">
        <v>6159</v>
      </c>
      <c r="B189" s="26">
        <v>0</v>
      </c>
      <c r="D189" s="8">
        <v>0</v>
      </c>
      <c r="F189" s="26" t="s">
        <v>777</v>
      </c>
      <c r="G189" s="26" t="s">
        <v>220</v>
      </c>
      <c r="H189" s="36">
        <v>43.36</v>
      </c>
      <c r="I189" s="26">
        <f si="3" t="shared"/>
        <v>0</v>
      </c>
      <c r="J189" s="26">
        <v>210</v>
      </c>
      <c r="K189" s="26"/>
    </row>
    <row r="190" spans="1:11">
      <c r="A190" s="10">
        <v>6160</v>
      </c>
      <c r="B190" s="26">
        <v>1</v>
      </c>
      <c r="D190" s="8">
        <v>0</v>
      </c>
      <c r="E190" s="26">
        <v>6160</v>
      </c>
      <c r="F190" s="26" t="s">
        <v>719</v>
      </c>
      <c r="G190" s="26" t="s">
        <v>220</v>
      </c>
      <c r="H190" s="36">
        <v>10</v>
      </c>
      <c r="I190" s="26">
        <f si="3" t="shared"/>
        <v>10</v>
      </c>
      <c r="J190" s="26">
        <f>(H190*0.4)+H190</f>
        <v>14</v>
      </c>
      <c r="K190" s="26"/>
    </row>
    <row r="191" spans="1:11">
      <c r="A191" s="10">
        <v>6161</v>
      </c>
      <c r="B191" s="26">
        <v>1</v>
      </c>
      <c r="D191" s="8">
        <v>1</v>
      </c>
      <c r="F191" s="26" t="s">
        <v>503</v>
      </c>
      <c r="G191" s="26" t="s">
        <v>220</v>
      </c>
      <c r="H191" s="36">
        <v>43.36</v>
      </c>
      <c r="I191" s="26">
        <f si="3" t="shared"/>
        <v>43.36</v>
      </c>
      <c r="J191" s="26">
        <f>(H191*0.4)+H191</f>
        <v>60.704000000000001</v>
      </c>
      <c r="K191" s="26"/>
    </row>
    <row r="192" spans="1:11">
      <c r="A192" s="10">
        <v>6162</v>
      </c>
      <c r="B192" s="26">
        <v>2</v>
      </c>
      <c r="D192" s="8">
        <v>4</v>
      </c>
      <c r="E192" s="26">
        <v>6162</v>
      </c>
      <c r="F192" s="26" t="s">
        <v>319</v>
      </c>
      <c r="G192" s="26" t="s">
        <v>220</v>
      </c>
      <c r="H192" s="36">
        <v>49.86</v>
      </c>
      <c r="I192" s="26">
        <f si="3" t="shared"/>
        <v>99.72</v>
      </c>
      <c r="J192" s="26">
        <v>70</v>
      </c>
      <c r="K192" s="26"/>
    </row>
    <row r="193" spans="1:11">
      <c r="A193" s="10">
        <v>6163</v>
      </c>
      <c r="B193" s="26">
        <v>0</v>
      </c>
      <c r="D193" s="8">
        <v>0</v>
      </c>
      <c r="E193" s="26">
        <v>6163</v>
      </c>
      <c r="F193" s="26" t="s">
        <v>720</v>
      </c>
      <c r="G193" s="26" t="s">
        <v>220</v>
      </c>
      <c r="H193" s="36">
        <v>47</v>
      </c>
      <c r="I193" s="26">
        <f si="3" t="shared"/>
        <v>0</v>
      </c>
      <c r="J193" s="26">
        <v>70</v>
      </c>
      <c r="K193" s="26"/>
    </row>
    <row r="194" spans="1:11">
      <c r="A194" s="10">
        <v>6164</v>
      </c>
      <c r="B194" s="26">
        <v>0</v>
      </c>
      <c r="D194" s="8">
        <v>0</v>
      </c>
      <c r="E194" s="26">
        <v>6164</v>
      </c>
      <c r="F194" s="26" t="s">
        <v>721</v>
      </c>
      <c r="G194" s="26" t="s">
        <v>220</v>
      </c>
      <c r="H194" s="36">
        <v>83.5</v>
      </c>
      <c r="I194" s="26">
        <f si="3" t="shared"/>
        <v>0</v>
      </c>
      <c r="J194" s="26">
        <v>120</v>
      </c>
      <c r="K194" s="26"/>
    </row>
    <row r="195" spans="1:11">
      <c r="A195" s="10">
        <v>6165</v>
      </c>
      <c r="B195" s="26">
        <v>0</v>
      </c>
      <c r="D195" s="8">
        <v>0</v>
      </c>
      <c r="F195" s="26" t="s">
        <v>504</v>
      </c>
      <c r="G195" s="26" t="s">
        <v>220</v>
      </c>
      <c r="H195" s="36">
        <v>33.61</v>
      </c>
      <c r="I195" s="26">
        <f si="3" t="shared"/>
        <v>0</v>
      </c>
      <c r="J195" s="26">
        <f>(H195*0.4)+H195</f>
        <v>47.054000000000002</v>
      </c>
      <c r="K195" s="26"/>
    </row>
    <row r="196" spans="1:11">
      <c r="A196" s="10">
        <v>6166</v>
      </c>
      <c r="B196" s="26">
        <v>5</v>
      </c>
      <c r="D196" s="8">
        <v>0</v>
      </c>
      <c r="E196" s="26">
        <v>6166</v>
      </c>
      <c r="F196" s="26" t="s">
        <v>320</v>
      </c>
      <c r="G196" s="26" t="s">
        <v>220</v>
      </c>
      <c r="H196" s="36">
        <v>49.86</v>
      </c>
      <c r="I196" s="26">
        <f si="3" t="shared"/>
        <v>249.3</v>
      </c>
      <c r="J196" s="26">
        <v>87</v>
      </c>
      <c r="K196" s="26"/>
    </row>
    <row r="197" spans="1:11">
      <c r="A197" s="10">
        <v>6167</v>
      </c>
      <c r="B197" s="26">
        <v>21</v>
      </c>
      <c r="D197" s="8">
        <v>0</v>
      </c>
      <c r="G197" s="26" t="s">
        <v>220</v>
      </c>
      <c r="H197" s="36">
        <v>46.61</v>
      </c>
      <c r="I197" s="26">
        <f si="3" t="shared"/>
        <v>978.81</v>
      </c>
      <c r="K197" s="26"/>
    </row>
    <row r="198" spans="1:11">
      <c r="A198" s="10">
        <v>6168</v>
      </c>
      <c r="B198" s="26">
        <v>31</v>
      </c>
      <c r="C198" s="8">
        <v>10</v>
      </c>
      <c r="D198" s="8">
        <v>10</v>
      </c>
      <c r="E198" s="26">
        <v>6168</v>
      </c>
      <c r="F198" s="26" t="s">
        <v>321</v>
      </c>
      <c r="G198" s="26" t="s">
        <v>220</v>
      </c>
      <c r="H198" s="29">
        <v>9.19</v>
      </c>
      <c r="I198" s="26">
        <f si="3" t="shared"/>
        <v>284.89</v>
      </c>
      <c r="J198" s="26">
        <v>30</v>
      </c>
      <c r="K198" s="26"/>
    </row>
    <row r="199" spans="1:11">
      <c r="A199" s="10">
        <v>6169</v>
      </c>
      <c r="B199" s="26">
        <v>11</v>
      </c>
      <c r="C199" s="8">
        <v>20</v>
      </c>
      <c r="D199" s="8">
        <v>20</v>
      </c>
      <c r="E199" s="26">
        <v>6169</v>
      </c>
      <c r="F199" s="26" t="s">
        <v>322</v>
      </c>
      <c r="G199" s="26" t="s">
        <v>220</v>
      </c>
      <c r="H199" s="29">
        <v>8.81</v>
      </c>
      <c r="I199" s="26">
        <f si="3" t="shared"/>
        <v>96.910000000000011</v>
      </c>
      <c r="J199" s="26">
        <v>15</v>
      </c>
      <c r="K199" s="26"/>
    </row>
    <row r="200" spans="1:11">
      <c r="A200" s="10">
        <v>6170</v>
      </c>
      <c r="B200" s="26">
        <v>76</v>
      </c>
      <c r="C200" s="8">
        <v>10</v>
      </c>
      <c r="D200" s="8">
        <v>12</v>
      </c>
      <c r="E200" s="26">
        <v>6170</v>
      </c>
      <c r="F200" s="26" t="s">
        <v>323</v>
      </c>
      <c r="G200" s="26" t="s">
        <v>220</v>
      </c>
      <c r="H200" s="36">
        <v>18.93</v>
      </c>
      <c r="I200" s="26">
        <f si="3" t="shared"/>
        <v>1438.68</v>
      </c>
      <c r="J200" s="26">
        <v>170</v>
      </c>
      <c r="K200" s="26"/>
    </row>
    <row r="201" spans="1:11">
      <c r="A201" s="10">
        <v>6172</v>
      </c>
      <c r="B201" s="26">
        <v>2</v>
      </c>
      <c r="D201" s="8">
        <v>0</v>
      </c>
      <c r="E201" s="26">
        <v>6172</v>
      </c>
      <c r="F201" s="26" t="s">
        <v>324</v>
      </c>
      <c r="G201" s="26" t="s">
        <v>220</v>
      </c>
      <c r="H201" s="29">
        <v>48.24</v>
      </c>
      <c r="I201" s="26">
        <f si="3" t="shared"/>
        <v>96.48</v>
      </c>
      <c r="J201" s="26">
        <v>73</v>
      </c>
      <c r="K201" s="26"/>
    </row>
    <row r="202" spans="1:11">
      <c r="A202" s="10">
        <v>6173</v>
      </c>
      <c r="B202" s="26">
        <v>3</v>
      </c>
      <c r="C202" s="8">
        <v>20</v>
      </c>
      <c r="D202" s="8">
        <v>20</v>
      </c>
      <c r="E202" s="26">
        <v>6173</v>
      </c>
      <c r="F202" s="26" t="s">
        <v>325</v>
      </c>
      <c r="G202" s="26" t="s">
        <v>220</v>
      </c>
      <c r="H202" s="29">
        <v>6.53</v>
      </c>
      <c r="I202" s="26">
        <f si="3" t="shared"/>
        <v>19.59</v>
      </c>
      <c r="J202" s="26">
        <v>11</v>
      </c>
      <c r="K202" s="26"/>
    </row>
    <row r="203" spans="1:11">
      <c r="A203" s="10">
        <v>6174</v>
      </c>
      <c r="B203" s="26">
        <v>11</v>
      </c>
      <c r="D203" s="8">
        <v>3</v>
      </c>
      <c r="E203" s="26">
        <v>6174</v>
      </c>
      <c r="F203" s="26" t="s">
        <v>326</v>
      </c>
      <c r="G203" s="26" t="s">
        <v>220</v>
      </c>
      <c r="H203" s="36">
        <v>13</v>
      </c>
      <c r="I203" s="26">
        <f si="3" t="shared"/>
        <v>143</v>
      </c>
      <c r="J203" s="26">
        <v>20</v>
      </c>
      <c r="K203" s="26"/>
    </row>
    <row r="204" spans="1:11">
      <c r="A204" s="10">
        <v>6175</v>
      </c>
      <c r="B204" s="26">
        <v>7</v>
      </c>
      <c r="D204" s="8">
        <v>4</v>
      </c>
      <c r="E204" s="26">
        <v>6175</v>
      </c>
      <c r="F204" s="26" t="s">
        <v>327</v>
      </c>
      <c r="G204" s="26" t="s">
        <v>220</v>
      </c>
      <c r="H204" s="29">
        <v>11.11</v>
      </c>
      <c r="I204" s="26">
        <f si="3" t="shared"/>
        <v>77.77</v>
      </c>
      <c r="J204" s="26">
        <v>10</v>
      </c>
      <c r="K204" s="26"/>
    </row>
    <row r="205" spans="1:11">
      <c r="A205" s="10">
        <v>6176</v>
      </c>
      <c r="B205" s="26">
        <v>0</v>
      </c>
      <c r="D205" s="8">
        <v>2</v>
      </c>
      <c r="E205" s="26">
        <v>6176</v>
      </c>
      <c r="F205" s="26" t="s">
        <v>328</v>
      </c>
      <c r="G205" s="26" t="s">
        <v>220</v>
      </c>
      <c r="H205" s="29">
        <v>66.36</v>
      </c>
      <c r="I205" s="26">
        <f si="3" t="shared"/>
        <v>0</v>
      </c>
      <c r="J205" s="26">
        <v>47</v>
      </c>
      <c r="K205" s="26"/>
    </row>
    <row r="206" spans="1:11">
      <c r="A206" s="10">
        <v>6177</v>
      </c>
      <c r="B206" s="26">
        <v>0</v>
      </c>
      <c r="D206" s="8">
        <v>0</v>
      </c>
      <c r="E206" s="26">
        <v>6177</v>
      </c>
      <c r="F206" s="26" t="s">
        <v>329</v>
      </c>
      <c r="G206" s="26" t="s">
        <v>220</v>
      </c>
      <c r="H206" s="36">
        <v>56.25</v>
      </c>
      <c r="I206" s="26">
        <f si="3" t="shared"/>
        <v>0</v>
      </c>
      <c r="J206" s="26">
        <v>80</v>
      </c>
      <c r="K206" s="26"/>
    </row>
    <row r="207" spans="1:11">
      <c r="A207" s="10">
        <v>6178</v>
      </c>
      <c r="B207" s="26">
        <v>8</v>
      </c>
      <c r="D207" s="8">
        <v>30</v>
      </c>
      <c r="E207" s="26">
        <v>9178</v>
      </c>
      <c r="F207" s="26" t="s">
        <v>330</v>
      </c>
      <c r="G207" s="26" t="s">
        <v>220</v>
      </c>
      <c r="H207" s="29">
        <v>26.86</v>
      </c>
      <c r="I207" s="26">
        <f si="3" t="shared"/>
        <v>214.88</v>
      </c>
      <c r="J207" s="26">
        <v>47</v>
      </c>
      <c r="K207" s="26"/>
    </row>
    <row r="208" spans="1:11">
      <c r="A208" s="10">
        <v>6179</v>
      </c>
      <c r="B208" s="26">
        <v>6</v>
      </c>
      <c r="D208" s="8">
        <v>1</v>
      </c>
      <c r="E208" s="26">
        <v>6179</v>
      </c>
      <c r="F208" s="26" t="s">
        <v>331</v>
      </c>
      <c r="G208" s="26" t="s">
        <v>220</v>
      </c>
      <c r="H208" s="29">
        <v>12.86</v>
      </c>
      <c r="I208" s="26">
        <f si="3" t="shared"/>
        <v>77.16</v>
      </c>
      <c r="J208" s="26">
        <v>20</v>
      </c>
      <c r="K208" s="26"/>
    </row>
    <row r="209" spans="1:11">
      <c r="A209" s="10">
        <v>6180</v>
      </c>
      <c r="B209" s="26">
        <v>1</v>
      </c>
      <c r="D209" s="8">
        <v>4</v>
      </c>
      <c r="E209" s="26">
        <v>6180</v>
      </c>
      <c r="F209" s="26" t="s">
        <v>332</v>
      </c>
      <c r="G209" s="26" t="s">
        <v>220</v>
      </c>
      <c r="H209" s="29">
        <v>16.36</v>
      </c>
      <c r="I209" s="26">
        <f si="3" t="shared"/>
        <v>16.36</v>
      </c>
      <c r="J209" s="26">
        <v>52</v>
      </c>
      <c r="K209" s="26"/>
    </row>
    <row r="210" spans="1:11">
      <c r="A210" s="10">
        <v>6181</v>
      </c>
      <c r="B210" s="26">
        <v>36</v>
      </c>
      <c r="C210" s="8">
        <v>5</v>
      </c>
      <c r="D210" s="8">
        <v>28</v>
      </c>
      <c r="E210" s="26">
        <v>6181</v>
      </c>
      <c r="F210" s="26" t="s">
        <v>333</v>
      </c>
      <c r="G210" s="26" t="s">
        <v>220</v>
      </c>
      <c r="H210" s="36">
        <v>31.66</v>
      </c>
      <c r="I210" s="26">
        <f si="3" t="shared"/>
        <v>1139.76</v>
      </c>
      <c r="J210" s="26">
        <v>75</v>
      </c>
      <c r="K210" s="26"/>
    </row>
    <row r="211" spans="1:11">
      <c r="A211" s="10">
        <v>6182</v>
      </c>
      <c r="B211" s="26">
        <v>3</v>
      </c>
      <c r="D211" s="8">
        <v>2</v>
      </c>
      <c r="E211" s="26">
        <v>6182</v>
      </c>
      <c r="F211" s="26" t="s">
        <v>334</v>
      </c>
      <c r="G211" s="26" t="s">
        <v>220</v>
      </c>
      <c r="H211" s="36">
        <v>28.67</v>
      </c>
      <c r="I211" s="26">
        <f si="3" t="shared"/>
        <v>86.01</v>
      </c>
      <c r="J211" s="26">
        <v>42</v>
      </c>
      <c r="K211" s="26"/>
    </row>
    <row r="212" spans="1:11">
      <c r="A212" s="10">
        <v>6183</v>
      </c>
      <c r="B212" s="26">
        <v>0</v>
      </c>
      <c r="D212" s="8">
        <v>0</v>
      </c>
      <c r="F212" s="26" t="s">
        <v>722</v>
      </c>
      <c r="G212" s="26" t="s">
        <v>220</v>
      </c>
      <c r="H212" s="36">
        <v>0</v>
      </c>
      <c r="I212" s="26">
        <f si="3" t="shared"/>
        <v>0</v>
      </c>
      <c r="J212" s="26">
        <f>(H212*0.4)+H212</f>
        <v>0</v>
      </c>
      <c r="K212" s="26"/>
    </row>
    <row r="213" spans="1:11">
      <c r="A213" s="10">
        <v>6184</v>
      </c>
      <c r="B213" s="26">
        <v>0</v>
      </c>
      <c r="D213" s="8">
        <v>0</v>
      </c>
      <c r="F213" s="26" t="s">
        <v>723</v>
      </c>
      <c r="G213" s="26" t="s">
        <v>220</v>
      </c>
      <c r="H213" s="29">
        <v>93.86</v>
      </c>
      <c r="I213" s="26">
        <f si="3" t="shared"/>
        <v>0</v>
      </c>
      <c r="J213" s="26">
        <f>(H213*0.4)+H213</f>
        <v>131.404</v>
      </c>
      <c r="K213" s="26"/>
    </row>
    <row r="214" spans="1:11">
      <c r="A214" s="10">
        <v>6185</v>
      </c>
      <c r="B214" s="26">
        <v>0</v>
      </c>
      <c r="D214" s="8">
        <v>0</v>
      </c>
      <c r="E214" s="26">
        <v>6185</v>
      </c>
      <c r="F214" s="26" t="s">
        <v>335</v>
      </c>
      <c r="G214" s="26" t="s">
        <v>220</v>
      </c>
      <c r="H214" s="29">
        <v>19.690000000000001</v>
      </c>
      <c r="I214" s="26">
        <f si="3" t="shared"/>
        <v>0</v>
      </c>
      <c r="K214" s="26"/>
    </row>
    <row r="215" spans="1:11">
      <c r="A215" s="10">
        <v>6186</v>
      </c>
      <c r="B215" s="26">
        <v>0</v>
      </c>
      <c r="D215" s="8">
        <v>0</v>
      </c>
      <c r="E215" s="26">
        <v>6186</v>
      </c>
      <c r="F215" s="26" t="s">
        <v>336</v>
      </c>
      <c r="G215" s="26" t="s">
        <v>220</v>
      </c>
      <c r="H215" s="29">
        <v>15.29</v>
      </c>
      <c r="I215" s="26">
        <f si="3" t="shared"/>
        <v>0</v>
      </c>
      <c r="J215" s="26">
        <v>23</v>
      </c>
      <c r="K215" s="26"/>
    </row>
    <row r="216" spans="1:11">
      <c r="A216" s="10">
        <v>6187</v>
      </c>
      <c r="B216" s="26">
        <v>1</v>
      </c>
      <c r="D216" s="8">
        <v>0</v>
      </c>
      <c r="E216" s="26">
        <v>6187</v>
      </c>
      <c r="F216" s="26" t="s">
        <v>337</v>
      </c>
      <c r="G216" s="26" t="s">
        <v>220</v>
      </c>
      <c r="H216" s="29">
        <v>12.92</v>
      </c>
      <c r="I216" s="26">
        <f si="3" t="shared"/>
        <v>12.92</v>
      </c>
      <c r="J216" s="26">
        <v>50</v>
      </c>
      <c r="K216" s="26"/>
    </row>
    <row r="217" spans="1:11">
      <c r="A217" s="10">
        <v>6188</v>
      </c>
      <c r="B217" s="26">
        <v>0</v>
      </c>
      <c r="D217" s="8">
        <v>0</v>
      </c>
      <c r="E217" s="26">
        <v>6188</v>
      </c>
      <c r="F217" s="26" t="s">
        <v>338</v>
      </c>
      <c r="G217" s="26" t="s">
        <v>220</v>
      </c>
      <c r="H217" s="36">
        <v>36.06</v>
      </c>
      <c r="I217" s="26">
        <f si="3" t="shared"/>
        <v>0</v>
      </c>
      <c r="J217" s="26">
        <v>52</v>
      </c>
      <c r="K217" s="26"/>
    </row>
    <row r="218" spans="1:11">
      <c r="A218" s="10">
        <v>6189</v>
      </c>
      <c r="B218" s="26">
        <v>6</v>
      </c>
      <c r="D218" s="8">
        <v>6</v>
      </c>
      <c r="E218" s="26">
        <v>6189</v>
      </c>
      <c r="F218" s="26" t="s">
        <v>339</v>
      </c>
      <c r="G218" s="26" t="s">
        <v>220</v>
      </c>
      <c r="H218" s="29">
        <v>35.86</v>
      </c>
      <c r="I218" s="26">
        <f si="3" t="shared"/>
        <v>215.16</v>
      </c>
      <c r="J218" s="26">
        <v>55</v>
      </c>
      <c r="K218" s="26"/>
    </row>
    <row r="219" spans="1:11">
      <c r="A219" s="10">
        <v>6191</v>
      </c>
      <c r="B219" s="26">
        <v>0</v>
      </c>
      <c r="D219" s="8">
        <v>0</v>
      </c>
      <c r="F219" s="26" t="s">
        <v>724</v>
      </c>
      <c r="G219" s="26" t="s">
        <v>220</v>
      </c>
      <c r="H219" s="36">
        <v>75.86</v>
      </c>
      <c r="I219" s="26">
        <f si="3" t="shared"/>
        <v>0</v>
      </c>
      <c r="J219" s="26">
        <f>(H219*0.4)+H219</f>
        <v>106.20400000000001</v>
      </c>
      <c r="K219" s="26"/>
    </row>
    <row r="220" spans="1:11">
      <c r="A220" s="10">
        <v>6192</v>
      </c>
      <c r="B220" s="26">
        <v>0</v>
      </c>
      <c r="D220" s="8">
        <v>0</v>
      </c>
      <c r="E220" s="26">
        <v>6192</v>
      </c>
      <c r="F220" s="26" t="s">
        <v>340</v>
      </c>
      <c r="G220" s="26" t="s">
        <v>220</v>
      </c>
      <c r="H220" s="36">
        <v>52</v>
      </c>
      <c r="I220" s="26">
        <f si="3" t="shared"/>
        <v>0</v>
      </c>
      <c r="J220" s="26">
        <v>75</v>
      </c>
      <c r="K220" s="26"/>
    </row>
    <row r="221" spans="1:11">
      <c r="A221" s="10">
        <v>6193</v>
      </c>
      <c r="B221" s="26">
        <v>3</v>
      </c>
      <c r="D221" s="8">
        <v>0</v>
      </c>
      <c r="E221" s="26">
        <v>6193</v>
      </c>
      <c r="G221" s="26" t="s">
        <v>220</v>
      </c>
      <c r="H221" s="36">
        <v>49.86</v>
      </c>
      <c r="I221" s="26">
        <f si="3" t="shared"/>
        <v>149.57999999999998</v>
      </c>
      <c r="J221" s="26">
        <v>75</v>
      </c>
      <c r="K221" s="26"/>
    </row>
    <row r="222" spans="1:11">
      <c r="A222" s="10">
        <v>6194</v>
      </c>
      <c r="B222" s="26">
        <v>0</v>
      </c>
      <c r="D222" s="8">
        <v>0</v>
      </c>
      <c r="E222" s="26">
        <v>6194</v>
      </c>
      <c r="F222" s="26" t="s">
        <v>341</v>
      </c>
      <c r="G222" s="26" t="s">
        <v>220</v>
      </c>
      <c r="H222" s="36">
        <v>34.72</v>
      </c>
      <c r="I222" s="26">
        <f si="3" t="shared"/>
        <v>0</v>
      </c>
      <c r="J222" s="26">
        <v>50</v>
      </c>
      <c r="K222" s="26"/>
    </row>
    <row r="223" spans="1:11">
      <c r="A223" s="10">
        <v>6195</v>
      </c>
      <c r="B223" s="26">
        <v>0</v>
      </c>
      <c r="D223" s="8">
        <v>0</v>
      </c>
      <c r="E223" s="26">
        <v>6195</v>
      </c>
      <c r="F223" s="26" t="s">
        <v>342</v>
      </c>
      <c r="G223" s="26" t="s">
        <v>220</v>
      </c>
      <c r="H223" s="36">
        <v>30</v>
      </c>
      <c r="I223" s="26">
        <f si="3" t="shared"/>
        <v>0</v>
      </c>
      <c r="J223" s="26">
        <f>(H223*0.4)+H223</f>
        <v>42</v>
      </c>
      <c r="K223" s="26"/>
    </row>
    <row r="224" spans="1:11">
      <c r="A224" s="10">
        <v>6196</v>
      </c>
      <c r="B224" s="26">
        <v>0</v>
      </c>
      <c r="D224" s="8">
        <v>0</v>
      </c>
      <c r="E224" s="26">
        <v>6196</v>
      </c>
      <c r="F224" s="26" t="s">
        <v>343</v>
      </c>
      <c r="G224" s="26" t="s">
        <v>220</v>
      </c>
      <c r="H224" s="29">
        <v>198.86</v>
      </c>
      <c r="I224" s="26">
        <f si="3" t="shared"/>
        <v>0</v>
      </c>
      <c r="J224" s="26">
        <v>40</v>
      </c>
      <c r="K224" s="26"/>
    </row>
    <row r="225" spans="1:11">
      <c r="A225" s="10">
        <v>6197</v>
      </c>
      <c r="B225" s="26">
        <v>0</v>
      </c>
      <c r="D225" s="8">
        <v>0</v>
      </c>
      <c r="E225" s="26">
        <v>6197</v>
      </c>
      <c r="F225" s="26" t="s">
        <v>344</v>
      </c>
      <c r="G225" s="26" t="s">
        <v>220</v>
      </c>
      <c r="H225" s="36">
        <v>26.6</v>
      </c>
      <c r="I225" s="26">
        <f si="3" t="shared"/>
        <v>0</v>
      </c>
      <c r="J225" s="26">
        <v>40</v>
      </c>
      <c r="K225" s="26"/>
    </row>
    <row r="226" spans="1:11">
      <c r="A226" s="10">
        <v>6199</v>
      </c>
      <c r="B226" s="26">
        <v>16</v>
      </c>
      <c r="D226" s="8">
        <v>0</v>
      </c>
      <c r="E226" s="26">
        <v>6199</v>
      </c>
      <c r="F226" s="26" t="s">
        <v>345</v>
      </c>
      <c r="G226" s="26" t="s">
        <v>220</v>
      </c>
      <c r="H226" s="36">
        <v>27.86</v>
      </c>
      <c r="I226" s="26">
        <f si="3" t="shared"/>
        <v>445.76</v>
      </c>
      <c r="J226" s="26">
        <f>(H226*0.4)+H226</f>
        <v>39.003999999999998</v>
      </c>
      <c r="K226" s="26"/>
    </row>
    <row r="227" spans="1:11">
      <c r="A227" s="10">
        <v>6200</v>
      </c>
      <c r="B227" s="26">
        <v>0</v>
      </c>
      <c r="D227" s="8">
        <v>4</v>
      </c>
      <c r="E227" s="26">
        <v>6200</v>
      </c>
      <c r="F227" s="26" t="s">
        <v>346</v>
      </c>
      <c r="G227" s="26" t="s">
        <v>220</v>
      </c>
      <c r="H227" s="36">
        <v>205.86</v>
      </c>
      <c r="I227" s="26">
        <f si="3" t="shared"/>
        <v>0</v>
      </c>
      <c r="J227" s="26">
        <f>(H227*0.4)+H227</f>
        <v>288.20400000000001</v>
      </c>
      <c r="K227" s="26"/>
    </row>
    <row r="228" spans="1:11">
      <c r="A228" s="10">
        <v>6201</v>
      </c>
      <c r="B228" s="26">
        <v>0</v>
      </c>
      <c r="D228" s="8">
        <v>0</v>
      </c>
      <c r="E228" s="26">
        <v>6201</v>
      </c>
      <c r="F228" s="26" t="s">
        <v>725</v>
      </c>
      <c r="G228" s="26" t="s">
        <v>220</v>
      </c>
      <c r="H228" s="36">
        <v>69.36</v>
      </c>
      <c r="I228" s="26">
        <f si="3" t="shared"/>
        <v>0</v>
      </c>
      <c r="J228" s="26">
        <v>20</v>
      </c>
      <c r="K228" s="26"/>
    </row>
    <row r="229" spans="1:11">
      <c r="A229" s="10">
        <v>6202</v>
      </c>
      <c r="B229" s="26">
        <v>0</v>
      </c>
      <c r="D229" s="8">
        <v>0</v>
      </c>
      <c r="E229" s="26">
        <v>6202</v>
      </c>
      <c r="F229" s="26" t="s">
        <v>347</v>
      </c>
      <c r="G229" s="26" t="s">
        <v>220</v>
      </c>
      <c r="H229" s="29">
        <v>66.36</v>
      </c>
      <c r="I229" s="26">
        <f si="3" t="shared"/>
        <v>0</v>
      </c>
      <c r="J229" s="26">
        <v>31</v>
      </c>
      <c r="K229" s="26"/>
    </row>
    <row r="230" spans="1:11">
      <c r="A230" s="14">
        <v>6203</v>
      </c>
      <c r="B230" s="38">
        <v>3</v>
      </c>
      <c r="C230" s="15"/>
      <c r="D230" s="15">
        <v>2</v>
      </c>
      <c r="E230" s="38">
        <v>6203</v>
      </c>
      <c r="F230" s="38" t="s">
        <v>348</v>
      </c>
      <c r="G230" s="38" t="s">
        <v>220</v>
      </c>
      <c r="H230" s="56">
        <v>49.86</v>
      </c>
      <c r="I230" s="38">
        <f si="3" t="shared"/>
        <v>149.57999999999998</v>
      </c>
      <c r="J230" s="38">
        <v>83</v>
      </c>
      <c r="K230" s="38"/>
    </row>
    <row r="231" spans="1:11">
      <c r="A231" s="10">
        <v>6204</v>
      </c>
      <c r="B231" s="26">
        <v>0</v>
      </c>
      <c r="D231" s="8">
        <v>2</v>
      </c>
      <c r="E231" s="26">
        <v>6204</v>
      </c>
      <c r="F231" s="26" t="s">
        <v>349</v>
      </c>
      <c r="G231" s="26" t="s">
        <v>220</v>
      </c>
      <c r="H231" s="36">
        <v>49.86</v>
      </c>
      <c r="I231" s="26">
        <f si="3" t="shared"/>
        <v>0</v>
      </c>
      <c r="J231" s="26">
        <v>70</v>
      </c>
      <c r="K231" s="26"/>
    </row>
    <row r="232" spans="1:11">
      <c r="A232" s="10">
        <v>6205</v>
      </c>
      <c r="B232" s="26">
        <v>0</v>
      </c>
      <c r="D232" s="8">
        <v>5</v>
      </c>
      <c r="E232" s="26">
        <v>6205</v>
      </c>
      <c r="F232" s="26" t="s">
        <v>350</v>
      </c>
      <c r="G232" s="26" t="s">
        <v>220</v>
      </c>
      <c r="H232" s="29">
        <v>49.86</v>
      </c>
      <c r="I232" s="26">
        <f si="3" t="shared"/>
        <v>0</v>
      </c>
      <c r="J232" s="26">
        <v>50</v>
      </c>
      <c r="K232" s="26"/>
    </row>
    <row r="233" spans="1:11">
      <c r="A233" s="10">
        <v>6206</v>
      </c>
      <c r="B233" s="26">
        <v>11</v>
      </c>
      <c r="C233" s="8">
        <v>1</v>
      </c>
      <c r="D233" s="8">
        <v>5</v>
      </c>
      <c r="E233" s="26">
        <v>6206</v>
      </c>
      <c r="F233" s="26" t="s">
        <v>586</v>
      </c>
      <c r="G233" s="26" t="s">
        <v>220</v>
      </c>
      <c r="H233" s="29">
        <v>16.239999999999998</v>
      </c>
      <c r="I233" s="26">
        <f si="3" t="shared"/>
        <v>178.64</v>
      </c>
      <c r="J233" s="26">
        <v>80</v>
      </c>
      <c r="K233" s="26"/>
    </row>
    <row r="234" spans="1:11">
      <c r="A234" s="10">
        <v>6207</v>
      </c>
      <c r="B234" s="26">
        <v>15</v>
      </c>
      <c r="C234" s="8">
        <v>3</v>
      </c>
      <c r="D234" s="8">
        <v>3</v>
      </c>
      <c r="E234" s="26">
        <v>6207</v>
      </c>
      <c r="F234" s="26" t="s">
        <v>1088</v>
      </c>
      <c r="G234" s="26" t="s">
        <v>220</v>
      </c>
      <c r="H234" s="36">
        <v>29.06</v>
      </c>
      <c r="I234" s="26">
        <f si="3" t="shared"/>
        <v>435.9</v>
      </c>
      <c r="J234" s="26">
        <v>30</v>
      </c>
      <c r="K234" s="26"/>
    </row>
    <row r="235" spans="1:11">
      <c r="A235" s="10">
        <v>6208</v>
      </c>
      <c r="B235" s="26">
        <v>4</v>
      </c>
      <c r="D235" s="8">
        <v>2</v>
      </c>
      <c r="E235" s="26">
        <v>6208</v>
      </c>
      <c r="F235" s="26" t="s">
        <v>351</v>
      </c>
      <c r="G235" s="26" t="s">
        <v>220</v>
      </c>
      <c r="H235" s="29">
        <v>21.86</v>
      </c>
      <c r="I235" s="26">
        <f si="3" t="shared"/>
        <v>87.44</v>
      </c>
      <c r="J235" s="26">
        <v>10</v>
      </c>
      <c r="K235" s="26"/>
    </row>
    <row r="236" spans="1:11">
      <c r="A236" s="10">
        <v>6209</v>
      </c>
      <c r="B236" s="26">
        <v>8</v>
      </c>
      <c r="D236" s="8">
        <v>0</v>
      </c>
      <c r="E236" s="26">
        <v>6209</v>
      </c>
      <c r="F236" s="26" t="s">
        <v>352</v>
      </c>
      <c r="G236" s="26" t="s">
        <v>220</v>
      </c>
      <c r="H236" s="36">
        <v>19.239999999999998</v>
      </c>
      <c r="I236" s="26">
        <f ref="I236:I299" si="4" t="shared">H236*B236</f>
        <v>153.91999999999999</v>
      </c>
      <c r="J236" s="26">
        <v>30</v>
      </c>
      <c r="K236" s="26"/>
    </row>
    <row r="237" spans="1:11">
      <c r="A237" s="10">
        <v>6210</v>
      </c>
      <c r="B237" s="26">
        <v>4</v>
      </c>
      <c r="D237" s="8">
        <v>20</v>
      </c>
      <c r="E237" s="26">
        <v>6210</v>
      </c>
      <c r="G237" s="26" t="s">
        <v>220</v>
      </c>
      <c r="H237" s="36">
        <v>81</v>
      </c>
      <c r="I237" s="26">
        <f si="4" t="shared"/>
        <v>324</v>
      </c>
      <c r="J237" s="26">
        <v>115</v>
      </c>
      <c r="K237" s="26"/>
    </row>
    <row r="238" spans="1:11">
      <c r="A238" s="10">
        <v>6211</v>
      </c>
      <c r="B238" s="26">
        <v>2</v>
      </c>
      <c r="D238" s="8">
        <v>0</v>
      </c>
      <c r="E238" s="26">
        <v>6211</v>
      </c>
      <c r="F238" s="26" t="s">
        <v>319</v>
      </c>
      <c r="G238" s="26" t="s">
        <v>220</v>
      </c>
      <c r="H238" s="36">
        <v>52.46</v>
      </c>
      <c r="I238" s="26">
        <f si="4" t="shared"/>
        <v>104.92</v>
      </c>
      <c r="J238" s="26">
        <f>(H238*0.4)+H238</f>
        <v>73.444000000000003</v>
      </c>
      <c r="K238" s="26"/>
    </row>
    <row r="239" spans="1:11">
      <c r="A239" s="10">
        <v>6212</v>
      </c>
      <c r="B239" s="26">
        <v>0</v>
      </c>
      <c r="D239" s="8">
        <v>0</v>
      </c>
      <c r="E239" s="26">
        <v>6212</v>
      </c>
      <c r="F239" s="26" t="s">
        <v>353</v>
      </c>
      <c r="G239" s="26" t="s">
        <v>220</v>
      </c>
      <c r="H239" s="36">
        <v>27.76</v>
      </c>
      <c r="I239" s="26">
        <f si="4" t="shared"/>
        <v>0</v>
      </c>
      <c r="J239" s="26">
        <v>23</v>
      </c>
      <c r="K239" s="26"/>
    </row>
    <row r="240" spans="1:11">
      <c r="A240" s="10">
        <v>6213</v>
      </c>
      <c r="B240" s="26">
        <v>1</v>
      </c>
      <c r="D240" s="8">
        <v>5</v>
      </c>
      <c r="E240" s="26">
        <v>6213</v>
      </c>
      <c r="F240" s="26" t="s">
        <v>354</v>
      </c>
      <c r="G240" s="26" t="s">
        <v>220</v>
      </c>
      <c r="H240" s="29">
        <v>35.86</v>
      </c>
      <c r="I240" s="26">
        <f si="4" t="shared"/>
        <v>35.86</v>
      </c>
      <c r="J240" s="26">
        <f>(H240*0.4)+H240</f>
        <v>50.204000000000001</v>
      </c>
      <c r="K240" s="26"/>
    </row>
    <row r="241" spans="1:11">
      <c r="A241" s="10">
        <v>6214</v>
      </c>
      <c r="B241" s="26">
        <v>0</v>
      </c>
      <c r="D241" s="8">
        <v>0</v>
      </c>
      <c r="F241" s="26" t="s">
        <v>505</v>
      </c>
      <c r="G241" s="26" t="s">
        <v>220</v>
      </c>
      <c r="H241" s="36">
        <v>88.86</v>
      </c>
      <c r="I241" s="26">
        <f si="4" t="shared"/>
        <v>0</v>
      </c>
      <c r="J241" s="26">
        <f>(H241*0.4)+H241</f>
        <v>124.404</v>
      </c>
      <c r="K241" s="26"/>
    </row>
    <row r="242" spans="1:11">
      <c r="A242" s="10">
        <v>6215</v>
      </c>
      <c r="B242" s="26">
        <v>6</v>
      </c>
      <c r="D242" s="8">
        <v>0</v>
      </c>
      <c r="E242" s="26">
        <v>6215</v>
      </c>
      <c r="F242" s="26" t="s">
        <v>355</v>
      </c>
      <c r="G242" s="26" t="s">
        <v>220</v>
      </c>
      <c r="H242" s="36">
        <v>17.350000000000001</v>
      </c>
      <c r="I242" s="26">
        <f si="4" t="shared"/>
        <v>104.10000000000001</v>
      </c>
      <c r="J242" s="26">
        <v>25</v>
      </c>
      <c r="K242" s="26"/>
    </row>
    <row r="243" spans="1:11">
      <c r="A243" s="10">
        <v>6217</v>
      </c>
      <c r="B243" s="26">
        <v>0</v>
      </c>
      <c r="D243" s="8">
        <v>0</v>
      </c>
      <c r="E243" s="26">
        <v>6217</v>
      </c>
      <c r="F243" s="26" t="s">
        <v>296</v>
      </c>
      <c r="G243" s="26" t="s">
        <v>220</v>
      </c>
      <c r="H243" s="36">
        <v>51.33</v>
      </c>
      <c r="I243" s="26">
        <f si="4" t="shared"/>
        <v>0</v>
      </c>
      <c r="J243" s="26">
        <v>75</v>
      </c>
      <c r="K243" s="26"/>
    </row>
    <row r="244" spans="1:11">
      <c r="A244" s="10">
        <v>6218</v>
      </c>
      <c r="B244" s="26">
        <v>0</v>
      </c>
      <c r="D244" s="8">
        <v>0</v>
      </c>
      <c r="F244" s="26" t="s">
        <v>506</v>
      </c>
      <c r="G244" s="26" t="s">
        <v>220</v>
      </c>
      <c r="H244" s="36">
        <v>69.36</v>
      </c>
      <c r="I244" s="26">
        <f si="4" t="shared"/>
        <v>0</v>
      </c>
      <c r="J244" s="26">
        <f>(H244*0.4)+H244</f>
        <v>97.103999999999999</v>
      </c>
      <c r="K244" s="26"/>
    </row>
    <row r="245" spans="1:11">
      <c r="A245" s="10">
        <v>6219</v>
      </c>
      <c r="B245" s="26">
        <v>0</v>
      </c>
      <c r="D245" s="8">
        <v>0</v>
      </c>
      <c r="E245" s="26">
        <v>6219</v>
      </c>
      <c r="F245" s="26" t="s">
        <v>1083</v>
      </c>
      <c r="G245" s="26" t="s">
        <v>220</v>
      </c>
      <c r="H245" s="36">
        <v>35.6</v>
      </c>
      <c r="I245" s="26">
        <f si="4" t="shared"/>
        <v>0</v>
      </c>
      <c r="J245" s="26">
        <v>50</v>
      </c>
      <c r="K245" s="26"/>
    </row>
    <row r="246" spans="1:11">
      <c r="A246" s="10">
        <v>6220</v>
      </c>
      <c r="B246" s="26">
        <v>0</v>
      </c>
      <c r="D246" s="8">
        <v>0</v>
      </c>
      <c r="F246" s="26" t="s">
        <v>1084</v>
      </c>
      <c r="G246" s="26" t="s">
        <v>220</v>
      </c>
      <c r="H246" s="29">
        <v>128.86000000000001</v>
      </c>
      <c r="I246" s="26">
        <f si="4" t="shared"/>
        <v>0</v>
      </c>
      <c r="J246" s="26">
        <f>(H246*0.4)+H246</f>
        <v>180.40400000000002</v>
      </c>
      <c r="K246" s="26"/>
    </row>
    <row r="247" spans="1:11">
      <c r="A247" s="10">
        <v>6221</v>
      </c>
      <c r="B247" s="26">
        <v>0</v>
      </c>
      <c r="D247" s="8">
        <v>1</v>
      </c>
      <c r="F247" s="26" t="s">
        <v>357</v>
      </c>
      <c r="G247" s="26" t="s">
        <v>220</v>
      </c>
      <c r="H247" s="36">
        <v>44.29</v>
      </c>
      <c r="I247" s="26">
        <f si="4" t="shared"/>
        <v>0</v>
      </c>
      <c r="J247" s="26">
        <f>(H247*0.4)+H247</f>
        <v>62.006</v>
      </c>
      <c r="K247" s="26"/>
    </row>
    <row r="248" spans="1:11">
      <c r="A248" s="10">
        <v>6222</v>
      </c>
      <c r="B248" s="26">
        <v>25</v>
      </c>
      <c r="C248" s="8">
        <v>5</v>
      </c>
      <c r="D248" s="8">
        <v>34</v>
      </c>
      <c r="E248" s="26">
        <v>6222</v>
      </c>
      <c r="F248" s="26" t="s">
        <v>358</v>
      </c>
      <c r="G248" s="26" t="s">
        <v>220</v>
      </c>
      <c r="H248" s="36">
        <v>27.57</v>
      </c>
      <c r="I248" s="26">
        <f si="4" t="shared"/>
        <v>689.25</v>
      </c>
      <c r="J248" s="26">
        <v>45</v>
      </c>
      <c r="K248" s="26"/>
    </row>
    <row r="249" spans="1:11">
      <c r="A249" s="10">
        <v>6223</v>
      </c>
      <c r="B249" s="26">
        <v>0</v>
      </c>
      <c r="D249" s="8">
        <v>0</v>
      </c>
      <c r="G249" s="26" t="s">
        <v>220</v>
      </c>
      <c r="H249" s="36">
        <v>0</v>
      </c>
      <c r="I249" s="26">
        <f si="4" t="shared"/>
        <v>0</v>
      </c>
      <c r="J249" s="26">
        <f>(H249*0.4)+H249</f>
        <v>0</v>
      </c>
      <c r="K249" s="26"/>
    </row>
    <row r="250" spans="1:11">
      <c r="A250" s="10">
        <v>6224</v>
      </c>
      <c r="B250" s="26">
        <v>0</v>
      </c>
      <c r="D250" s="8">
        <v>0</v>
      </c>
      <c r="G250" s="26" t="s">
        <v>220</v>
      </c>
      <c r="H250" s="36">
        <v>44.72</v>
      </c>
      <c r="I250" s="26">
        <f si="4" t="shared"/>
        <v>0</v>
      </c>
      <c r="J250" s="26">
        <v>65</v>
      </c>
      <c r="K250" s="26"/>
    </row>
    <row r="251" spans="1:11">
      <c r="A251" s="10">
        <v>6225</v>
      </c>
      <c r="B251" s="26">
        <v>12</v>
      </c>
      <c r="D251" s="8">
        <v>9</v>
      </c>
      <c r="E251" s="26">
        <v>6225</v>
      </c>
      <c r="F251" s="26" t="s">
        <v>353</v>
      </c>
      <c r="G251" s="26" t="s">
        <v>220</v>
      </c>
      <c r="H251" s="29">
        <v>11.86</v>
      </c>
      <c r="I251" s="26">
        <f si="4" t="shared"/>
        <v>142.32</v>
      </c>
      <c r="J251" s="26">
        <v>43</v>
      </c>
      <c r="K251" s="26"/>
    </row>
    <row r="252" spans="1:11">
      <c r="A252" s="10">
        <v>6226</v>
      </c>
      <c r="B252" s="26">
        <v>0</v>
      </c>
      <c r="D252" s="8">
        <v>0</v>
      </c>
      <c r="G252" s="26" t="s">
        <v>220</v>
      </c>
      <c r="H252" s="36">
        <v>76</v>
      </c>
      <c r="I252" s="26">
        <f si="4" t="shared"/>
        <v>0</v>
      </c>
      <c r="J252" s="26">
        <v>110</v>
      </c>
      <c r="K252" s="26"/>
    </row>
    <row r="253" spans="1:11">
      <c r="A253" s="10">
        <v>6227</v>
      </c>
      <c r="B253" s="26">
        <v>0</v>
      </c>
      <c r="D253" s="8">
        <v>0</v>
      </c>
      <c r="E253" s="26">
        <v>6227</v>
      </c>
      <c r="F253" s="26" t="s">
        <v>359</v>
      </c>
      <c r="G253" s="26" t="s">
        <v>220</v>
      </c>
      <c r="H253" s="36">
        <v>90</v>
      </c>
      <c r="I253" s="26">
        <f si="4" t="shared"/>
        <v>0</v>
      </c>
      <c r="J253" s="26">
        <f>(H253*0.4)+H253</f>
        <v>126</v>
      </c>
      <c r="K253" s="26"/>
    </row>
    <row r="254" spans="1:11">
      <c r="A254" s="10">
        <v>6228</v>
      </c>
      <c r="B254" s="26">
        <v>0</v>
      </c>
      <c r="D254" s="8">
        <v>0</v>
      </c>
      <c r="G254" s="26" t="s">
        <v>220</v>
      </c>
      <c r="H254" s="36">
        <v>89</v>
      </c>
      <c r="I254" s="26">
        <f si="4" t="shared"/>
        <v>0</v>
      </c>
      <c r="J254" s="26">
        <v>125</v>
      </c>
      <c r="K254" s="26"/>
    </row>
    <row r="255" spans="1:11">
      <c r="A255" s="10">
        <v>6229</v>
      </c>
      <c r="B255" s="26">
        <v>1</v>
      </c>
      <c r="C255" s="8">
        <v>2</v>
      </c>
      <c r="D255" s="8">
        <v>4</v>
      </c>
      <c r="F255" s="26" t="s">
        <v>901</v>
      </c>
      <c r="G255" s="26" t="s">
        <v>220</v>
      </c>
      <c r="H255" s="36">
        <v>29.06</v>
      </c>
      <c r="I255" s="26">
        <f si="4" t="shared"/>
        <v>29.06</v>
      </c>
      <c r="J255" s="26">
        <v>85</v>
      </c>
      <c r="K255" s="26"/>
    </row>
    <row r="256" spans="1:11">
      <c r="A256" s="10">
        <v>6230</v>
      </c>
      <c r="B256" s="26">
        <v>0</v>
      </c>
      <c r="C256" s="8">
        <v>2</v>
      </c>
      <c r="D256" s="8">
        <v>4</v>
      </c>
      <c r="F256" s="26" t="s">
        <v>901</v>
      </c>
      <c r="G256" s="26" t="s">
        <v>220</v>
      </c>
      <c r="H256" s="29">
        <v>32.11</v>
      </c>
      <c r="I256" s="26">
        <f si="4" t="shared"/>
        <v>0</v>
      </c>
      <c r="J256" s="26">
        <v>80</v>
      </c>
      <c r="K256" s="26"/>
    </row>
    <row r="257" spans="1:11">
      <c r="A257" s="10">
        <v>6231</v>
      </c>
      <c r="B257" s="26">
        <v>4</v>
      </c>
      <c r="D257" s="8">
        <v>0</v>
      </c>
      <c r="E257" s="26">
        <v>6231</v>
      </c>
      <c r="F257" s="26" t="s">
        <v>360</v>
      </c>
      <c r="G257" s="26" t="s">
        <v>220</v>
      </c>
      <c r="H257" s="36">
        <v>0</v>
      </c>
      <c r="I257" s="26">
        <f si="4" t="shared"/>
        <v>0</v>
      </c>
      <c r="J257" s="26">
        <f>(H257*0.4)+H257</f>
        <v>0</v>
      </c>
      <c r="K257" s="26"/>
    </row>
    <row r="258" spans="1:11">
      <c r="A258" s="10">
        <v>6232</v>
      </c>
      <c r="B258" s="26">
        <v>0</v>
      </c>
      <c r="D258" s="8">
        <v>0</v>
      </c>
      <c r="G258" s="26" t="s">
        <v>220</v>
      </c>
      <c r="H258" s="36">
        <v>0</v>
      </c>
      <c r="I258" s="26">
        <f si="4" t="shared"/>
        <v>0</v>
      </c>
      <c r="J258" s="26">
        <f>(H258*0.4)+H258</f>
        <v>0</v>
      </c>
      <c r="K258" s="26"/>
    </row>
    <row r="259" spans="1:11">
      <c r="A259" s="10">
        <v>6233</v>
      </c>
      <c r="B259" s="26">
        <v>0</v>
      </c>
      <c r="D259" s="8">
        <v>0</v>
      </c>
      <c r="E259" s="26">
        <v>6233</v>
      </c>
      <c r="F259" s="26" t="s">
        <v>361</v>
      </c>
      <c r="G259" s="26" t="s">
        <v>220</v>
      </c>
      <c r="H259" s="36">
        <v>39.22</v>
      </c>
      <c r="I259" s="26">
        <f si="4" t="shared"/>
        <v>0</v>
      </c>
      <c r="J259" s="26">
        <v>55</v>
      </c>
      <c r="K259" s="26"/>
    </row>
    <row r="260" spans="1:11">
      <c r="A260" s="10">
        <v>6234</v>
      </c>
      <c r="B260" s="26">
        <v>3</v>
      </c>
      <c r="D260" s="8">
        <v>2</v>
      </c>
      <c r="E260" s="26">
        <v>6234</v>
      </c>
      <c r="F260" s="26" t="s">
        <v>362</v>
      </c>
      <c r="G260" s="26" t="s">
        <v>220</v>
      </c>
      <c r="H260" s="36">
        <v>69.36</v>
      </c>
      <c r="I260" s="26">
        <f si="4" t="shared"/>
        <v>208.07999999999998</v>
      </c>
      <c r="J260" s="26">
        <v>5</v>
      </c>
      <c r="K260" s="26"/>
    </row>
    <row r="261" spans="1:11">
      <c r="A261" s="10">
        <v>6235</v>
      </c>
      <c r="B261" s="26">
        <v>7</v>
      </c>
      <c r="C261" s="8">
        <v>3</v>
      </c>
      <c r="D261" s="8">
        <v>7</v>
      </c>
      <c r="E261" s="26">
        <v>6235</v>
      </c>
      <c r="F261" s="26" t="s">
        <v>600</v>
      </c>
      <c r="G261" s="26" t="s">
        <v>220</v>
      </c>
      <c r="H261" s="36">
        <v>34.26</v>
      </c>
      <c r="I261" s="26">
        <f si="4" t="shared"/>
        <v>239.82</v>
      </c>
      <c r="J261" s="26">
        <v>475</v>
      </c>
      <c r="K261" s="26"/>
    </row>
    <row r="262" spans="1:11">
      <c r="A262" s="10">
        <v>6236</v>
      </c>
      <c r="B262" s="26">
        <v>11</v>
      </c>
      <c r="D262" s="8">
        <v>24</v>
      </c>
      <c r="E262" s="26">
        <v>6236</v>
      </c>
      <c r="F262" s="26" t="s">
        <v>363</v>
      </c>
      <c r="G262" s="26" t="s">
        <v>220</v>
      </c>
      <c r="H262" s="29">
        <v>19.190000000000001</v>
      </c>
      <c r="I262" s="26">
        <f si="4" t="shared"/>
        <v>211.09</v>
      </c>
      <c r="J262" s="26">
        <v>20</v>
      </c>
      <c r="K262" s="26"/>
    </row>
    <row r="263" spans="1:11">
      <c r="A263" s="10">
        <v>6237</v>
      </c>
      <c r="B263" s="26">
        <v>9</v>
      </c>
      <c r="C263" s="8">
        <v>3</v>
      </c>
      <c r="D263" s="8">
        <v>7</v>
      </c>
      <c r="E263" s="26">
        <v>6237</v>
      </c>
      <c r="F263" s="26" t="s">
        <v>600</v>
      </c>
      <c r="G263" s="26" t="s">
        <v>220</v>
      </c>
      <c r="H263" s="36">
        <v>34.26</v>
      </c>
      <c r="I263" s="26">
        <f si="4" t="shared"/>
        <v>308.33999999999997</v>
      </c>
      <c r="J263" s="26">
        <v>475</v>
      </c>
      <c r="K263" s="26"/>
    </row>
    <row r="264" spans="1:11">
      <c r="A264" s="10">
        <v>6238</v>
      </c>
      <c r="B264" s="26">
        <v>12</v>
      </c>
      <c r="D264" s="8">
        <v>1</v>
      </c>
      <c r="E264" s="26">
        <v>6238</v>
      </c>
      <c r="F264" s="26" t="s">
        <v>364</v>
      </c>
      <c r="G264" s="26" t="s">
        <v>220</v>
      </c>
      <c r="H264" s="36">
        <v>75</v>
      </c>
      <c r="I264" s="26">
        <f si="4" t="shared"/>
        <v>900</v>
      </c>
      <c r="J264" s="26">
        <f>(H264*0.4)+H264</f>
        <v>105</v>
      </c>
      <c r="K264" s="26"/>
    </row>
    <row r="265" spans="1:11">
      <c r="A265" s="10">
        <v>6239</v>
      </c>
      <c r="B265" s="26">
        <v>3</v>
      </c>
      <c r="D265" s="8">
        <v>1</v>
      </c>
      <c r="E265" s="26">
        <v>6239</v>
      </c>
      <c r="F265" s="26" t="s">
        <v>365</v>
      </c>
      <c r="G265" s="26" t="s">
        <v>220</v>
      </c>
      <c r="H265" s="36">
        <v>66.709999999999994</v>
      </c>
      <c r="I265" s="26">
        <f si="4" t="shared"/>
        <v>200.13</v>
      </c>
      <c r="J265" s="26">
        <v>65</v>
      </c>
      <c r="K265" s="26"/>
    </row>
    <row r="266" spans="1:11">
      <c r="A266" s="10">
        <v>6240</v>
      </c>
      <c r="B266" s="26">
        <v>0</v>
      </c>
      <c r="D266" s="8">
        <v>0</v>
      </c>
      <c r="G266" s="26" t="s">
        <v>220</v>
      </c>
      <c r="H266" s="36">
        <v>0</v>
      </c>
      <c r="I266" s="26">
        <f si="4" t="shared"/>
        <v>0</v>
      </c>
      <c r="J266" s="26">
        <f>(H266*0.4)+H266</f>
        <v>0</v>
      </c>
      <c r="K266" s="26"/>
    </row>
    <row r="267" spans="1:11">
      <c r="A267" s="10">
        <v>6241</v>
      </c>
      <c r="B267" s="26">
        <v>0</v>
      </c>
      <c r="D267" s="8">
        <v>0</v>
      </c>
      <c r="E267" s="26">
        <v>6241</v>
      </c>
      <c r="F267" s="26" t="s">
        <v>366</v>
      </c>
      <c r="G267" s="26" t="s">
        <v>220</v>
      </c>
      <c r="H267" s="29">
        <v>93.86</v>
      </c>
      <c r="I267" s="26">
        <f si="4" t="shared"/>
        <v>0</v>
      </c>
      <c r="J267" s="26">
        <v>83</v>
      </c>
      <c r="K267" s="26"/>
    </row>
    <row r="268" spans="1:11">
      <c r="A268" s="10">
        <v>6242</v>
      </c>
      <c r="B268" s="26">
        <v>0</v>
      </c>
      <c r="D268" s="8">
        <v>0</v>
      </c>
      <c r="E268" s="26">
        <v>6242</v>
      </c>
      <c r="F268" s="26" t="s">
        <v>367</v>
      </c>
      <c r="G268" s="26" t="s">
        <v>220</v>
      </c>
      <c r="H268" s="36">
        <v>71.75</v>
      </c>
      <c r="I268" s="26">
        <f si="4" t="shared"/>
        <v>0</v>
      </c>
      <c r="J268" s="26">
        <v>101</v>
      </c>
      <c r="K268" s="26"/>
    </row>
    <row r="269" spans="1:11">
      <c r="A269" s="10">
        <v>6243</v>
      </c>
      <c r="B269" s="26">
        <v>0</v>
      </c>
      <c r="D269" s="8">
        <v>0</v>
      </c>
      <c r="E269" s="26">
        <v>6243</v>
      </c>
      <c r="F269" s="26" t="s">
        <v>368</v>
      </c>
      <c r="G269" s="26" t="s">
        <v>220</v>
      </c>
      <c r="H269" s="36">
        <v>70</v>
      </c>
      <c r="I269" s="26">
        <f si="4" t="shared"/>
        <v>0</v>
      </c>
      <c r="J269" s="26">
        <f>(H269*0.4)+H269</f>
        <v>98</v>
      </c>
      <c r="K269" s="26"/>
    </row>
    <row r="270" spans="1:11">
      <c r="A270" s="10">
        <v>6244</v>
      </c>
      <c r="B270" s="26">
        <v>83</v>
      </c>
      <c r="C270" s="8">
        <v>40</v>
      </c>
      <c r="D270" s="8">
        <v>84</v>
      </c>
      <c r="E270" s="26">
        <v>6244</v>
      </c>
      <c r="F270" s="26" t="s">
        <v>369</v>
      </c>
      <c r="G270" s="26" t="s">
        <v>220</v>
      </c>
      <c r="H270" s="29">
        <v>7.84</v>
      </c>
      <c r="I270" s="26">
        <f si="4" t="shared"/>
        <v>650.72</v>
      </c>
      <c r="J270" s="26">
        <v>40</v>
      </c>
      <c r="K270" s="26"/>
    </row>
    <row r="271" spans="1:11">
      <c r="A271" s="10">
        <v>6246</v>
      </c>
      <c r="B271" s="26">
        <v>0</v>
      </c>
      <c r="D271" s="8">
        <v>0</v>
      </c>
      <c r="E271" s="26">
        <v>6246</v>
      </c>
      <c r="G271" s="26" t="s">
        <v>220</v>
      </c>
      <c r="H271" s="36">
        <v>34</v>
      </c>
      <c r="I271" s="26">
        <f si="4" t="shared"/>
        <v>0</v>
      </c>
      <c r="J271" s="26">
        <v>50</v>
      </c>
      <c r="K271" s="26"/>
    </row>
    <row r="272" spans="1:11">
      <c r="A272" s="10">
        <v>6247</v>
      </c>
      <c r="B272" s="26">
        <v>0</v>
      </c>
      <c r="D272" s="8">
        <v>0</v>
      </c>
      <c r="E272" s="26">
        <v>6247</v>
      </c>
      <c r="F272" s="26" t="s">
        <v>370</v>
      </c>
      <c r="G272" s="26" t="s">
        <v>220</v>
      </c>
      <c r="H272" s="36">
        <v>0</v>
      </c>
      <c r="I272" s="26">
        <f si="4" t="shared"/>
        <v>0</v>
      </c>
      <c r="J272" s="26">
        <f>(H272*0.4)+H272</f>
        <v>0</v>
      </c>
      <c r="K272" s="26"/>
    </row>
    <row r="273" spans="1:11">
      <c r="A273" s="10">
        <v>6248</v>
      </c>
      <c r="B273" s="26">
        <v>0</v>
      </c>
      <c r="D273" s="8">
        <v>0</v>
      </c>
      <c r="E273" s="26">
        <v>6248</v>
      </c>
      <c r="F273" s="26" t="s">
        <v>371</v>
      </c>
      <c r="G273" s="26" t="s">
        <v>220</v>
      </c>
      <c r="H273" s="29">
        <v>181.36</v>
      </c>
      <c r="I273" s="26">
        <f si="4" t="shared"/>
        <v>0</v>
      </c>
      <c r="J273" s="26">
        <v>17</v>
      </c>
      <c r="K273" s="26"/>
    </row>
    <row r="274" spans="1:11">
      <c r="A274" s="10">
        <v>6249</v>
      </c>
      <c r="B274" s="26">
        <v>0</v>
      </c>
      <c r="D274" s="8">
        <v>0</v>
      </c>
      <c r="E274" s="26">
        <v>6249</v>
      </c>
      <c r="F274" s="26" t="s">
        <v>372</v>
      </c>
      <c r="G274" s="26" t="s">
        <v>220</v>
      </c>
      <c r="H274" s="29">
        <v>58.86</v>
      </c>
      <c r="I274" s="26">
        <f si="4" t="shared"/>
        <v>0</v>
      </c>
      <c r="J274" s="26">
        <v>25</v>
      </c>
      <c r="K274" s="26"/>
    </row>
    <row r="275" spans="1:11">
      <c r="A275" s="10">
        <v>6250</v>
      </c>
      <c r="B275" s="26">
        <v>4</v>
      </c>
      <c r="D275" s="8">
        <v>0</v>
      </c>
      <c r="E275" s="26">
        <v>6250</v>
      </c>
      <c r="F275" s="26" t="s">
        <v>373</v>
      </c>
      <c r="G275" s="26" t="s">
        <v>220</v>
      </c>
      <c r="H275" s="36">
        <v>49.86</v>
      </c>
      <c r="I275" s="26">
        <f si="4" t="shared"/>
        <v>199.44</v>
      </c>
      <c r="J275" s="26">
        <v>17</v>
      </c>
      <c r="K275" s="26"/>
    </row>
    <row r="276" spans="1:11">
      <c r="A276" s="10">
        <v>6251</v>
      </c>
      <c r="B276" s="26">
        <v>4</v>
      </c>
      <c r="D276" s="8">
        <v>16</v>
      </c>
      <c r="E276" s="26">
        <v>6251</v>
      </c>
      <c r="F276" s="26" t="s">
        <v>531</v>
      </c>
      <c r="G276" s="26" t="s">
        <v>220</v>
      </c>
      <c r="H276" s="29">
        <v>45.11</v>
      </c>
      <c r="I276" s="26">
        <f si="4" t="shared"/>
        <v>180.44</v>
      </c>
      <c r="J276" s="26">
        <v>135</v>
      </c>
      <c r="K276" s="26"/>
    </row>
    <row r="277" spans="1:11">
      <c r="A277" s="10">
        <v>6252</v>
      </c>
      <c r="B277" s="26">
        <v>10</v>
      </c>
      <c r="D277" s="8">
        <v>0</v>
      </c>
      <c r="E277" s="26">
        <v>6252</v>
      </c>
      <c r="F277" s="26" t="s">
        <v>374</v>
      </c>
      <c r="G277" s="26" t="s">
        <v>220</v>
      </c>
      <c r="H277" s="29">
        <v>12.86</v>
      </c>
      <c r="I277" s="26">
        <f si="4" t="shared"/>
        <v>128.6</v>
      </c>
      <c r="J277" s="26">
        <v>102</v>
      </c>
      <c r="K277" s="26"/>
    </row>
    <row r="278" spans="1:11">
      <c r="A278" s="10">
        <v>6253</v>
      </c>
      <c r="B278" s="26">
        <v>0</v>
      </c>
      <c r="D278" s="8">
        <v>0</v>
      </c>
      <c r="F278" s="26" t="s">
        <v>507</v>
      </c>
      <c r="G278" s="26" t="s">
        <v>220</v>
      </c>
      <c r="H278" s="36">
        <v>56.36</v>
      </c>
      <c r="I278" s="26">
        <f si="4" t="shared"/>
        <v>0</v>
      </c>
      <c r="J278" s="26">
        <v>20</v>
      </c>
      <c r="K278" s="26"/>
    </row>
    <row r="279" spans="1:11">
      <c r="A279" s="10">
        <v>6254</v>
      </c>
      <c r="B279" s="26">
        <v>9</v>
      </c>
      <c r="D279" s="8">
        <v>2</v>
      </c>
      <c r="E279" s="26">
        <v>6254</v>
      </c>
      <c r="F279" s="26" t="s">
        <v>375</v>
      </c>
      <c r="G279" s="26" t="s">
        <v>220</v>
      </c>
      <c r="H279" s="36">
        <v>38</v>
      </c>
      <c r="I279" s="26">
        <f si="4" t="shared"/>
        <v>342</v>
      </c>
      <c r="J279" s="26">
        <v>55</v>
      </c>
      <c r="K279" s="26"/>
    </row>
    <row r="280" spans="1:11">
      <c r="A280" s="10">
        <v>6256</v>
      </c>
      <c r="B280" s="26">
        <v>1</v>
      </c>
      <c r="D280" s="8">
        <v>4</v>
      </c>
      <c r="F280" s="26" t="s">
        <v>509</v>
      </c>
      <c r="G280" s="26" t="s">
        <v>220</v>
      </c>
      <c r="H280" s="36">
        <v>49.86</v>
      </c>
      <c r="I280" s="26">
        <f si="4" t="shared"/>
        <v>49.86</v>
      </c>
      <c r="J280" s="26">
        <f>(H280*0.4)+H280</f>
        <v>69.804000000000002</v>
      </c>
      <c r="K280" s="26"/>
    </row>
    <row r="281" spans="1:11">
      <c r="A281" s="10">
        <v>6257</v>
      </c>
      <c r="B281" s="26">
        <v>0</v>
      </c>
      <c r="D281" s="8">
        <v>0</v>
      </c>
      <c r="F281" s="26" t="s">
        <v>508</v>
      </c>
      <c r="G281" s="26" t="s">
        <v>220</v>
      </c>
      <c r="H281" s="36">
        <v>252</v>
      </c>
      <c r="I281" s="26">
        <f si="4" t="shared"/>
        <v>0</v>
      </c>
      <c r="J281" s="26">
        <v>355</v>
      </c>
      <c r="K281" s="26"/>
    </row>
    <row r="282" spans="1:11">
      <c r="A282" s="10">
        <v>6258</v>
      </c>
      <c r="B282" s="26">
        <v>5</v>
      </c>
      <c r="D282" s="8">
        <v>4</v>
      </c>
      <c r="E282" s="26">
        <v>6258</v>
      </c>
      <c r="G282" s="26" t="s">
        <v>220</v>
      </c>
      <c r="H282" s="29">
        <v>25.11</v>
      </c>
      <c r="I282" s="26">
        <f si="4" t="shared"/>
        <v>125.55</v>
      </c>
      <c r="J282" s="26">
        <v>400</v>
      </c>
      <c r="K282" s="26"/>
    </row>
    <row r="283" spans="1:11">
      <c r="A283" s="10">
        <v>6259</v>
      </c>
      <c r="B283" s="26">
        <v>5</v>
      </c>
      <c r="D283" s="8">
        <v>4</v>
      </c>
      <c r="E283" s="26">
        <v>6259</v>
      </c>
      <c r="F283" s="26" t="s">
        <v>378</v>
      </c>
      <c r="G283" s="26" t="s">
        <v>220</v>
      </c>
      <c r="H283" s="36">
        <v>44.66</v>
      </c>
      <c r="I283" s="26">
        <f si="4" t="shared"/>
        <v>223.29999999999998</v>
      </c>
      <c r="J283" s="26">
        <f>(H283*0.4)+H283</f>
        <v>62.524000000000001</v>
      </c>
      <c r="K283" s="26"/>
    </row>
    <row r="284" spans="1:11">
      <c r="A284" s="10">
        <v>6260</v>
      </c>
      <c r="B284" s="26">
        <v>5</v>
      </c>
      <c r="C284" s="8">
        <v>3</v>
      </c>
      <c r="D284" s="8">
        <v>2</v>
      </c>
      <c r="E284" s="26">
        <v>6260</v>
      </c>
      <c r="F284" s="26" t="s">
        <v>379</v>
      </c>
      <c r="G284" s="26" t="s">
        <v>220</v>
      </c>
      <c r="H284" s="29">
        <v>19.86</v>
      </c>
      <c r="I284" s="26">
        <f si="4" t="shared"/>
        <v>99.3</v>
      </c>
      <c r="J284" s="26">
        <v>20</v>
      </c>
      <c r="K284" s="26"/>
    </row>
    <row r="285" spans="1:11">
      <c r="A285" s="10">
        <v>6261</v>
      </c>
      <c r="B285" s="26">
        <v>16</v>
      </c>
      <c r="C285" s="8">
        <v>3</v>
      </c>
      <c r="D285" s="8">
        <v>3</v>
      </c>
      <c r="F285" s="26" t="s">
        <v>380</v>
      </c>
      <c r="G285" s="26" t="s">
        <v>220</v>
      </c>
      <c r="H285" s="36">
        <v>10.54</v>
      </c>
      <c r="I285" s="26">
        <f si="4" t="shared"/>
        <v>168.64</v>
      </c>
      <c r="J285" s="26">
        <f>(H285*0.4)+H285</f>
        <v>14.756</v>
      </c>
      <c r="K285" s="26"/>
    </row>
    <row r="286" spans="1:11">
      <c r="A286" s="10">
        <v>6262</v>
      </c>
      <c r="B286" s="26">
        <v>0</v>
      </c>
      <c r="D286" s="8">
        <v>0</v>
      </c>
      <c r="G286" s="26" t="s">
        <v>220</v>
      </c>
      <c r="H286" s="36">
        <v>75.86</v>
      </c>
      <c r="I286" s="26">
        <f si="4" t="shared"/>
        <v>0</v>
      </c>
      <c r="J286" s="26">
        <f>(H286*0.4)+H286</f>
        <v>106.20400000000001</v>
      </c>
      <c r="K286" s="26"/>
    </row>
    <row r="287" spans="1:11">
      <c r="A287" s="10">
        <v>6263</v>
      </c>
      <c r="B287" s="26">
        <v>6</v>
      </c>
      <c r="D287" s="8">
        <v>8</v>
      </c>
      <c r="E287" s="26">
        <v>6263</v>
      </c>
      <c r="F287" s="26" t="s">
        <v>381</v>
      </c>
      <c r="G287" s="26" t="s">
        <v>220</v>
      </c>
      <c r="H287" s="29">
        <v>111.36</v>
      </c>
      <c r="I287" s="26">
        <f si="4" t="shared"/>
        <v>668.16</v>
      </c>
      <c r="J287" s="26">
        <v>50</v>
      </c>
      <c r="K287" s="26"/>
    </row>
    <row r="288" spans="1:11">
      <c r="A288" s="10">
        <v>6264</v>
      </c>
      <c r="B288" s="26">
        <v>5</v>
      </c>
      <c r="D288" s="8">
        <v>9</v>
      </c>
      <c r="E288" s="26">
        <v>6264</v>
      </c>
      <c r="F288" s="26" t="s">
        <v>382</v>
      </c>
      <c r="G288" s="26" t="s">
        <v>220</v>
      </c>
      <c r="H288" s="29">
        <v>32.36</v>
      </c>
      <c r="I288" s="26">
        <f si="4" t="shared"/>
        <v>161.80000000000001</v>
      </c>
      <c r="J288" s="26">
        <v>53</v>
      </c>
      <c r="K288" s="26"/>
    </row>
    <row r="289" spans="1:11">
      <c r="A289" s="10">
        <v>6265</v>
      </c>
      <c r="B289" s="26">
        <v>0</v>
      </c>
      <c r="D289" s="8">
        <v>0</v>
      </c>
      <c r="E289" s="26">
        <v>6265</v>
      </c>
      <c r="F289" s="26" t="s">
        <v>383</v>
      </c>
      <c r="G289" s="26" t="s">
        <v>220</v>
      </c>
      <c r="H289" s="29">
        <v>48.86</v>
      </c>
      <c r="I289" s="26">
        <f si="4" t="shared"/>
        <v>0</v>
      </c>
      <c r="J289" s="26">
        <v>235</v>
      </c>
      <c r="K289" s="26"/>
    </row>
    <row r="290" spans="1:11">
      <c r="A290" s="10">
        <v>6266</v>
      </c>
      <c r="B290" s="26">
        <v>0</v>
      </c>
      <c r="D290" s="8">
        <v>0</v>
      </c>
      <c r="E290" s="26">
        <v>6266</v>
      </c>
      <c r="F290" s="26" t="s">
        <v>384</v>
      </c>
      <c r="G290" s="26" t="s">
        <v>220</v>
      </c>
      <c r="H290" s="36">
        <v>190</v>
      </c>
      <c r="I290" s="26">
        <f si="4" t="shared"/>
        <v>0</v>
      </c>
      <c r="J290" s="26">
        <f>(H290*0.4)+H290</f>
        <v>266</v>
      </c>
      <c r="K290" s="26"/>
    </row>
    <row r="291" spans="1:11">
      <c r="A291" s="10">
        <v>6267</v>
      </c>
      <c r="B291" s="26">
        <v>0</v>
      </c>
      <c r="D291" s="8">
        <v>0</v>
      </c>
      <c r="E291" s="26">
        <v>6267</v>
      </c>
      <c r="F291" s="26" t="s">
        <v>385</v>
      </c>
      <c r="G291" s="26" t="s">
        <v>220</v>
      </c>
      <c r="H291" s="36">
        <v>126</v>
      </c>
      <c r="I291" s="26">
        <f si="4" t="shared"/>
        <v>0</v>
      </c>
      <c r="J291" s="26">
        <v>180</v>
      </c>
      <c r="K291" s="26"/>
    </row>
    <row r="292" spans="1:11">
      <c r="A292" s="10">
        <v>6268</v>
      </c>
      <c r="B292" s="26">
        <v>0</v>
      </c>
      <c r="D292" s="8">
        <v>0</v>
      </c>
      <c r="E292" s="26">
        <v>6268</v>
      </c>
      <c r="F292" s="26" t="s">
        <v>386</v>
      </c>
      <c r="G292" s="26" t="s">
        <v>220</v>
      </c>
      <c r="H292" s="36">
        <v>126</v>
      </c>
      <c r="I292" s="26">
        <f si="4" t="shared"/>
        <v>0</v>
      </c>
      <c r="J292" s="26">
        <v>180</v>
      </c>
      <c r="K292" s="26"/>
    </row>
    <row r="293" spans="1:11">
      <c r="A293" s="10">
        <v>6269</v>
      </c>
      <c r="B293" s="26">
        <v>0</v>
      </c>
      <c r="D293" s="8">
        <v>0</v>
      </c>
      <c r="F293" s="26" t="s">
        <v>387</v>
      </c>
      <c r="G293" s="26" t="s">
        <v>220</v>
      </c>
      <c r="H293" s="36">
        <v>67.19</v>
      </c>
      <c r="I293" s="26">
        <f si="4" t="shared"/>
        <v>0</v>
      </c>
      <c r="J293" s="26">
        <v>95</v>
      </c>
      <c r="K293" s="26"/>
    </row>
    <row r="294" spans="1:11">
      <c r="A294" s="10">
        <v>6270</v>
      </c>
      <c r="B294" s="26">
        <v>13</v>
      </c>
      <c r="D294" s="8">
        <v>0</v>
      </c>
      <c r="E294" s="26">
        <v>6270</v>
      </c>
      <c r="G294" s="26" t="s">
        <v>220</v>
      </c>
      <c r="H294" s="36">
        <v>50</v>
      </c>
      <c r="I294" s="26">
        <f si="4" t="shared"/>
        <v>650</v>
      </c>
      <c r="J294" s="26">
        <f>(H294*0.4)+H294</f>
        <v>70</v>
      </c>
      <c r="K294" s="26"/>
    </row>
    <row r="295" spans="1:11">
      <c r="A295" s="10">
        <v>6271</v>
      </c>
      <c r="B295" s="26">
        <v>4</v>
      </c>
      <c r="D295" s="8">
        <v>4</v>
      </c>
      <c r="F295" s="26" t="s">
        <v>388</v>
      </c>
      <c r="G295" s="26" t="s">
        <v>220</v>
      </c>
      <c r="H295" s="36">
        <v>39.03</v>
      </c>
      <c r="I295" s="26">
        <f si="4" t="shared"/>
        <v>156.12</v>
      </c>
      <c r="J295" s="26">
        <v>55</v>
      </c>
      <c r="K295" s="26"/>
    </row>
    <row r="296" spans="1:11">
      <c r="A296" s="10">
        <v>6272</v>
      </c>
      <c r="B296" s="26">
        <v>0</v>
      </c>
      <c r="D296" s="8">
        <v>5</v>
      </c>
      <c r="E296" s="26">
        <v>6272</v>
      </c>
      <c r="F296" s="26" t="s">
        <v>389</v>
      </c>
      <c r="G296" s="26" t="s">
        <v>220</v>
      </c>
      <c r="H296" s="29">
        <v>42.86</v>
      </c>
      <c r="I296" s="26">
        <f si="4" t="shared"/>
        <v>0</v>
      </c>
      <c r="J296" s="26">
        <v>60</v>
      </c>
      <c r="K296" s="26"/>
    </row>
    <row r="297" spans="1:11">
      <c r="A297" s="10">
        <v>6273</v>
      </c>
      <c r="B297" s="26">
        <v>0</v>
      </c>
      <c r="D297" s="8">
        <v>2</v>
      </c>
      <c r="F297" s="26" t="s">
        <v>390</v>
      </c>
      <c r="G297" s="26" t="s">
        <v>220</v>
      </c>
      <c r="H297" s="36">
        <v>41.19</v>
      </c>
      <c r="I297" s="26">
        <f si="4" t="shared"/>
        <v>0</v>
      </c>
      <c r="J297" s="26">
        <v>60</v>
      </c>
      <c r="K297" s="26"/>
    </row>
    <row r="298" spans="1:11">
      <c r="A298" s="10">
        <v>6274</v>
      </c>
      <c r="B298" s="26">
        <v>1</v>
      </c>
      <c r="D298" s="8">
        <v>1</v>
      </c>
      <c r="F298" s="26" t="s">
        <v>391</v>
      </c>
      <c r="G298" s="26" t="s">
        <v>220</v>
      </c>
      <c r="H298" s="29">
        <v>111.36</v>
      </c>
      <c r="I298" s="26">
        <f si="4" t="shared"/>
        <v>111.36</v>
      </c>
      <c r="J298" s="26">
        <v>65</v>
      </c>
      <c r="K298" s="26"/>
    </row>
    <row r="299" spans="1:11">
      <c r="A299" s="10">
        <v>6275</v>
      </c>
      <c r="B299" s="26">
        <v>0</v>
      </c>
      <c r="D299" s="8">
        <v>0</v>
      </c>
      <c r="G299" s="26" t="s">
        <v>220</v>
      </c>
      <c r="H299" s="36">
        <v>99</v>
      </c>
      <c r="I299" s="26">
        <f si="4" t="shared"/>
        <v>0</v>
      </c>
      <c r="J299" s="26">
        <v>140</v>
      </c>
    </row>
    <row r="300" spans="1:11">
      <c r="A300" s="10">
        <v>6276</v>
      </c>
      <c r="B300" s="26">
        <v>0</v>
      </c>
      <c r="D300" s="8">
        <v>0</v>
      </c>
      <c r="E300" s="26">
        <v>6276</v>
      </c>
      <c r="F300" s="26" t="s">
        <v>392</v>
      </c>
      <c r="G300" s="26" t="s">
        <v>220</v>
      </c>
      <c r="H300" s="36">
        <v>75.86</v>
      </c>
      <c r="I300" s="26">
        <f ref="I300:I363" si="5" t="shared">H300*B300</f>
        <v>0</v>
      </c>
      <c r="J300" s="26">
        <v>100</v>
      </c>
    </row>
    <row r="301" spans="1:11">
      <c r="A301" s="10">
        <v>6277</v>
      </c>
      <c r="B301" s="26">
        <v>1</v>
      </c>
      <c r="D301" s="8">
        <v>0</v>
      </c>
      <c r="E301" s="26">
        <v>6277</v>
      </c>
      <c r="F301" s="26" t="s">
        <v>393</v>
      </c>
      <c r="G301" s="26" t="s">
        <v>220</v>
      </c>
      <c r="H301" s="36">
        <v>43.36</v>
      </c>
      <c r="I301" s="26">
        <f si="5" t="shared"/>
        <v>43.36</v>
      </c>
      <c r="J301" s="26">
        <v>170</v>
      </c>
    </row>
    <row r="302" spans="1:11">
      <c r="A302" s="10">
        <v>6278</v>
      </c>
      <c r="B302" s="26">
        <v>7</v>
      </c>
      <c r="C302" s="8">
        <v>10</v>
      </c>
      <c r="D302" s="8">
        <v>10</v>
      </c>
      <c r="E302" s="26">
        <v>6278</v>
      </c>
      <c r="F302" s="26" t="s">
        <v>394</v>
      </c>
      <c r="G302" s="26" t="s">
        <v>220</v>
      </c>
      <c r="H302" s="36">
        <v>25</v>
      </c>
      <c r="I302" s="26">
        <f si="5" t="shared"/>
        <v>175</v>
      </c>
      <c r="J302" s="26">
        <f>(H302*0.4)+H302</f>
        <v>35</v>
      </c>
    </row>
    <row r="303" spans="1:11">
      <c r="A303" s="10">
        <v>6279</v>
      </c>
      <c r="B303" s="26">
        <v>3</v>
      </c>
      <c r="D303" s="8">
        <v>0</v>
      </c>
      <c r="E303" s="26">
        <v>6279</v>
      </c>
      <c r="F303" s="26" t="s">
        <v>778</v>
      </c>
      <c r="G303" s="26" t="s">
        <v>220</v>
      </c>
      <c r="H303" s="36">
        <v>148.19999999999999</v>
      </c>
      <c r="I303" s="26">
        <f si="5" t="shared"/>
        <v>444.59999999999997</v>
      </c>
      <c r="J303" s="26">
        <v>210</v>
      </c>
    </row>
    <row r="304" spans="1:11">
      <c r="A304" s="10">
        <v>6280</v>
      </c>
      <c r="B304" s="26">
        <v>4</v>
      </c>
      <c r="D304" s="8">
        <v>0</v>
      </c>
      <c r="E304" s="26">
        <v>6280</v>
      </c>
      <c r="G304" s="26" t="s">
        <v>220</v>
      </c>
      <c r="H304" s="36">
        <v>43.36</v>
      </c>
      <c r="I304" s="26">
        <f si="5" t="shared"/>
        <v>173.44</v>
      </c>
      <c r="J304" s="26">
        <v>62</v>
      </c>
    </row>
    <row r="305" spans="1:11">
      <c r="A305" s="10">
        <v>6281</v>
      </c>
      <c r="B305" s="26">
        <v>4</v>
      </c>
      <c r="D305" s="8">
        <v>0</v>
      </c>
      <c r="E305" s="26">
        <v>6281</v>
      </c>
      <c r="F305" s="26" t="s">
        <v>395</v>
      </c>
      <c r="G305" s="26" t="s">
        <v>220</v>
      </c>
      <c r="H305" s="36">
        <v>43.36</v>
      </c>
      <c r="I305" s="26">
        <f si="5" t="shared"/>
        <v>173.44</v>
      </c>
      <c r="J305" s="26">
        <v>90</v>
      </c>
    </row>
    <row r="306" spans="1:11">
      <c r="A306" s="10">
        <v>6282</v>
      </c>
      <c r="B306" s="26">
        <v>0</v>
      </c>
      <c r="D306" s="8">
        <v>0</v>
      </c>
      <c r="E306" s="26">
        <v>6282</v>
      </c>
      <c r="G306" s="26" t="s">
        <v>220</v>
      </c>
      <c r="H306" s="36">
        <v>0</v>
      </c>
      <c r="I306" s="26">
        <f si="5" t="shared"/>
        <v>0</v>
      </c>
      <c r="J306" s="26">
        <f>(H306*0.4)+H306</f>
        <v>0</v>
      </c>
    </row>
    <row r="307" spans="1:11">
      <c r="A307" s="10">
        <v>6283</v>
      </c>
      <c r="B307" s="26">
        <v>0</v>
      </c>
      <c r="D307" s="8">
        <v>0</v>
      </c>
      <c r="E307" s="26">
        <v>6283</v>
      </c>
      <c r="F307" s="26" t="s">
        <v>396</v>
      </c>
      <c r="G307" s="26" t="s">
        <v>220</v>
      </c>
      <c r="H307" s="36">
        <v>31.66</v>
      </c>
      <c r="I307" s="26">
        <f si="5" t="shared"/>
        <v>0</v>
      </c>
      <c r="J307" s="26">
        <v>40</v>
      </c>
    </row>
    <row r="308" spans="1:11">
      <c r="A308" s="10">
        <v>6286</v>
      </c>
      <c r="B308" s="26">
        <v>0</v>
      </c>
      <c r="D308" s="8">
        <v>0</v>
      </c>
      <c r="E308" s="26">
        <v>6286</v>
      </c>
      <c r="F308" s="26" t="s">
        <v>399</v>
      </c>
      <c r="G308" s="26" t="s">
        <v>220</v>
      </c>
      <c r="H308" s="36">
        <v>62.86</v>
      </c>
      <c r="I308" s="26">
        <f si="5" t="shared"/>
        <v>0</v>
      </c>
      <c r="J308" s="26">
        <v>40</v>
      </c>
    </row>
    <row r="309" spans="1:11">
      <c r="A309" s="10">
        <v>6287</v>
      </c>
      <c r="B309" s="26">
        <v>0</v>
      </c>
      <c r="D309" s="8">
        <v>0</v>
      </c>
      <c r="G309" s="26" t="s">
        <v>220</v>
      </c>
      <c r="H309" s="29">
        <v>40.11</v>
      </c>
      <c r="I309" s="26">
        <f si="5" t="shared"/>
        <v>0</v>
      </c>
      <c r="J309" s="26">
        <v>55</v>
      </c>
    </row>
    <row r="310" spans="1:11">
      <c r="A310" s="10">
        <v>6289</v>
      </c>
      <c r="B310" s="26">
        <v>11</v>
      </c>
      <c r="D310" s="8">
        <v>0</v>
      </c>
      <c r="E310" s="26">
        <v>6289</v>
      </c>
      <c r="G310" s="26" t="s">
        <v>220</v>
      </c>
      <c r="H310" s="36">
        <v>57</v>
      </c>
      <c r="I310" s="26">
        <f si="5" t="shared"/>
        <v>627</v>
      </c>
      <c r="J310" s="26">
        <v>80</v>
      </c>
    </row>
    <row r="311" spans="1:11">
      <c r="A311" s="10">
        <v>6290</v>
      </c>
      <c r="B311" s="26">
        <v>0</v>
      </c>
      <c r="D311" s="8">
        <v>0</v>
      </c>
      <c r="G311" s="26" t="s">
        <v>220</v>
      </c>
      <c r="H311" s="36">
        <v>34</v>
      </c>
      <c r="I311" s="26">
        <f si="5" t="shared"/>
        <v>0</v>
      </c>
      <c r="J311" s="26">
        <v>50</v>
      </c>
    </row>
    <row r="312" spans="1:11">
      <c r="A312" s="10">
        <v>6291</v>
      </c>
      <c r="B312" s="26">
        <v>0</v>
      </c>
      <c r="D312" s="8">
        <v>0</v>
      </c>
      <c r="F312" s="26" t="s">
        <v>779</v>
      </c>
      <c r="G312" s="26" t="s">
        <v>220</v>
      </c>
      <c r="H312" s="36">
        <v>120.5</v>
      </c>
      <c r="I312" s="26">
        <f si="5" t="shared"/>
        <v>0</v>
      </c>
      <c r="J312" s="26">
        <v>170</v>
      </c>
    </row>
    <row r="313" spans="1:11">
      <c r="A313" s="10">
        <v>6292</v>
      </c>
      <c r="B313" s="26">
        <v>0</v>
      </c>
      <c r="D313" s="8">
        <v>0</v>
      </c>
      <c r="E313" s="26">
        <v>6292</v>
      </c>
      <c r="F313" s="26" t="s">
        <v>333</v>
      </c>
      <c r="G313" s="26" t="s">
        <v>220</v>
      </c>
      <c r="H313" s="36">
        <v>24.25</v>
      </c>
      <c r="I313" s="26">
        <f si="5" t="shared"/>
        <v>0</v>
      </c>
      <c r="J313" s="26">
        <v>35</v>
      </c>
      <c r="K313" s="26"/>
    </row>
    <row r="314" spans="1:11">
      <c r="A314" s="10">
        <v>6293</v>
      </c>
      <c r="B314" s="26">
        <v>2</v>
      </c>
      <c r="D314" s="8">
        <v>0</v>
      </c>
      <c r="G314" s="26" t="s">
        <v>220</v>
      </c>
      <c r="H314" s="36">
        <v>34.07</v>
      </c>
      <c r="I314" s="26">
        <f si="5" t="shared"/>
        <v>68.14</v>
      </c>
      <c r="J314" s="26">
        <v>50</v>
      </c>
      <c r="K314" s="26"/>
    </row>
    <row r="315" spans="1:11">
      <c r="A315" s="10">
        <v>6294</v>
      </c>
      <c r="B315" s="26">
        <v>0</v>
      </c>
      <c r="D315" s="8">
        <v>0</v>
      </c>
      <c r="E315" s="26">
        <v>6294</v>
      </c>
      <c r="F315" s="26" t="s">
        <v>400</v>
      </c>
      <c r="G315" s="26" t="s">
        <v>220</v>
      </c>
      <c r="H315" s="36">
        <v>27.5</v>
      </c>
      <c r="I315" s="26">
        <f si="5" t="shared"/>
        <v>0</v>
      </c>
      <c r="J315" s="26">
        <v>40</v>
      </c>
      <c r="K315" s="26"/>
    </row>
    <row r="316" spans="1:11">
      <c r="A316" s="10">
        <v>6295</v>
      </c>
      <c r="B316" s="26">
        <v>14</v>
      </c>
      <c r="D316" s="8">
        <v>0</v>
      </c>
      <c r="E316" s="26">
        <v>6295</v>
      </c>
      <c r="F316" s="26" t="s">
        <v>401</v>
      </c>
      <c r="G316" s="26" t="s">
        <v>220</v>
      </c>
      <c r="H316" s="36">
        <v>18.5</v>
      </c>
      <c r="I316" s="26">
        <f si="5" t="shared"/>
        <v>259</v>
      </c>
      <c r="J316" s="26">
        <v>27</v>
      </c>
      <c r="K316" s="26"/>
    </row>
    <row r="317" spans="1:11">
      <c r="A317" s="10">
        <v>6296</v>
      </c>
      <c r="B317" s="26">
        <v>0</v>
      </c>
      <c r="D317" s="8">
        <v>0</v>
      </c>
      <c r="E317" s="26">
        <v>6296</v>
      </c>
      <c r="F317" s="26" t="s">
        <v>402</v>
      </c>
      <c r="G317" s="26" t="s">
        <v>220</v>
      </c>
      <c r="H317" s="36">
        <v>10.4</v>
      </c>
      <c r="I317" s="26">
        <f si="5" t="shared"/>
        <v>0</v>
      </c>
      <c r="K317" s="26"/>
    </row>
    <row r="318" spans="1:11">
      <c r="A318" s="10">
        <v>6297</v>
      </c>
      <c r="B318" s="26">
        <v>0</v>
      </c>
      <c r="D318" s="8">
        <v>0</v>
      </c>
      <c r="E318" s="26">
        <v>6297</v>
      </c>
      <c r="F318" s="26" t="s">
        <v>403</v>
      </c>
      <c r="G318" s="26" t="s">
        <v>220</v>
      </c>
      <c r="H318" s="36">
        <v>11.97</v>
      </c>
      <c r="I318" s="26">
        <f si="5" t="shared"/>
        <v>0</v>
      </c>
      <c r="J318" s="26">
        <v>20</v>
      </c>
      <c r="K318" s="26"/>
    </row>
    <row r="319" spans="1:11">
      <c r="A319" s="10">
        <v>6298</v>
      </c>
      <c r="B319" s="26">
        <v>0</v>
      </c>
      <c r="D319" s="8">
        <v>0</v>
      </c>
      <c r="E319" s="26">
        <v>6298</v>
      </c>
      <c r="F319" s="26" t="s">
        <v>404</v>
      </c>
      <c r="G319" s="26" t="s">
        <v>220</v>
      </c>
      <c r="H319" s="29">
        <v>57.61</v>
      </c>
      <c r="I319" s="26">
        <f si="5" t="shared"/>
        <v>0</v>
      </c>
      <c r="J319" s="26">
        <v>10</v>
      </c>
      <c r="K319" s="26"/>
    </row>
    <row r="320" spans="1:11">
      <c r="A320" s="10">
        <v>6299</v>
      </c>
      <c r="B320" s="26">
        <v>0</v>
      </c>
      <c r="D320" s="8">
        <v>0</v>
      </c>
      <c r="E320" s="26">
        <v>6299</v>
      </c>
      <c r="F320" s="26" t="s">
        <v>405</v>
      </c>
      <c r="G320" s="26" t="s">
        <v>220</v>
      </c>
      <c r="H320" s="29">
        <v>57.61</v>
      </c>
      <c r="I320" s="26">
        <f si="5" t="shared"/>
        <v>0</v>
      </c>
      <c r="J320" s="26">
        <v>60</v>
      </c>
      <c r="K320" s="26"/>
    </row>
    <row r="321" spans="1:11">
      <c r="A321" s="10">
        <v>6300</v>
      </c>
      <c r="B321" s="26">
        <v>0</v>
      </c>
      <c r="D321" s="8">
        <v>0</v>
      </c>
      <c r="E321" s="26">
        <v>6300</v>
      </c>
      <c r="F321" s="26" t="s">
        <v>406</v>
      </c>
      <c r="G321" s="26" t="s">
        <v>220</v>
      </c>
      <c r="H321" s="36">
        <v>64</v>
      </c>
      <c r="I321" s="26">
        <f si="5" t="shared"/>
        <v>0</v>
      </c>
      <c r="J321" s="26">
        <v>90</v>
      </c>
      <c r="K321" s="26"/>
    </row>
    <row r="322" spans="1:11">
      <c r="A322" s="10">
        <v>6301</v>
      </c>
      <c r="B322" s="26">
        <v>0</v>
      </c>
      <c r="D322" s="8">
        <v>0</v>
      </c>
      <c r="G322" s="26" t="s">
        <v>220</v>
      </c>
      <c r="H322" s="36">
        <v>158</v>
      </c>
      <c r="I322" s="26">
        <f si="5" t="shared"/>
        <v>0</v>
      </c>
      <c r="J322" s="26">
        <v>225</v>
      </c>
      <c r="K322" s="26"/>
    </row>
    <row r="323" spans="1:11">
      <c r="A323" s="10">
        <v>6302</v>
      </c>
      <c r="B323" s="26">
        <v>0</v>
      </c>
      <c r="D323" s="8">
        <v>0</v>
      </c>
      <c r="G323" s="26" t="s">
        <v>220</v>
      </c>
      <c r="H323" s="36">
        <v>85</v>
      </c>
      <c r="I323" s="26">
        <f si="5" t="shared"/>
        <v>0</v>
      </c>
      <c r="J323" s="26">
        <v>125</v>
      </c>
      <c r="K323" s="26"/>
    </row>
    <row r="324" spans="1:11">
      <c r="A324" s="10">
        <v>6303</v>
      </c>
      <c r="B324" s="26">
        <v>0</v>
      </c>
      <c r="D324" s="8">
        <v>0</v>
      </c>
      <c r="F324" s="26" t="s">
        <v>510</v>
      </c>
      <c r="G324" s="26" t="s">
        <v>220</v>
      </c>
      <c r="H324" s="36">
        <v>36.67</v>
      </c>
      <c r="I324" s="26">
        <f si="5" t="shared"/>
        <v>0</v>
      </c>
      <c r="J324" s="26">
        <v>55</v>
      </c>
      <c r="K324" s="26"/>
    </row>
    <row r="325" spans="1:11">
      <c r="A325" s="10">
        <v>6304</v>
      </c>
      <c r="B325" s="26">
        <v>0</v>
      </c>
      <c r="D325" s="8">
        <v>0</v>
      </c>
      <c r="G325" s="26" t="s">
        <v>220</v>
      </c>
      <c r="H325" s="36">
        <v>0</v>
      </c>
      <c r="I325" s="26">
        <f si="5" t="shared"/>
        <v>0</v>
      </c>
      <c r="J325" s="26">
        <f>(H325*0.4)+H325</f>
        <v>0</v>
      </c>
      <c r="K325" s="26"/>
    </row>
    <row r="326" spans="1:11">
      <c r="A326" s="10">
        <v>6305</v>
      </c>
      <c r="B326" s="26">
        <v>5</v>
      </c>
      <c r="D326" s="8">
        <v>0</v>
      </c>
      <c r="G326" s="26" t="s">
        <v>220</v>
      </c>
      <c r="H326" s="36">
        <v>34.26</v>
      </c>
      <c r="I326" s="26">
        <f si="5" t="shared"/>
        <v>171.29999999999998</v>
      </c>
      <c r="J326" s="26">
        <f>(H326*0.4)+H326</f>
        <v>47.963999999999999</v>
      </c>
      <c r="K326" s="26"/>
    </row>
    <row r="327" spans="1:11">
      <c r="A327" s="10">
        <v>6306</v>
      </c>
      <c r="B327" s="26">
        <v>0</v>
      </c>
      <c r="C327" s="8">
        <v>20</v>
      </c>
      <c r="D327" s="8">
        <v>138</v>
      </c>
      <c r="E327" s="26">
        <v>6306</v>
      </c>
      <c r="F327" s="26" t="s">
        <v>407</v>
      </c>
      <c r="G327" s="26" t="s">
        <v>220</v>
      </c>
      <c r="H327" s="29">
        <v>8.44</v>
      </c>
      <c r="I327" s="26">
        <f si="5" t="shared"/>
        <v>0</v>
      </c>
      <c r="J327" s="26">
        <v>40</v>
      </c>
      <c r="K327" s="26"/>
    </row>
    <row r="328" spans="1:11">
      <c r="A328" s="10">
        <v>6310</v>
      </c>
      <c r="B328" s="26">
        <v>4</v>
      </c>
      <c r="D328" s="8">
        <v>4</v>
      </c>
      <c r="E328" s="26">
        <v>6310</v>
      </c>
      <c r="G328" s="26" t="s">
        <v>220</v>
      </c>
      <c r="H328" s="36">
        <v>101.86</v>
      </c>
      <c r="I328" s="26">
        <f si="5" t="shared"/>
        <v>407.44</v>
      </c>
      <c r="J328" s="26">
        <v>85</v>
      </c>
      <c r="K328" s="26"/>
    </row>
    <row r="329" spans="1:11">
      <c r="A329" s="10">
        <v>6311</v>
      </c>
      <c r="B329" s="26">
        <v>2</v>
      </c>
      <c r="D329" s="8">
        <v>0</v>
      </c>
      <c r="E329" s="26">
        <v>6311</v>
      </c>
      <c r="G329" s="26" t="s">
        <v>220</v>
      </c>
      <c r="H329" s="36">
        <v>53.59</v>
      </c>
      <c r="I329" s="26">
        <f si="5" t="shared"/>
        <v>107.18</v>
      </c>
      <c r="J329" s="26">
        <v>76</v>
      </c>
      <c r="K329" s="26"/>
    </row>
    <row r="330" spans="1:11">
      <c r="A330" s="10">
        <v>6312</v>
      </c>
      <c r="B330" s="26">
        <v>12</v>
      </c>
      <c r="D330" s="8">
        <v>0</v>
      </c>
      <c r="E330" s="26">
        <v>6312</v>
      </c>
      <c r="G330" s="26" t="s">
        <v>220</v>
      </c>
      <c r="H330" s="36">
        <v>34.26</v>
      </c>
      <c r="I330" s="26">
        <f si="5" t="shared"/>
        <v>411.12</v>
      </c>
      <c r="J330" s="26">
        <v>145</v>
      </c>
      <c r="K330" s="26"/>
    </row>
    <row r="331" spans="1:11">
      <c r="A331" s="10">
        <v>6313</v>
      </c>
      <c r="B331" s="26">
        <v>5</v>
      </c>
      <c r="D331" s="8">
        <v>0</v>
      </c>
      <c r="E331" s="26">
        <v>6313</v>
      </c>
      <c r="F331" s="26" t="s">
        <v>780</v>
      </c>
      <c r="G331" s="26" t="s">
        <v>220</v>
      </c>
      <c r="H331" s="36">
        <v>42.43</v>
      </c>
      <c r="I331" s="26">
        <f si="5" t="shared"/>
        <v>212.15</v>
      </c>
      <c r="J331" s="26">
        <v>165</v>
      </c>
      <c r="K331" s="26"/>
    </row>
    <row r="332" spans="1:11">
      <c r="A332" s="10">
        <v>6314</v>
      </c>
      <c r="B332" s="26">
        <v>13</v>
      </c>
      <c r="D332" s="8">
        <v>0</v>
      </c>
      <c r="E332" s="26">
        <v>6314</v>
      </c>
      <c r="F332" s="26" t="s">
        <v>781</v>
      </c>
      <c r="G332" s="26" t="s">
        <v>220</v>
      </c>
      <c r="H332" s="29">
        <v>19.86</v>
      </c>
      <c r="I332" s="26">
        <f si="5" t="shared"/>
        <v>258.18</v>
      </c>
      <c r="J332" s="26">
        <v>150</v>
      </c>
      <c r="K332" s="26"/>
    </row>
    <row r="333" spans="1:11">
      <c r="A333" s="10">
        <v>6315</v>
      </c>
      <c r="B333" s="26">
        <v>1</v>
      </c>
      <c r="D333" s="8">
        <v>0</v>
      </c>
      <c r="E333" s="26">
        <v>6315</v>
      </c>
      <c r="G333" s="26" t="s">
        <v>220</v>
      </c>
      <c r="H333" s="36">
        <v>35</v>
      </c>
      <c r="I333" s="26">
        <f si="5" t="shared"/>
        <v>35</v>
      </c>
      <c r="J333" s="26">
        <v>275</v>
      </c>
      <c r="K333" s="26"/>
    </row>
    <row r="334" spans="1:11">
      <c r="A334" s="10">
        <v>6316</v>
      </c>
      <c r="B334" s="26">
        <v>4</v>
      </c>
      <c r="D334" s="8">
        <v>24</v>
      </c>
      <c r="E334" s="26">
        <v>6316</v>
      </c>
      <c r="G334" s="26" t="s">
        <v>220</v>
      </c>
      <c r="H334" s="29">
        <v>30.02</v>
      </c>
      <c r="I334" s="26">
        <f si="5" t="shared"/>
        <v>120.08</v>
      </c>
      <c r="J334" s="26">
        <v>80</v>
      </c>
      <c r="K334" s="26"/>
    </row>
    <row r="335" spans="1:11">
      <c r="A335" s="10">
        <v>6317</v>
      </c>
      <c r="B335" s="26">
        <v>0</v>
      </c>
      <c r="D335" s="8">
        <v>0</v>
      </c>
      <c r="E335" s="26">
        <v>6317</v>
      </c>
      <c r="G335" s="26" t="s">
        <v>220</v>
      </c>
      <c r="H335" s="36">
        <v>100</v>
      </c>
      <c r="I335" s="26">
        <f si="5" t="shared"/>
        <v>0</v>
      </c>
      <c r="J335" s="26">
        <f>(H335*0.4)+H335</f>
        <v>140</v>
      </c>
      <c r="K335" s="26"/>
    </row>
    <row r="336" spans="1:11">
      <c r="A336" s="10">
        <v>6318</v>
      </c>
      <c r="B336" s="26">
        <v>109</v>
      </c>
      <c r="C336" s="8">
        <v>5</v>
      </c>
      <c r="D336" s="8">
        <v>4</v>
      </c>
      <c r="E336" s="26">
        <v>6318</v>
      </c>
      <c r="F336" s="26" t="s">
        <v>1122</v>
      </c>
      <c r="G336" s="26" t="s">
        <v>220</v>
      </c>
      <c r="H336" s="29">
        <v>17.850000000000001</v>
      </c>
      <c r="I336" s="26">
        <f si="5" t="shared"/>
        <v>1945.65</v>
      </c>
      <c r="J336" s="26">
        <v>120</v>
      </c>
      <c r="K336" s="26"/>
    </row>
    <row r="337" spans="1:11">
      <c r="A337" s="10">
        <v>6319</v>
      </c>
      <c r="B337" s="26">
        <v>0</v>
      </c>
      <c r="D337" s="8">
        <v>0</v>
      </c>
      <c r="E337" s="26">
        <v>6319</v>
      </c>
      <c r="F337" s="26" t="s">
        <v>408</v>
      </c>
      <c r="G337" s="26" t="s">
        <v>220</v>
      </c>
      <c r="H337" s="36">
        <v>46.61</v>
      </c>
      <c r="I337" s="26">
        <f si="5" t="shared"/>
        <v>0</v>
      </c>
      <c r="J337" s="26">
        <v>67</v>
      </c>
      <c r="K337" s="26"/>
    </row>
    <row r="338" spans="1:11">
      <c r="A338" s="10">
        <v>6320</v>
      </c>
      <c r="B338" s="26">
        <v>19</v>
      </c>
      <c r="D338" s="8">
        <v>16</v>
      </c>
      <c r="E338" s="26">
        <v>6320</v>
      </c>
      <c r="G338" s="26" t="s">
        <v>220</v>
      </c>
      <c r="H338" s="29">
        <v>30.74</v>
      </c>
      <c r="I338" s="26">
        <f si="5" t="shared"/>
        <v>584.05999999999995</v>
      </c>
      <c r="J338" s="26">
        <v>160</v>
      </c>
      <c r="K338" s="26"/>
    </row>
    <row r="339" spans="1:11">
      <c r="A339" s="10">
        <v>6321</v>
      </c>
      <c r="B339" s="26">
        <v>0</v>
      </c>
      <c r="D339" s="8">
        <v>0</v>
      </c>
      <c r="E339" s="26">
        <v>6321</v>
      </c>
      <c r="F339" s="26" t="s">
        <v>409</v>
      </c>
      <c r="G339" s="26" t="s">
        <v>220</v>
      </c>
      <c r="H339" s="36">
        <v>45</v>
      </c>
      <c r="I339" s="26">
        <f si="5" t="shared"/>
        <v>0</v>
      </c>
      <c r="J339" s="26">
        <f>(H339*0.4)+H339</f>
        <v>63</v>
      </c>
      <c r="K339" s="26"/>
    </row>
    <row r="340" spans="1:11">
      <c r="A340" s="10">
        <v>6322</v>
      </c>
      <c r="B340" s="26">
        <v>4</v>
      </c>
      <c r="D340" s="8">
        <v>0</v>
      </c>
      <c r="G340" s="26" t="s">
        <v>220</v>
      </c>
      <c r="H340" s="36">
        <v>42.43</v>
      </c>
      <c r="I340" s="26">
        <f si="5" t="shared"/>
        <v>169.72</v>
      </c>
      <c r="J340" s="26">
        <v>110</v>
      </c>
      <c r="K340" s="26"/>
    </row>
    <row r="341" spans="1:11">
      <c r="A341" s="10">
        <v>6323</v>
      </c>
      <c r="B341" s="26">
        <v>3</v>
      </c>
      <c r="D341" s="8">
        <v>0</v>
      </c>
      <c r="G341" s="26" t="s">
        <v>220</v>
      </c>
      <c r="H341" s="36">
        <v>36.86</v>
      </c>
      <c r="I341" s="26">
        <f si="5" t="shared"/>
        <v>110.58</v>
      </c>
      <c r="J341" s="26">
        <v>125</v>
      </c>
      <c r="K341" s="26"/>
    </row>
    <row r="342" spans="1:11">
      <c r="A342" s="10">
        <v>6324</v>
      </c>
      <c r="B342" s="26">
        <v>6</v>
      </c>
      <c r="D342" s="8">
        <v>0</v>
      </c>
      <c r="G342" s="26" t="s">
        <v>220</v>
      </c>
      <c r="H342" s="36">
        <v>35</v>
      </c>
      <c r="I342" s="26">
        <f si="5" t="shared"/>
        <v>210</v>
      </c>
      <c r="J342" s="26">
        <f>(H342*0.4)+H342</f>
        <v>49</v>
      </c>
      <c r="K342" s="26"/>
    </row>
    <row r="343" spans="1:11">
      <c r="A343" s="10">
        <v>6325</v>
      </c>
      <c r="B343" s="26">
        <v>4</v>
      </c>
      <c r="D343" s="8">
        <v>9</v>
      </c>
      <c r="E343" s="26">
        <v>6325</v>
      </c>
      <c r="F343" s="26" t="s">
        <v>625</v>
      </c>
      <c r="G343" s="26" t="s">
        <v>220</v>
      </c>
      <c r="H343" s="36">
        <v>46.15</v>
      </c>
      <c r="I343" s="26">
        <f si="5" t="shared"/>
        <v>184.6</v>
      </c>
      <c r="J343" s="26">
        <v>55</v>
      </c>
      <c r="K343" s="26"/>
    </row>
    <row r="344" spans="1:11">
      <c r="A344" s="10">
        <v>6326</v>
      </c>
      <c r="B344" s="26">
        <v>3</v>
      </c>
      <c r="D344" s="8">
        <v>9</v>
      </c>
      <c r="E344" s="26">
        <v>6326</v>
      </c>
      <c r="F344" s="26" t="s">
        <v>626</v>
      </c>
      <c r="G344" s="26" t="s">
        <v>220</v>
      </c>
      <c r="H344" s="36">
        <v>38.72</v>
      </c>
      <c r="I344" s="26">
        <f si="5" t="shared"/>
        <v>116.16</v>
      </c>
      <c r="J344" s="26">
        <v>55</v>
      </c>
      <c r="K344" s="26"/>
    </row>
    <row r="345" spans="1:11">
      <c r="A345" s="10">
        <v>6327</v>
      </c>
      <c r="B345" s="26">
        <v>4</v>
      </c>
      <c r="D345" s="8">
        <v>3</v>
      </c>
      <c r="G345" s="26" t="s">
        <v>220</v>
      </c>
      <c r="H345" s="36">
        <v>43.36</v>
      </c>
      <c r="I345" s="26">
        <f si="5" t="shared"/>
        <v>173.44</v>
      </c>
      <c r="J345" s="26">
        <f>(H345*0.4)+H345</f>
        <v>60.704000000000001</v>
      </c>
      <c r="K345" s="26"/>
    </row>
    <row r="346" spans="1:11">
      <c r="A346" s="10">
        <v>6328</v>
      </c>
      <c r="B346" s="26">
        <v>0</v>
      </c>
      <c r="D346" s="8">
        <v>0</v>
      </c>
      <c r="G346" s="26" t="s">
        <v>220</v>
      </c>
      <c r="H346" s="36">
        <v>0</v>
      </c>
      <c r="I346" s="26">
        <f si="5" t="shared"/>
        <v>0</v>
      </c>
      <c r="J346" s="26">
        <f>(H346*0.4)+H346</f>
        <v>0</v>
      </c>
      <c r="K346" s="26"/>
    </row>
    <row r="347" spans="1:11">
      <c r="A347" s="10">
        <v>6329</v>
      </c>
      <c r="B347" s="26">
        <v>4</v>
      </c>
      <c r="D347" s="8">
        <v>2</v>
      </c>
      <c r="G347" s="26" t="s">
        <v>220</v>
      </c>
      <c r="H347" s="36">
        <v>75.86</v>
      </c>
      <c r="I347" s="26">
        <f si="5" t="shared"/>
        <v>303.44</v>
      </c>
      <c r="J347" s="26">
        <f>(H347*0.4)+H347</f>
        <v>106.20400000000001</v>
      </c>
      <c r="K347" s="26"/>
    </row>
    <row r="348" spans="1:11">
      <c r="A348" s="10">
        <v>6330</v>
      </c>
      <c r="B348" s="26">
        <v>8</v>
      </c>
      <c r="C348" s="8">
        <v>10</v>
      </c>
      <c r="D348" s="8">
        <v>36</v>
      </c>
      <c r="G348" s="26" t="s">
        <v>220</v>
      </c>
      <c r="H348" s="29">
        <v>9.5</v>
      </c>
      <c r="I348" s="26">
        <f si="5" t="shared"/>
        <v>76</v>
      </c>
      <c r="J348" s="26">
        <v>85</v>
      </c>
      <c r="K348" s="26"/>
    </row>
    <row r="349" spans="1:11">
      <c r="A349" s="10">
        <v>6331</v>
      </c>
      <c r="B349" s="26">
        <v>2</v>
      </c>
      <c r="D349" s="8">
        <v>2</v>
      </c>
      <c r="G349" s="26" t="s">
        <v>220</v>
      </c>
      <c r="H349" s="36">
        <v>28.74</v>
      </c>
      <c r="I349" s="26">
        <f si="5" t="shared"/>
        <v>57.48</v>
      </c>
      <c r="J349" s="26">
        <f>(H349*0.4)+H349</f>
        <v>40.235999999999997</v>
      </c>
      <c r="K349" s="26"/>
    </row>
    <row r="350" spans="1:11">
      <c r="A350" s="10">
        <v>6332</v>
      </c>
      <c r="B350" s="26">
        <v>1</v>
      </c>
      <c r="D350" s="8">
        <v>7</v>
      </c>
      <c r="G350" s="26" t="s">
        <v>220</v>
      </c>
      <c r="H350" s="36">
        <v>35.24</v>
      </c>
      <c r="I350" s="26">
        <f si="5" t="shared"/>
        <v>35.24</v>
      </c>
      <c r="J350" s="26">
        <f>(H350*0.4)+H350</f>
        <v>49.336000000000006</v>
      </c>
      <c r="K350" s="26"/>
    </row>
    <row r="351" spans="1:11">
      <c r="A351" s="10">
        <v>6333</v>
      </c>
      <c r="B351" s="26">
        <v>22</v>
      </c>
      <c r="C351" s="8">
        <v>4</v>
      </c>
      <c r="D351" s="8">
        <v>3</v>
      </c>
      <c r="E351" s="26">
        <v>6333</v>
      </c>
      <c r="F351" s="26" t="s">
        <v>410</v>
      </c>
      <c r="G351" s="26" t="s">
        <v>220</v>
      </c>
      <c r="H351" s="29">
        <v>23</v>
      </c>
      <c r="I351" s="26">
        <f si="5" t="shared"/>
        <v>506</v>
      </c>
      <c r="J351" s="26">
        <v>10</v>
      </c>
      <c r="K351" s="26"/>
    </row>
    <row r="352" spans="1:11">
      <c r="A352" s="10">
        <v>6334</v>
      </c>
      <c r="B352" s="26">
        <v>19</v>
      </c>
      <c r="C352" s="8">
        <v>4</v>
      </c>
      <c r="D352" s="8">
        <v>3</v>
      </c>
      <c r="E352" s="26">
        <v>6334</v>
      </c>
      <c r="F352" s="26" t="s">
        <v>411</v>
      </c>
      <c r="G352" s="26" t="s">
        <v>220</v>
      </c>
      <c r="H352" s="36">
        <v>29.71</v>
      </c>
      <c r="I352" s="26">
        <f si="5" t="shared"/>
        <v>564.49</v>
      </c>
      <c r="J352" s="26">
        <v>10</v>
      </c>
      <c r="K352" s="26"/>
    </row>
    <row r="353" spans="1:11">
      <c r="A353" s="10">
        <v>6335</v>
      </c>
      <c r="B353" s="26">
        <v>0</v>
      </c>
      <c r="D353" s="8">
        <v>0</v>
      </c>
      <c r="G353" s="26" t="s">
        <v>220</v>
      </c>
      <c r="H353" s="36">
        <v>43.36</v>
      </c>
      <c r="I353" s="26">
        <f si="5" t="shared"/>
        <v>0</v>
      </c>
      <c r="J353" s="26">
        <f>(H353*0.4)+H353</f>
        <v>60.704000000000001</v>
      </c>
      <c r="K353" s="26"/>
    </row>
    <row r="354" spans="1:11">
      <c r="A354" s="10">
        <v>6336</v>
      </c>
      <c r="B354" s="26">
        <v>2</v>
      </c>
      <c r="D354" s="8">
        <v>0</v>
      </c>
      <c r="G354" s="26" t="s">
        <v>220</v>
      </c>
      <c r="H354" s="36">
        <v>43.36</v>
      </c>
      <c r="I354" s="26">
        <f si="5" t="shared"/>
        <v>86.72</v>
      </c>
      <c r="J354" s="26">
        <f>(H354*0.4)+H354</f>
        <v>60.704000000000001</v>
      </c>
      <c r="K354" s="26"/>
    </row>
    <row r="355" spans="1:11">
      <c r="A355" s="10">
        <v>6337</v>
      </c>
      <c r="B355" s="26">
        <v>75</v>
      </c>
      <c r="C355" s="8">
        <v>10</v>
      </c>
      <c r="D355" s="8">
        <v>4</v>
      </c>
      <c r="E355" s="26" t="s">
        <v>412</v>
      </c>
      <c r="G355" s="26" t="s">
        <v>220</v>
      </c>
      <c r="H355" s="36">
        <v>9.5</v>
      </c>
      <c r="I355" s="26">
        <f si="5" t="shared"/>
        <v>712.5</v>
      </c>
      <c r="J355" s="26">
        <v>15</v>
      </c>
      <c r="K355" s="26"/>
    </row>
    <row r="356" spans="1:11">
      <c r="A356" s="10">
        <v>6338</v>
      </c>
      <c r="B356" s="26">
        <v>2</v>
      </c>
      <c r="D356" s="8">
        <v>0</v>
      </c>
      <c r="E356" s="26" t="s">
        <v>413</v>
      </c>
      <c r="F356" s="26" t="s">
        <v>414</v>
      </c>
      <c r="G356" s="26" t="s">
        <v>220</v>
      </c>
      <c r="H356" s="36">
        <v>43.36</v>
      </c>
      <c r="I356" s="26">
        <f si="5" t="shared"/>
        <v>86.72</v>
      </c>
      <c r="J356" s="26">
        <v>10</v>
      </c>
      <c r="K356" s="26"/>
    </row>
    <row r="357" spans="1:11">
      <c r="A357" s="10">
        <v>6339</v>
      </c>
      <c r="B357" s="26">
        <v>0</v>
      </c>
      <c r="D357" s="8">
        <v>0</v>
      </c>
      <c r="F357" s="26" t="s">
        <v>415</v>
      </c>
      <c r="G357" s="26" t="s">
        <v>220</v>
      </c>
      <c r="H357" s="36">
        <v>50</v>
      </c>
      <c r="I357" s="26">
        <f si="5" t="shared"/>
        <v>0</v>
      </c>
      <c r="J357" s="26">
        <f>(H357*0.4)+H357</f>
        <v>70</v>
      </c>
      <c r="K357" s="26"/>
    </row>
    <row r="358" spans="1:11">
      <c r="A358" s="10">
        <v>6340</v>
      </c>
      <c r="B358" s="26">
        <v>0</v>
      </c>
      <c r="D358" s="8">
        <v>0</v>
      </c>
      <c r="G358" s="26" t="s">
        <v>220</v>
      </c>
      <c r="H358" s="36">
        <v>0</v>
      </c>
      <c r="I358" s="26">
        <f si="5" t="shared"/>
        <v>0</v>
      </c>
      <c r="J358" s="26">
        <f>(H358*0.4)+H358</f>
        <v>0</v>
      </c>
      <c r="K358" s="26"/>
    </row>
    <row r="359" spans="1:11">
      <c r="A359" s="10">
        <v>6341</v>
      </c>
      <c r="B359" s="26">
        <v>0</v>
      </c>
      <c r="D359" s="8">
        <v>0</v>
      </c>
      <c r="G359" s="26" t="s">
        <v>220</v>
      </c>
      <c r="H359" s="36">
        <v>0</v>
      </c>
      <c r="I359" s="26">
        <f si="5" t="shared"/>
        <v>0</v>
      </c>
      <c r="J359" s="26">
        <f>(H359*0.4)+H359</f>
        <v>0</v>
      </c>
      <c r="K359" s="26"/>
    </row>
    <row r="360" spans="1:11">
      <c r="A360" s="10">
        <v>6342</v>
      </c>
      <c r="B360" s="26">
        <v>17</v>
      </c>
      <c r="D360" s="8">
        <v>3</v>
      </c>
      <c r="E360" s="26">
        <v>6342</v>
      </c>
      <c r="G360" s="26" t="s">
        <v>220</v>
      </c>
      <c r="H360" s="36">
        <v>75</v>
      </c>
      <c r="I360" s="26">
        <f si="5" t="shared"/>
        <v>1275</v>
      </c>
      <c r="J360" s="26">
        <f>(H360*0.4)+H360</f>
        <v>105</v>
      </c>
      <c r="K360" s="26"/>
    </row>
    <row r="361" spans="1:11">
      <c r="A361" s="10">
        <v>6343</v>
      </c>
      <c r="B361" s="26">
        <v>0</v>
      </c>
      <c r="D361" s="8">
        <v>0</v>
      </c>
      <c r="E361" s="26">
        <v>6343</v>
      </c>
      <c r="F361" s="26" t="s">
        <v>799</v>
      </c>
      <c r="G361" s="26" t="s">
        <v>220</v>
      </c>
      <c r="H361" s="36">
        <v>67.28</v>
      </c>
      <c r="I361" s="26">
        <f si="5" t="shared"/>
        <v>0</v>
      </c>
      <c r="J361" s="26">
        <v>95</v>
      </c>
      <c r="K361" s="26"/>
    </row>
    <row r="362" spans="1:11">
      <c r="A362" s="10">
        <v>6344</v>
      </c>
      <c r="B362" s="26">
        <v>13</v>
      </c>
      <c r="D362" s="8">
        <v>54</v>
      </c>
      <c r="E362" s="26">
        <v>6344</v>
      </c>
      <c r="F362" s="26" t="s">
        <v>801</v>
      </c>
      <c r="G362" s="26" t="s">
        <v>220</v>
      </c>
      <c r="H362" s="36">
        <v>13.38</v>
      </c>
      <c r="I362" s="26">
        <f si="5" t="shared"/>
        <v>173.94</v>
      </c>
      <c r="J362" s="26">
        <v>20</v>
      </c>
      <c r="K362" s="26"/>
    </row>
    <row r="363" spans="1:11">
      <c r="A363" s="10">
        <v>6346</v>
      </c>
      <c r="B363" s="26">
        <v>0</v>
      </c>
      <c r="D363" s="8">
        <v>0</v>
      </c>
      <c r="E363" s="26">
        <v>6346</v>
      </c>
      <c r="F363" s="26" t="s">
        <v>800</v>
      </c>
      <c r="G363" s="26" t="s">
        <v>220</v>
      </c>
      <c r="H363" s="36">
        <v>20.5</v>
      </c>
      <c r="I363" s="26">
        <f si="5" t="shared"/>
        <v>0</v>
      </c>
      <c r="J363" s="26">
        <v>30</v>
      </c>
      <c r="K363" s="26"/>
    </row>
    <row r="364" spans="1:11">
      <c r="A364" s="10">
        <v>6347</v>
      </c>
      <c r="B364" s="26">
        <v>0</v>
      </c>
      <c r="D364" s="8">
        <v>0</v>
      </c>
      <c r="E364" s="26">
        <v>6347</v>
      </c>
      <c r="F364" s="26" t="s">
        <v>802</v>
      </c>
      <c r="G364" s="26" t="s">
        <v>220</v>
      </c>
      <c r="H364" s="36">
        <v>24.5</v>
      </c>
      <c r="I364" s="26">
        <f ref="I364:I393" si="6" t="shared">H364*B364</f>
        <v>0</v>
      </c>
      <c r="J364" s="26">
        <v>35</v>
      </c>
      <c r="K364" s="26"/>
    </row>
    <row r="365" spans="1:11">
      <c r="A365" s="10">
        <v>6348</v>
      </c>
      <c r="B365" s="26">
        <v>0</v>
      </c>
      <c r="D365" s="8">
        <v>0</v>
      </c>
      <c r="E365" s="26">
        <v>6348</v>
      </c>
      <c r="F365" s="26" t="s">
        <v>804</v>
      </c>
      <c r="G365" s="26" t="s">
        <v>220</v>
      </c>
      <c r="H365" s="36">
        <v>11.75</v>
      </c>
      <c r="I365" s="26">
        <f si="6" t="shared"/>
        <v>0</v>
      </c>
      <c r="J365" s="26">
        <v>20</v>
      </c>
      <c r="K365" s="26"/>
    </row>
    <row r="366" spans="1:11">
      <c r="A366" s="10">
        <v>6349</v>
      </c>
      <c r="B366" s="26">
        <v>0</v>
      </c>
      <c r="D366" s="8">
        <v>0</v>
      </c>
      <c r="E366" s="26">
        <v>6349</v>
      </c>
      <c r="F366" s="26" t="s">
        <v>803</v>
      </c>
      <c r="G366" s="26" t="s">
        <v>220</v>
      </c>
      <c r="H366" s="36">
        <v>49.86</v>
      </c>
      <c r="I366" s="26">
        <f si="6" t="shared"/>
        <v>0</v>
      </c>
      <c r="J366" s="26">
        <v>16</v>
      </c>
      <c r="K366" s="26"/>
    </row>
    <row r="367" spans="1:11">
      <c r="A367" s="10">
        <v>6350</v>
      </c>
      <c r="B367" s="26">
        <v>0</v>
      </c>
      <c r="D367" s="8">
        <v>0</v>
      </c>
      <c r="E367" s="26">
        <v>6350</v>
      </c>
      <c r="G367" s="26" t="s">
        <v>220</v>
      </c>
      <c r="H367" s="36">
        <v>62.86</v>
      </c>
      <c r="I367" s="26">
        <f si="6" t="shared"/>
        <v>0</v>
      </c>
      <c r="J367" s="26">
        <v>30</v>
      </c>
      <c r="K367" s="26"/>
    </row>
    <row r="368" spans="1:11">
      <c r="A368" s="10">
        <v>6351</v>
      </c>
      <c r="B368" s="26">
        <v>11</v>
      </c>
      <c r="D368" s="8">
        <v>6</v>
      </c>
      <c r="E368" s="26">
        <v>6351</v>
      </c>
      <c r="F368" s="26" t="s">
        <v>805</v>
      </c>
      <c r="G368" s="26" t="s">
        <v>220</v>
      </c>
      <c r="H368" s="36">
        <v>114.86</v>
      </c>
      <c r="I368" s="26">
        <f si="6" t="shared"/>
        <v>1263.46</v>
      </c>
      <c r="J368" s="26">
        <v>45</v>
      </c>
      <c r="K368" s="26"/>
    </row>
    <row r="369" spans="1:11">
      <c r="A369" s="10">
        <v>6352</v>
      </c>
      <c r="B369" s="26">
        <v>2</v>
      </c>
      <c r="D369" s="8">
        <v>0</v>
      </c>
      <c r="E369" s="26">
        <v>6352</v>
      </c>
      <c r="F369" s="26" t="s">
        <v>806</v>
      </c>
      <c r="G369" s="26" t="s">
        <v>220</v>
      </c>
      <c r="H369" s="36">
        <v>24.5</v>
      </c>
      <c r="I369" s="26">
        <f si="6" t="shared"/>
        <v>49</v>
      </c>
      <c r="J369" s="26">
        <v>36</v>
      </c>
      <c r="K369" s="26"/>
    </row>
    <row r="370" spans="1:11">
      <c r="A370" s="10">
        <v>6353</v>
      </c>
      <c r="B370" s="26">
        <v>2</v>
      </c>
      <c r="D370" s="8">
        <v>0</v>
      </c>
      <c r="E370" s="26">
        <v>6353</v>
      </c>
      <c r="F370" s="26" t="s">
        <v>807</v>
      </c>
      <c r="G370" s="26" t="s">
        <v>220</v>
      </c>
      <c r="H370" s="36">
        <v>140.86000000000001</v>
      </c>
      <c r="I370" s="26">
        <f si="6" t="shared"/>
        <v>281.72000000000003</v>
      </c>
      <c r="J370" s="26">
        <v>145</v>
      </c>
      <c r="K370" s="26"/>
    </row>
    <row r="371" spans="1:11">
      <c r="A371" s="10">
        <v>6354</v>
      </c>
      <c r="B371" s="26">
        <v>2</v>
      </c>
      <c r="D371" s="8">
        <v>0</v>
      </c>
      <c r="E371" s="26">
        <v>6354</v>
      </c>
      <c r="F371" s="26" t="s">
        <v>808</v>
      </c>
      <c r="G371" s="26" t="s">
        <v>220</v>
      </c>
      <c r="H371" s="36">
        <v>75.86</v>
      </c>
      <c r="I371" s="26">
        <f si="6" t="shared"/>
        <v>151.72</v>
      </c>
      <c r="J371" s="26">
        <v>54</v>
      </c>
      <c r="K371" s="26"/>
    </row>
    <row r="372" spans="1:11">
      <c r="A372" s="10">
        <v>6355</v>
      </c>
      <c r="B372" s="26">
        <v>11</v>
      </c>
      <c r="D372" s="8">
        <v>6</v>
      </c>
      <c r="E372" s="26">
        <v>6355</v>
      </c>
      <c r="F372" s="26" t="s">
        <v>809</v>
      </c>
      <c r="G372" s="26" t="s">
        <v>220</v>
      </c>
      <c r="H372" s="36">
        <v>14</v>
      </c>
      <c r="I372" s="26">
        <f si="6" t="shared"/>
        <v>154</v>
      </c>
      <c r="J372" s="26">
        <v>20</v>
      </c>
      <c r="K372" s="26"/>
    </row>
    <row r="373" spans="1:11">
      <c r="A373" s="10">
        <v>6356</v>
      </c>
      <c r="B373" s="26">
        <v>13</v>
      </c>
      <c r="D373" s="8">
        <v>16</v>
      </c>
      <c r="E373" s="26">
        <v>6356</v>
      </c>
      <c r="F373" s="26" t="s">
        <v>810</v>
      </c>
      <c r="G373" s="26" t="s">
        <v>220</v>
      </c>
      <c r="H373" s="36">
        <v>114.86</v>
      </c>
      <c r="I373" s="26">
        <f si="6" t="shared"/>
        <v>1493.18</v>
      </c>
      <c r="J373" s="26">
        <v>15</v>
      </c>
      <c r="K373" s="26"/>
    </row>
    <row r="374" spans="1:11">
      <c r="A374" s="10">
        <v>6357</v>
      </c>
      <c r="B374" s="26">
        <v>0</v>
      </c>
      <c r="D374" s="8">
        <v>0</v>
      </c>
      <c r="E374" s="26">
        <v>6357</v>
      </c>
      <c r="F374" s="26" t="s">
        <v>811</v>
      </c>
      <c r="G374" s="26" t="s">
        <v>220</v>
      </c>
      <c r="H374" s="36">
        <v>25</v>
      </c>
      <c r="I374" s="26">
        <f si="6" t="shared"/>
        <v>0</v>
      </c>
      <c r="J374" s="26">
        <f>(H374*0.4)+H374</f>
        <v>35</v>
      </c>
      <c r="K374" s="26"/>
    </row>
    <row r="375" spans="1:11">
      <c r="A375" s="10">
        <v>6358</v>
      </c>
      <c r="B375" s="26">
        <v>0</v>
      </c>
      <c r="D375" s="8">
        <v>0</v>
      </c>
      <c r="E375" s="26">
        <v>6358</v>
      </c>
      <c r="F375" s="26" t="s">
        <v>812</v>
      </c>
      <c r="G375" s="26" t="s">
        <v>220</v>
      </c>
      <c r="H375" s="36">
        <v>24.25</v>
      </c>
      <c r="I375" s="26">
        <f si="6" t="shared"/>
        <v>0</v>
      </c>
      <c r="J375" s="26">
        <v>35</v>
      </c>
      <c r="K375" s="26"/>
    </row>
    <row r="376" spans="1:11">
      <c r="A376" s="10">
        <v>6359</v>
      </c>
      <c r="B376" s="26">
        <v>0</v>
      </c>
      <c r="D376" s="8">
        <v>0</v>
      </c>
      <c r="E376" s="26">
        <v>6359</v>
      </c>
      <c r="F376" s="26" t="s">
        <v>813</v>
      </c>
      <c r="G376" s="26" t="s">
        <v>220</v>
      </c>
      <c r="H376" s="36">
        <v>88.86</v>
      </c>
      <c r="I376" s="26">
        <f si="6" t="shared"/>
        <v>0</v>
      </c>
      <c r="J376" s="26">
        <v>30</v>
      </c>
      <c r="K376" s="26"/>
    </row>
    <row r="377" spans="1:11">
      <c r="A377" s="10">
        <v>6360</v>
      </c>
      <c r="B377" s="26">
        <v>1</v>
      </c>
      <c r="D377" s="8">
        <v>3</v>
      </c>
      <c r="E377" s="26">
        <v>6360</v>
      </c>
      <c r="F377" s="26" t="s">
        <v>814</v>
      </c>
      <c r="G377" s="26" t="s">
        <v>220</v>
      </c>
      <c r="H377" s="29">
        <v>19.489999999999998</v>
      </c>
      <c r="I377" s="26">
        <f si="6" t="shared"/>
        <v>19.489999999999998</v>
      </c>
      <c r="J377" s="26">
        <v>37</v>
      </c>
      <c r="K377" s="26"/>
    </row>
    <row r="378" spans="1:11">
      <c r="A378" s="10">
        <v>6362</v>
      </c>
      <c r="B378" s="26">
        <v>1</v>
      </c>
      <c r="D378" s="8">
        <v>0</v>
      </c>
      <c r="E378" s="26">
        <v>6362</v>
      </c>
      <c r="F378" s="26" t="s">
        <v>815</v>
      </c>
      <c r="G378" s="26" t="s">
        <v>220</v>
      </c>
      <c r="H378" s="36">
        <v>46.15</v>
      </c>
      <c r="I378" s="26">
        <f si="6" t="shared"/>
        <v>46.15</v>
      </c>
      <c r="J378" s="26">
        <v>65</v>
      </c>
      <c r="K378" s="26"/>
    </row>
    <row r="379" spans="1:11">
      <c r="A379" s="10">
        <v>6363</v>
      </c>
      <c r="B379" s="26">
        <v>0</v>
      </c>
      <c r="D379" s="8">
        <v>0</v>
      </c>
      <c r="E379" s="26">
        <v>6363</v>
      </c>
      <c r="F379" s="26" t="s">
        <v>816</v>
      </c>
      <c r="G379" s="26" t="s">
        <v>220</v>
      </c>
      <c r="H379" s="36">
        <v>75.86</v>
      </c>
      <c r="I379" s="26">
        <f si="6" t="shared"/>
        <v>0</v>
      </c>
      <c r="J379" s="26">
        <f>(H379*0.4)+H379</f>
        <v>106.20400000000001</v>
      </c>
      <c r="K379" s="26"/>
    </row>
    <row r="380" spans="1:11">
      <c r="A380" s="10">
        <v>6364</v>
      </c>
      <c r="B380" s="26">
        <v>1</v>
      </c>
      <c r="D380" s="8">
        <v>0</v>
      </c>
      <c r="E380" s="26">
        <v>6364</v>
      </c>
      <c r="F380" s="26" t="s">
        <v>817</v>
      </c>
      <c r="G380" s="26" t="s">
        <v>220</v>
      </c>
      <c r="H380" s="36">
        <v>82.36</v>
      </c>
      <c r="I380" s="26">
        <f si="6" t="shared"/>
        <v>82.36</v>
      </c>
      <c r="J380" s="26">
        <v>117</v>
      </c>
      <c r="K380" s="26"/>
    </row>
    <row r="381" spans="1:11">
      <c r="A381" s="10">
        <v>6365</v>
      </c>
      <c r="B381" s="26">
        <v>7</v>
      </c>
      <c r="C381" s="8">
        <v>100</v>
      </c>
      <c r="D381" s="8">
        <v>341</v>
      </c>
      <c r="E381" s="26">
        <v>6365</v>
      </c>
      <c r="F381" s="26" t="s">
        <v>819</v>
      </c>
      <c r="G381" s="26" t="s">
        <v>220</v>
      </c>
      <c r="H381" s="29">
        <v>1.17</v>
      </c>
      <c r="I381" s="26">
        <f si="6" t="shared"/>
        <v>8.19</v>
      </c>
      <c r="J381" s="26">
        <v>30</v>
      </c>
      <c r="K381" s="26"/>
    </row>
    <row r="382" spans="1:11">
      <c r="A382" s="10">
        <v>6366</v>
      </c>
      <c r="B382" s="26">
        <v>0</v>
      </c>
      <c r="D382" s="8">
        <v>0</v>
      </c>
      <c r="E382" s="26">
        <v>6366</v>
      </c>
      <c r="F382" s="26" t="s">
        <v>818</v>
      </c>
      <c r="G382" s="26" t="s">
        <v>220</v>
      </c>
      <c r="H382" s="36">
        <v>88.86</v>
      </c>
      <c r="I382" s="26">
        <f si="6" t="shared"/>
        <v>0</v>
      </c>
      <c r="J382" s="26">
        <v>30</v>
      </c>
      <c r="K382" s="26"/>
    </row>
    <row r="383" spans="1:11">
      <c r="A383" s="10">
        <v>6367</v>
      </c>
      <c r="B383" s="26">
        <v>0</v>
      </c>
      <c r="D383" s="8">
        <v>0</v>
      </c>
      <c r="E383" s="26">
        <v>6367</v>
      </c>
      <c r="F383" s="26" t="s">
        <v>820</v>
      </c>
      <c r="G383" s="26" t="s">
        <v>220</v>
      </c>
      <c r="H383" s="36">
        <v>88.86</v>
      </c>
      <c r="I383" s="26">
        <f si="6" t="shared"/>
        <v>0</v>
      </c>
      <c r="J383" s="26">
        <v>32</v>
      </c>
      <c r="K383" s="26"/>
    </row>
    <row r="384" spans="1:11">
      <c r="A384" s="10">
        <v>6368</v>
      </c>
      <c r="B384" s="26">
        <v>0</v>
      </c>
      <c r="D384" s="8">
        <v>0</v>
      </c>
      <c r="E384" s="26">
        <v>6368</v>
      </c>
      <c r="F384" s="26" t="s">
        <v>821</v>
      </c>
      <c r="G384" s="26" t="s">
        <v>220</v>
      </c>
      <c r="H384" s="36">
        <v>127.86</v>
      </c>
      <c r="I384" s="26">
        <f si="6" t="shared"/>
        <v>0</v>
      </c>
      <c r="J384" s="26">
        <v>60</v>
      </c>
      <c r="K384" s="26"/>
    </row>
    <row r="385" spans="1:11">
      <c r="A385" s="10">
        <v>6369</v>
      </c>
      <c r="B385" s="26">
        <v>0</v>
      </c>
      <c r="D385" s="8">
        <v>0</v>
      </c>
      <c r="E385" s="26">
        <v>6369</v>
      </c>
      <c r="F385" s="26" t="s">
        <v>782</v>
      </c>
      <c r="G385" s="26" t="s">
        <v>220</v>
      </c>
      <c r="H385" s="36">
        <v>36.86</v>
      </c>
      <c r="I385" s="26">
        <f si="6" t="shared"/>
        <v>0</v>
      </c>
      <c r="J385" s="26">
        <v>26</v>
      </c>
      <c r="K385" s="26"/>
    </row>
    <row r="386" spans="1:11">
      <c r="A386" s="10">
        <v>6370</v>
      </c>
      <c r="B386" s="26">
        <v>0</v>
      </c>
      <c r="D386" s="8">
        <v>0</v>
      </c>
      <c r="E386" s="26">
        <v>6370</v>
      </c>
      <c r="F386" s="26" t="s">
        <v>822</v>
      </c>
      <c r="G386" s="26" t="s">
        <v>220</v>
      </c>
      <c r="H386" s="36">
        <v>49.86</v>
      </c>
      <c r="I386" s="26">
        <f si="6" t="shared"/>
        <v>0</v>
      </c>
      <c r="J386" s="26">
        <v>32</v>
      </c>
      <c r="K386" s="26"/>
    </row>
    <row r="387" spans="1:11">
      <c r="A387" s="10">
        <v>6371</v>
      </c>
      <c r="B387" s="26">
        <v>0</v>
      </c>
      <c r="D387" s="8">
        <v>0</v>
      </c>
      <c r="E387" s="26">
        <v>6371</v>
      </c>
      <c r="F387" s="26" t="s">
        <v>783</v>
      </c>
      <c r="G387" s="26" t="s">
        <v>220</v>
      </c>
      <c r="H387" s="36">
        <v>37.17</v>
      </c>
      <c r="I387" s="26">
        <f si="6" t="shared"/>
        <v>0</v>
      </c>
      <c r="J387" s="26">
        <v>55</v>
      </c>
      <c r="K387" s="26"/>
    </row>
    <row r="388" spans="1:11">
      <c r="A388" s="10">
        <v>6372</v>
      </c>
      <c r="B388" s="26">
        <v>0</v>
      </c>
      <c r="D388" s="8">
        <v>0</v>
      </c>
      <c r="E388" s="26">
        <v>6372</v>
      </c>
      <c r="F388" s="26" t="s">
        <v>785</v>
      </c>
      <c r="G388" s="26" t="s">
        <v>220</v>
      </c>
      <c r="H388" s="29">
        <v>66.319999999999993</v>
      </c>
      <c r="I388" s="26">
        <f si="6" t="shared"/>
        <v>0</v>
      </c>
      <c r="J388" s="26">
        <f>(H388*0.4)+H388</f>
        <v>92.847999999999985</v>
      </c>
      <c r="K388" s="26"/>
    </row>
    <row r="389" spans="1:11">
      <c r="A389" s="10">
        <v>6373</v>
      </c>
      <c r="B389" s="26">
        <v>0</v>
      </c>
      <c r="D389" s="8">
        <v>5</v>
      </c>
      <c r="E389" s="26">
        <v>6373</v>
      </c>
      <c r="F389" s="26" t="s">
        <v>784</v>
      </c>
      <c r="G389" s="26" t="s">
        <v>220</v>
      </c>
      <c r="H389" s="36">
        <v>28.55</v>
      </c>
      <c r="I389" s="26">
        <f si="6" t="shared"/>
        <v>0</v>
      </c>
      <c r="J389" s="26">
        <v>42</v>
      </c>
      <c r="K389" s="26"/>
    </row>
    <row r="390" spans="1:11">
      <c r="A390" s="10">
        <v>6374</v>
      </c>
      <c r="B390" s="26">
        <v>0</v>
      </c>
      <c r="D390" s="8">
        <v>0</v>
      </c>
      <c r="E390" s="26">
        <v>6374</v>
      </c>
      <c r="F390" s="26" t="s">
        <v>786</v>
      </c>
      <c r="G390" s="26" t="s">
        <v>220</v>
      </c>
      <c r="H390" s="36">
        <v>49.86</v>
      </c>
      <c r="I390" s="26">
        <f si="6" t="shared"/>
        <v>0</v>
      </c>
      <c r="J390" s="26">
        <f>(H390*0.4)+H390</f>
        <v>69.804000000000002</v>
      </c>
      <c r="K390" s="26"/>
    </row>
    <row r="391" spans="1:11">
      <c r="A391" s="10">
        <v>6375</v>
      </c>
      <c r="B391" s="26">
        <v>0</v>
      </c>
      <c r="D391" s="8">
        <v>5</v>
      </c>
      <c r="E391" s="26">
        <v>6375</v>
      </c>
      <c r="F391" s="26" t="s">
        <v>787</v>
      </c>
      <c r="G391" s="26" t="s">
        <v>220</v>
      </c>
      <c r="H391" s="36">
        <v>49.86</v>
      </c>
      <c r="I391" s="26">
        <f si="6" t="shared"/>
        <v>0</v>
      </c>
      <c r="J391" s="26">
        <f>(H391*0.4)+H391</f>
        <v>69.804000000000002</v>
      </c>
      <c r="K391" s="26"/>
    </row>
    <row r="392" spans="1:11">
      <c r="A392" s="10">
        <v>6376</v>
      </c>
      <c r="B392" s="26">
        <v>0</v>
      </c>
      <c r="D392" s="8">
        <v>0</v>
      </c>
      <c r="E392" s="26">
        <v>6376</v>
      </c>
      <c r="F392" s="26" t="s">
        <v>788</v>
      </c>
      <c r="G392" s="26" t="s">
        <v>220</v>
      </c>
      <c r="I392" s="26">
        <f si="6" t="shared"/>
        <v>0</v>
      </c>
      <c r="J392" s="26">
        <f>(H392*0.4)+H392</f>
        <v>0</v>
      </c>
      <c r="K392" s="26"/>
    </row>
    <row r="393" spans="1:11">
      <c r="A393" s="10">
        <v>6377</v>
      </c>
      <c r="B393" s="26">
        <v>0</v>
      </c>
      <c r="D393" s="8">
        <v>0</v>
      </c>
      <c r="E393" s="26">
        <v>6377</v>
      </c>
      <c r="F393" s="26" t="s">
        <v>789</v>
      </c>
      <c r="G393" s="26" t="s">
        <v>220</v>
      </c>
      <c r="H393" s="36">
        <v>127.86</v>
      </c>
      <c r="I393" s="26">
        <f si="6" t="shared"/>
        <v>0</v>
      </c>
      <c r="J393" s="26">
        <f>(H393*0.4)+H393</f>
        <v>179.00400000000002</v>
      </c>
      <c r="K393" s="26"/>
    </row>
    <row r="394" spans="1:11">
      <c r="A394" s="10">
        <v>6381</v>
      </c>
      <c r="B394" s="26">
        <v>3</v>
      </c>
      <c r="D394" s="8">
        <v>0</v>
      </c>
      <c r="E394" s="26">
        <v>6381</v>
      </c>
      <c r="G394" s="26" t="s">
        <v>220</v>
      </c>
      <c r="H394" s="29">
        <v>76.36</v>
      </c>
      <c r="K394" s="26"/>
    </row>
    <row r="395" spans="1:11">
      <c r="A395" s="10">
        <v>6382</v>
      </c>
      <c r="B395" s="26">
        <v>0</v>
      </c>
      <c r="D395" s="8">
        <v>0</v>
      </c>
      <c r="E395" s="26">
        <v>6382</v>
      </c>
      <c r="F395" s="26" t="s">
        <v>790</v>
      </c>
      <c r="G395" s="26" t="s">
        <v>220</v>
      </c>
      <c r="I395" s="26">
        <f ref="I395:I458" si="7" t="shared">H395*B395</f>
        <v>0</v>
      </c>
      <c r="J395" s="26">
        <f>(H395*0.4)+H395</f>
        <v>0</v>
      </c>
      <c r="K395" s="26"/>
    </row>
    <row r="396" spans="1:11">
      <c r="A396" s="10">
        <v>6384</v>
      </c>
      <c r="B396" s="26">
        <v>3</v>
      </c>
      <c r="D396" s="8">
        <v>0</v>
      </c>
      <c r="E396" s="26">
        <v>6384</v>
      </c>
      <c r="F396" s="26" t="s">
        <v>791</v>
      </c>
      <c r="G396" s="26" t="s">
        <v>220</v>
      </c>
      <c r="H396" s="36">
        <v>60.26</v>
      </c>
      <c r="I396" s="26">
        <f si="7" t="shared"/>
        <v>180.78</v>
      </c>
      <c r="J396" s="26">
        <f>(H396*0.4)+H396</f>
        <v>84.364000000000004</v>
      </c>
      <c r="K396" s="26"/>
    </row>
    <row r="397" spans="1:11">
      <c r="A397" s="10">
        <v>6385</v>
      </c>
      <c r="B397" s="26">
        <v>0</v>
      </c>
      <c r="D397" s="8">
        <v>0</v>
      </c>
      <c r="E397" s="26">
        <v>6385</v>
      </c>
      <c r="F397" s="26" t="s">
        <v>792</v>
      </c>
      <c r="G397" s="26" t="s">
        <v>220</v>
      </c>
      <c r="I397" s="26">
        <f si="7" t="shared"/>
        <v>0</v>
      </c>
      <c r="J397" s="26">
        <f>(H397*0.4)+H397</f>
        <v>0</v>
      </c>
      <c r="K397" s="26"/>
    </row>
    <row r="398" spans="1:11">
      <c r="A398" s="10">
        <v>6386</v>
      </c>
      <c r="B398" s="26">
        <v>1</v>
      </c>
      <c r="D398" s="8">
        <v>0</v>
      </c>
      <c r="E398" s="26">
        <v>6386</v>
      </c>
      <c r="F398" s="26" t="s">
        <v>793</v>
      </c>
      <c r="G398" s="26" t="s">
        <v>220</v>
      </c>
      <c r="H398" s="36">
        <v>101.86</v>
      </c>
      <c r="I398" s="26">
        <f si="7" t="shared"/>
        <v>101.86</v>
      </c>
      <c r="J398" s="26">
        <v>145</v>
      </c>
      <c r="K398" s="26"/>
    </row>
    <row r="399" spans="1:11">
      <c r="A399" s="10">
        <v>6387</v>
      </c>
      <c r="B399" s="26">
        <v>2</v>
      </c>
      <c r="D399" s="8">
        <v>0</v>
      </c>
      <c r="E399" s="26">
        <v>6387</v>
      </c>
      <c r="F399" s="26" t="s">
        <v>794</v>
      </c>
      <c r="G399" s="26" t="s">
        <v>220</v>
      </c>
      <c r="H399" s="36">
        <v>35.57</v>
      </c>
      <c r="I399" s="26">
        <f si="7" t="shared"/>
        <v>71.14</v>
      </c>
      <c r="J399" s="26">
        <v>55</v>
      </c>
      <c r="K399" s="26"/>
    </row>
    <row r="400" spans="1:11">
      <c r="A400" s="10">
        <v>6388</v>
      </c>
      <c r="B400" s="26">
        <v>3</v>
      </c>
      <c r="D400" s="8">
        <v>0</v>
      </c>
      <c r="G400" s="26" t="s">
        <v>220</v>
      </c>
      <c r="H400" s="36">
        <v>62.86</v>
      </c>
      <c r="I400" s="26">
        <f si="7" t="shared"/>
        <v>188.57999999999998</v>
      </c>
      <c r="J400" s="26">
        <v>145</v>
      </c>
      <c r="K400" s="26"/>
    </row>
    <row r="401" spans="1:11">
      <c r="A401" s="10">
        <v>6389</v>
      </c>
      <c r="B401" s="26">
        <v>0</v>
      </c>
      <c r="D401" s="8">
        <v>0</v>
      </c>
      <c r="E401" s="26">
        <v>6389</v>
      </c>
      <c r="F401" s="26" t="s">
        <v>795</v>
      </c>
      <c r="G401" s="26" t="s">
        <v>220</v>
      </c>
      <c r="H401" s="36">
        <v>45</v>
      </c>
      <c r="I401" s="26">
        <f si="7" t="shared"/>
        <v>0</v>
      </c>
      <c r="J401" s="26">
        <f>(H401*0.4)+H401</f>
        <v>63</v>
      </c>
      <c r="K401" s="26"/>
    </row>
    <row r="402" spans="1:11">
      <c r="A402" s="10">
        <v>6390</v>
      </c>
      <c r="B402" s="26">
        <v>0</v>
      </c>
      <c r="D402" s="8">
        <v>0</v>
      </c>
      <c r="G402" s="26" t="s">
        <v>220</v>
      </c>
      <c r="H402" s="36">
        <v>88.86</v>
      </c>
      <c r="I402" s="26">
        <f si="7" t="shared"/>
        <v>0</v>
      </c>
      <c r="K402" s="26"/>
    </row>
    <row r="403" spans="1:11">
      <c r="A403" s="10">
        <v>6391</v>
      </c>
      <c r="B403" s="26">
        <v>2</v>
      </c>
      <c r="D403" s="8">
        <v>0</v>
      </c>
      <c r="E403" s="26">
        <v>6391</v>
      </c>
      <c r="F403" s="26" t="s">
        <v>796</v>
      </c>
      <c r="G403" s="26" t="s">
        <v>220</v>
      </c>
      <c r="H403" s="36">
        <v>62.86</v>
      </c>
      <c r="I403" s="26">
        <f si="7" t="shared"/>
        <v>125.72</v>
      </c>
      <c r="J403" s="26">
        <v>150</v>
      </c>
      <c r="K403" s="26"/>
    </row>
    <row r="404" spans="1:11">
      <c r="A404" s="10">
        <v>6392</v>
      </c>
      <c r="B404" s="26">
        <v>10</v>
      </c>
      <c r="D404" s="8">
        <v>0</v>
      </c>
      <c r="G404" s="26" t="s">
        <v>220</v>
      </c>
      <c r="H404" s="36">
        <v>29.06</v>
      </c>
      <c r="I404" s="26">
        <f si="7" t="shared"/>
        <v>290.59999999999997</v>
      </c>
      <c r="J404" s="26">
        <v>45</v>
      </c>
      <c r="K404" s="26"/>
    </row>
    <row r="405" spans="1:11">
      <c r="A405" s="10">
        <v>6393</v>
      </c>
      <c r="B405" s="26">
        <v>2</v>
      </c>
      <c r="D405" s="8">
        <v>0</v>
      </c>
      <c r="E405" s="26">
        <v>6393</v>
      </c>
      <c r="F405" s="26" t="s">
        <v>797</v>
      </c>
      <c r="G405" s="26" t="s">
        <v>220</v>
      </c>
      <c r="H405" s="36">
        <v>36.86</v>
      </c>
      <c r="I405" s="26">
        <f si="7" t="shared"/>
        <v>73.72</v>
      </c>
      <c r="J405" s="26">
        <v>90</v>
      </c>
      <c r="K405" s="26"/>
    </row>
    <row r="406" spans="1:11">
      <c r="A406" s="10">
        <v>6394</v>
      </c>
      <c r="B406" s="26">
        <v>2</v>
      </c>
      <c r="D406" s="8">
        <v>0</v>
      </c>
      <c r="E406" s="26">
        <v>6394</v>
      </c>
      <c r="F406" s="26" t="s">
        <v>352</v>
      </c>
      <c r="G406" s="26" t="s">
        <v>220</v>
      </c>
      <c r="H406" s="36">
        <v>56.36</v>
      </c>
      <c r="I406" s="26">
        <f si="7" t="shared"/>
        <v>112.72</v>
      </c>
      <c r="J406" s="26">
        <v>75</v>
      </c>
      <c r="K406" s="26"/>
    </row>
    <row r="407" spans="1:11">
      <c r="A407" s="10">
        <v>6395</v>
      </c>
      <c r="B407" s="26">
        <v>3</v>
      </c>
      <c r="D407" s="8">
        <v>0</v>
      </c>
      <c r="G407" s="26" t="s">
        <v>220</v>
      </c>
      <c r="H407" s="36">
        <v>43.36</v>
      </c>
      <c r="I407" s="26">
        <f si="7" t="shared"/>
        <v>130.07999999999998</v>
      </c>
      <c r="J407" s="26">
        <v>42</v>
      </c>
      <c r="K407" s="26"/>
    </row>
    <row r="408" spans="1:11">
      <c r="A408" s="10">
        <v>6396</v>
      </c>
      <c r="B408" s="26">
        <v>4</v>
      </c>
      <c r="D408" s="8">
        <v>0</v>
      </c>
      <c r="F408" s="26" t="s">
        <v>350</v>
      </c>
      <c r="G408" s="26" t="s">
        <v>220</v>
      </c>
      <c r="H408" s="36">
        <v>46.15</v>
      </c>
      <c r="I408" s="26">
        <f si="7" t="shared"/>
        <v>184.6</v>
      </c>
      <c r="J408" s="26">
        <v>100</v>
      </c>
      <c r="K408" s="26"/>
    </row>
    <row r="409" spans="1:11">
      <c r="A409" s="10">
        <v>6397</v>
      </c>
      <c r="B409" s="26">
        <v>10</v>
      </c>
      <c r="D409" s="8">
        <v>16</v>
      </c>
      <c r="E409" s="26">
        <v>6397</v>
      </c>
      <c r="G409" s="26" t="s">
        <v>220</v>
      </c>
      <c r="H409" s="29">
        <v>23.36</v>
      </c>
      <c r="I409" s="26">
        <f si="7" t="shared"/>
        <v>233.6</v>
      </c>
      <c r="J409" s="26">
        <v>95</v>
      </c>
      <c r="K409" s="26"/>
    </row>
    <row r="410" spans="1:11">
      <c r="A410" s="10">
        <v>6401</v>
      </c>
      <c r="B410" s="26">
        <v>0</v>
      </c>
      <c r="D410" s="8">
        <v>0</v>
      </c>
      <c r="E410" s="26">
        <v>6401</v>
      </c>
      <c r="F410" s="26" t="s">
        <v>747</v>
      </c>
      <c r="G410" s="26" t="s">
        <v>220</v>
      </c>
      <c r="H410" s="36">
        <v>62.86</v>
      </c>
      <c r="I410" s="26">
        <f si="7" t="shared"/>
        <v>0</v>
      </c>
      <c r="J410" s="26">
        <v>52</v>
      </c>
      <c r="K410" s="26"/>
    </row>
    <row r="411" spans="1:11">
      <c r="A411" s="10">
        <v>6402</v>
      </c>
      <c r="B411" s="26">
        <v>11</v>
      </c>
      <c r="D411" s="8">
        <v>11</v>
      </c>
      <c r="E411" s="26">
        <v>6402</v>
      </c>
      <c r="F411" s="26" t="s">
        <v>798</v>
      </c>
      <c r="G411" s="26" t="s">
        <v>220</v>
      </c>
      <c r="H411" s="36">
        <v>29.06</v>
      </c>
      <c r="I411" s="26">
        <f si="7" t="shared"/>
        <v>319.65999999999997</v>
      </c>
      <c r="J411" s="26">
        <v>62</v>
      </c>
      <c r="K411" s="26"/>
    </row>
    <row r="412" spans="1:11">
      <c r="A412" s="10">
        <v>6406</v>
      </c>
      <c r="B412" s="26">
        <v>0</v>
      </c>
      <c r="D412" s="8">
        <v>0</v>
      </c>
      <c r="E412" s="26">
        <v>6406</v>
      </c>
      <c r="F412" s="26" t="s">
        <v>593</v>
      </c>
      <c r="G412" s="26" t="s">
        <v>220</v>
      </c>
      <c r="H412" s="36">
        <v>55.06</v>
      </c>
      <c r="I412" s="26">
        <f si="7" t="shared"/>
        <v>0</v>
      </c>
      <c r="J412" s="26">
        <v>80</v>
      </c>
      <c r="K412" s="26"/>
    </row>
    <row r="413" spans="1:11">
      <c r="A413" s="10">
        <v>6407</v>
      </c>
      <c r="B413" s="26">
        <v>1</v>
      </c>
      <c r="D413" s="8">
        <v>0</v>
      </c>
      <c r="E413" s="26">
        <v>6407</v>
      </c>
      <c r="F413" s="26" t="s">
        <v>594</v>
      </c>
      <c r="G413" s="26" t="s">
        <v>220</v>
      </c>
      <c r="H413" s="36">
        <v>64.489999999999995</v>
      </c>
      <c r="I413" s="26">
        <f si="7" t="shared"/>
        <v>64.489999999999995</v>
      </c>
      <c r="J413" s="26">
        <v>92</v>
      </c>
      <c r="K413" s="26"/>
    </row>
    <row r="414" spans="1:11">
      <c r="A414" s="10">
        <v>6410</v>
      </c>
      <c r="B414" s="26">
        <v>0</v>
      </c>
      <c r="D414" s="8">
        <v>0</v>
      </c>
      <c r="E414" s="26">
        <v>6410</v>
      </c>
      <c r="F414" s="26" t="s">
        <v>729</v>
      </c>
      <c r="G414" s="26" t="s">
        <v>220</v>
      </c>
      <c r="H414" s="36">
        <v>63.94</v>
      </c>
      <c r="I414" s="26">
        <f si="7" t="shared"/>
        <v>0</v>
      </c>
      <c r="J414" s="26">
        <v>92</v>
      </c>
      <c r="K414" s="26"/>
    </row>
    <row r="415" spans="1:11">
      <c r="A415" s="10">
        <v>6411</v>
      </c>
      <c r="B415" s="26">
        <v>0</v>
      </c>
      <c r="D415" s="8">
        <v>0</v>
      </c>
      <c r="E415" s="26">
        <v>6411</v>
      </c>
      <c r="F415" s="26" t="s">
        <v>730</v>
      </c>
      <c r="G415" s="26" t="s">
        <v>220</v>
      </c>
      <c r="H415" s="36">
        <v>67.13</v>
      </c>
      <c r="I415" s="26">
        <f si="7" t="shared"/>
        <v>0</v>
      </c>
      <c r="J415" s="26">
        <v>95</v>
      </c>
      <c r="K415" s="26"/>
    </row>
    <row r="416" spans="1:11">
      <c r="A416" s="10">
        <v>6412</v>
      </c>
      <c r="B416" s="26">
        <v>0</v>
      </c>
      <c r="D416" s="8">
        <v>0</v>
      </c>
      <c r="E416" s="26">
        <v>6412</v>
      </c>
      <c r="F416" s="26" t="s">
        <v>731</v>
      </c>
      <c r="G416" s="26" t="s">
        <v>220</v>
      </c>
      <c r="H416" s="36">
        <v>20.95</v>
      </c>
      <c r="I416" s="26">
        <f si="7" t="shared"/>
        <v>0</v>
      </c>
      <c r="J416" s="26">
        <v>32</v>
      </c>
      <c r="K416" s="26"/>
    </row>
    <row r="417" spans="1:11">
      <c r="A417" s="10">
        <v>6413</v>
      </c>
      <c r="B417" s="26">
        <v>0</v>
      </c>
      <c r="D417" s="8">
        <v>0</v>
      </c>
      <c r="E417" s="26">
        <v>6413</v>
      </c>
      <c r="F417" s="26" t="s">
        <v>732</v>
      </c>
      <c r="G417" s="26" t="s">
        <v>220</v>
      </c>
      <c r="H417" s="36">
        <v>101.86</v>
      </c>
      <c r="I417" s="26">
        <f si="7" t="shared"/>
        <v>0</v>
      </c>
      <c r="J417" s="26">
        <v>145</v>
      </c>
      <c r="K417" s="26"/>
    </row>
    <row r="418" spans="1:11">
      <c r="A418" s="10">
        <v>6414</v>
      </c>
      <c r="B418" s="26">
        <v>0</v>
      </c>
      <c r="D418" s="8">
        <v>0</v>
      </c>
      <c r="E418" s="26">
        <v>6414</v>
      </c>
      <c r="F418" s="26" t="s">
        <v>733</v>
      </c>
      <c r="G418" s="26" t="s">
        <v>220</v>
      </c>
      <c r="H418" s="36">
        <v>20.95</v>
      </c>
      <c r="I418" s="26">
        <f si="7" t="shared"/>
        <v>0</v>
      </c>
      <c r="J418" s="26">
        <v>32</v>
      </c>
      <c r="K418" s="26"/>
    </row>
    <row r="419" spans="1:11">
      <c r="A419" s="10">
        <v>6415</v>
      </c>
      <c r="B419" s="26">
        <v>2</v>
      </c>
      <c r="D419" s="8">
        <v>12</v>
      </c>
      <c r="E419" s="26">
        <v>6415</v>
      </c>
      <c r="F419" s="26" t="s">
        <v>734</v>
      </c>
      <c r="G419" s="26" t="s">
        <v>220</v>
      </c>
      <c r="H419" s="36">
        <v>23</v>
      </c>
      <c r="I419" s="26">
        <f si="7" t="shared"/>
        <v>46</v>
      </c>
      <c r="J419" s="26">
        <v>35</v>
      </c>
      <c r="K419" s="26"/>
    </row>
    <row r="420" spans="1:11">
      <c r="A420" s="10">
        <v>6417</v>
      </c>
      <c r="B420" s="26">
        <v>3</v>
      </c>
      <c r="D420" s="8">
        <v>0</v>
      </c>
      <c r="E420" s="26">
        <v>6417</v>
      </c>
      <c r="F420" s="26" t="s">
        <v>736</v>
      </c>
      <c r="G420" s="26" t="s">
        <v>220</v>
      </c>
      <c r="H420" s="36">
        <v>103.81</v>
      </c>
      <c r="I420" s="26">
        <f si="7" t="shared"/>
        <v>311.43</v>
      </c>
      <c r="J420" s="26">
        <v>147</v>
      </c>
      <c r="K420" s="26"/>
    </row>
    <row r="421" spans="1:11">
      <c r="A421" s="10">
        <v>6418</v>
      </c>
      <c r="B421" s="26">
        <v>0</v>
      </c>
      <c r="D421" s="8">
        <v>0</v>
      </c>
      <c r="E421" s="26">
        <v>6418</v>
      </c>
      <c r="F421" s="26" t="s">
        <v>737</v>
      </c>
      <c r="G421" s="26" t="s">
        <v>220</v>
      </c>
      <c r="H421" s="36">
        <v>72.25</v>
      </c>
      <c r="I421" s="26">
        <f si="7" t="shared"/>
        <v>0</v>
      </c>
      <c r="J421" s="26">
        <v>105</v>
      </c>
      <c r="K421" s="26"/>
    </row>
    <row r="422" spans="1:11">
      <c r="A422" s="10">
        <v>6419</v>
      </c>
      <c r="B422" s="26">
        <v>0</v>
      </c>
      <c r="D422" s="8">
        <v>0</v>
      </c>
      <c r="E422" s="26">
        <v>6419</v>
      </c>
      <c r="F422" s="26" t="s">
        <v>738</v>
      </c>
      <c r="G422" s="26" t="s">
        <v>220</v>
      </c>
      <c r="H422" s="36">
        <v>56</v>
      </c>
      <c r="I422" s="26">
        <f si="7" t="shared"/>
        <v>0</v>
      </c>
      <c r="J422" s="26">
        <v>80</v>
      </c>
      <c r="K422" s="26"/>
    </row>
    <row r="423" spans="1:11">
      <c r="A423" s="10">
        <v>6420</v>
      </c>
      <c r="B423" s="26">
        <v>0</v>
      </c>
      <c r="D423" s="8">
        <v>0</v>
      </c>
      <c r="E423" s="26">
        <v>6420</v>
      </c>
      <c r="F423" s="26" t="s">
        <v>739</v>
      </c>
      <c r="G423" s="26" t="s">
        <v>220</v>
      </c>
      <c r="H423" s="36">
        <v>30</v>
      </c>
      <c r="I423" s="26">
        <f si="7" t="shared"/>
        <v>0</v>
      </c>
      <c r="J423" s="26">
        <f>(H423*0.4)+H423</f>
        <v>42</v>
      </c>
      <c r="K423" s="26"/>
    </row>
    <row r="424" spans="1:11">
      <c r="A424" s="10">
        <v>6421</v>
      </c>
      <c r="B424" s="26">
        <v>0</v>
      </c>
      <c r="D424" s="8">
        <v>0</v>
      </c>
      <c r="E424" s="26">
        <v>6421</v>
      </c>
      <c r="F424" s="26" t="s">
        <v>740</v>
      </c>
      <c r="G424" s="26" t="s">
        <v>220</v>
      </c>
      <c r="H424" s="36">
        <v>46.5</v>
      </c>
      <c r="I424" s="26">
        <f si="7" t="shared"/>
        <v>0</v>
      </c>
      <c r="J424" s="26">
        <v>67</v>
      </c>
      <c r="K424" s="26"/>
    </row>
    <row r="425" spans="1:11">
      <c r="A425" s="10">
        <v>6422</v>
      </c>
      <c r="B425" s="26">
        <v>0</v>
      </c>
      <c r="D425" s="8">
        <v>0</v>
      </c>
      <c r="E425" s="26">
        <v>6422</v>
      </c>
      <c r="F425" s="26" t="s">
        <v>741</v>
      </c>
      <c r="G425" s="26" t="s">
        <v>220</v>
      </c>
      <c r="H425" s="36">
        <v>17.100000000000001</v>
      </c>
      <c r="I425" s="26">
        <f si="7" t="shared"/>
        <v>0</v>
      </c>
      <c r="J425" s="26">
        <v>25</v>
      </c>
      <c r="K425" s="26"/>
    </row>
    <row r="426" spans="1:11">
      <c r="A426" s="10">
        <v>6423</v>
      </c>
      <c r="B426" s="26">
        <v>0</v>
      </c>
      <c r="D426" s="8">
        <v>0</v>
      </c>
      <c r="E426" s="26">
        <v>6423</v>
      </c>
      <c r="F426" s="26" t="s">
        <v>742</v>
      </c>
      <c r="G426" s="26" t="s">
        <v>220</v>
      </c>
      <c r="H426" s="36">
        <v>17.100000000000001</v>
      </c>
      <c r="I426" s="26">
        <f si="7" t="shared"/>
        <v>0</v>
      </c>
      <c r="J426" s="26">
        <v>25</v>
      </c>
      <c r="K426" s="26"/>
    </row>
    <row r="427" spans="1:11">
      <c r="A427" s="10">
        <v>6424</v>
      </c>
      <c r="B427" s="26">
        <v>1</v>
      </c>
      <c r="D427" s="8">
        <v>0</v>
      </c>
      <c r="E427" s="26">
        <v>6424</v>
      </c>
      <c r="F427" s="26" t="s">
        <v>743</v>
      </c>
      <c r="G427" s="26" t="s">
        <v>220</v>
      </c>
      <c r="H427" s="36">
        <v>33.61</v>
      </c>
      <c r="I427" s="26">
        <f si="7" t="shared"/>
        <v>33.61</v>
      </c>
      <c r="J427" s="26">
        <v>76</v>
      </c>
      <c r="K427" s="26"/>
    </row>
    <row r="428" spans="1:11">
      <c r="A428" s="10">
        <v>6425</v>
      </c>
      <c r="B428" s="26">
        <v>0</v>
      </c>
      <c r="D428" s="8">
        <v>0</v>
      </c>
      <c r="E428" s="26">
        <v>6425</v>
      </c>
      <c r="F428" s="26" t="s">
        <v>744</v>
      </c>
      <c r="G428" s="26" t="s">
        <v>220</v>
      </c>
      <c r="H428" s="36">
        <v>11.39</v>
      </c>
      <c r="I428" s="26">
        <f si="7" t="shared"/>
        <v>0</v>
      </c>
      <c r="J428" s="26">
        <v>20</v>
      </c>
      <c r="K428" s="26"/>
    </row>
    <row r="429" spans="1:11">
      <c r="A429" s="10">
        <v>6426</v>
      </c>
      <c r="B429" s="26">
        <v>6</v>
      </c>
      <c r="D429" s="8">
        <v>0</v>
      </c>
      <c r="E429" s="26">
        <v>6426</v>
      </c>
      <c r="F429" s="26" t="s">
        <v>745</v>
      </c>
      <c r="G429" s="26" t="s">
        <v>220</v>
      </c>
      <c r="H429" s="36">
        <v>11.39</v>
      </c>
      <c r="I429" s="26">
        <f si="7" t="shared"/>
        <v>68.34</v>
      </c>
      <c r="J429" s="26">
        <v>20</v>
      </c>
      <c r="K429" s="26"/>
    </row>
    <row r="430" spans="1:11">
      <c r="A430" s="10">
        <v>6427</v>
      </c>
      <c r="B430" s="26">
        <v>0</v>
      </c>
      <c r="D430" s="8">
        <v>0</v>
      </c>
      <c r="E430" s="26">
        <v>6427</v>
      </c>
      <c r="F430" s="26" t="s">
        <v>746</v>
      </c>
      <c r="G430" s="26" t="s">
        <v>220</v>
      </c>
      <c r="H430" s="36">
        <v>0</v>
      </c>
      <c r="I430" s="26">
        <f si="7" t="shared"/>
        <v>0</v>
      </c>
      <c r="J430" s="26">
        <f>(H430*0.4)+H430</f>
        <v>0</v>
      </c>
      <c r="K430" s="26"/>
    </row>
    <row r="431" spans="1:11">
      <c r="A431" s="10">
        <v>6432</v>
      </c>
      <c r="B431" s="26">
        <v>5</v>
      </c>
      <c r="D431" s="8">
        <v>0</v>
      </c>
      <c r="G431" s="26" t="s">
        <v>220</v>
      </c>
      <c r="H431" s="36">
        <v>45.53</v>
      </c>
      <c r="I431" s="26">
        <f si="7" t="shared"/>
        <v>227.65</v>
      </c>
      <c r="J431" s="26">
        <v>65</v>
      </c>
      <c r="K431" s="26"/>
    </row>
    <row r="432" spans="1:11">
      <c r="A432" s="10">
        <v>6434</v>
      </c>
      <c r="B432" s="26">
        <v>42</v>
      </c>
      <c r="C432" s="8">
        <v>40</v>
      </c>
      <c r="D432" s="8">
        <v>111</v>
      </c>
      <c r="E432" s="26">
        <v>6434</v>
      </c>
      <c r="F432" s="26" t="s">
        <v>417</v>
      </c>
      <c r="G432" s="26" t="s">
        <v>220</v>
      </c>
      <c r="H432" s="36">
        <v>25.16</v>
      </c>
      <c r="I432" s="26">
        <f si="7" t="shared"/>
        <v>1056.72</v>
      </c>
      <c r="J432" s="26">
        <v>40</v>
      </c>
      <c r="K432" s="26"/>
    </row>
    <row r="433" spans="1:11">
      <c r="A433" s="10">
        <v>6437</v>
      </c>
      <c r="B433" s="26">
        <v>4</v>
      </c>
      <c r="D433" s="8">
        <v>0</v>
      </c>
      <c r="G433" s="26" t="s">
        <v>220</v>
      </c>
      <c r="H433" s="36">
        <v>141.63999999999999</v>
      </c>
      <c r="I433" s="26">
        <f si="7" t="shared"/>
        <v>566.55999999999995</v>
      </c>
      <c r="J433" s="26">
        <v>200</v>
      </c>
      <c r="K433" s="26"/>
    </row>
    <row r="434" spans="1:11">
      <c r="A434" s="10">
        <v>6438</v>
      </c>
      <c r="B434" s="26">
        <v>3</v>
      </c>
      <c r="D434" s="8">
        <v>0</v>
      </c>
      <c r="G434" s="26" t="s">
        <v>220</v>
      </c>
      <c r="H434" s="36">
        <v>23.86</v>
      </c>
      <c r="I434" s="26">
        <f si="7" t="shared"/>
        <v>71.58</v>
      </c>
      <c r="K434" s="26"/>
    </row>
    <row r="435" spans="1:11">
      <c r="A435" s="10">
        <v>6439</v>
      </c>
      <c r="B435" s="26">
        <v>8</v>
      </c>
      <c r="D435" s="8">
        <v>0</v>
      </c>
      <c r="G435" s="26" t="s">
        <v>220</v>
      </c>
      <c r="H435" s="36">
        <v>30.9</v>
      </c>
      <c r="I435" s="26">
        <f si="7" t="shared"/>
        <v>247.2</v>
      </c>
      <c r="K435" s="26"/>
    </row>
    <row r="436" spans="1:11">
      <c r="A436" s="10">
        <v>6443</v>
      </c>
      <c r="B436" s="26">
        <v>13</v>
      </c>
      <c r="D436" s="8">
        <v>1</v>
      </c>
      <c r="E436" s="26">
        <v>6443</v>
      </c>
      <c r="F436" s="26" t="s">
        <v>568</v>
      </c>
      <c r="G436" s="26" t="s">
        <v>220</v>
      </c>
      <c r="H436" s="36">
        <v>36.86</v>
      </c>
      <c r="I436" s="26">
        <f si="7" t="shared"/>
        <v>479.18</v>
      </c>
      <c r="J436" s="26">
        <v>53</v>
      </c>
      <c r="K436" s="26"/>
    </row>
    <row r="437" spans="1:11">
      <c r="A437" s="10">
        <v>6445</v>
      </c>
      <c r="B437" s="26">
        <v>17</v>
      </c>
      <c r="C437" s="8">
        <v>2</v>
      </c>
      <c r="D437" s="8">
        <v>5</v>
      </c>
      <c r="E437" s="26">
        <v>6445</v>
      </c>
      <c r="F437" s="26" t="s">
        <v>418</v>
      </c>
      <c r="G437" s="26" t="s">
        <v>220</v>
      </c>
      <c r="H437" s="36">
        <v>36.86</v>
      </c>
      <c r="I437" s="26">
        <f si="7" t="shared"/>
        <v>626.62</v>
      </c>
      <c r="J437" s="26">
        <v>52</v>
      </c>
      <c r="K437" s="26"/>
    </row>
    <row r="438" spans="1:11">
      <c r="A438" s="10">
        <v>6446</v>
      </c>
      <c r="B438" s="26">
        <v>4</v>
      </c>
      <c r="D438" s="8">
        <v>0</v>
      </c>
      <c r="G438" s="26" t="s">
        <v>220</v>
      </c>
      <c r="H438" s="36">
        <v>100</v>
      </c>
      <c r="I438" s="26">
        <f si="7" t="shared"/>
        <v>400</v>
      </c>
      <c r="K438" s="26"/>
    </row>
    <row r="439" spans="1:11">
      <c r="A439" s="10">
        <v>6451</v>
      </c>
      <c r="B439" s="26">
        <v>27</v>
      </c>
      <c r="C439" s="8">
        <v>10</v>
      </c>
      <c r="D439" s="8">
        <v>35</v>
      </c>
      <c r="E439" s="26">
        <v>6451</v>
      </c>
      <c r="F439" s="26" t="s">
        <v>419</v>
      </c>
      <c r="G439" s="26" t="s">
        <v>220</v>
      </c>
      <c r="H439" s="29">
        <v>7.91</v>
      </c>
      <c r="I439" s="26">
        <f si="7" t="shared"/>
        <v>213.57</v>
      </c>
      <c r="J439" s="26">
        <v>37</v>
      </c>
      <c r="K439" s="26"/>
    </row>
    <row r="440" spans="1:11">
      <c r="A440" s="10">
        <v>6456</v>
      </c>
      <c r="B440" s="26">
        <v>0</v>
      </c>
      <c r="D440" s="8">
        <v>0</v>
      </c>
      <c r="E440" s="26">
        <v>6456</v>
      </c>
      <c r="F440" s="26" t="s">
        <v>420</v>
      </c>
      <c r="G440" s="26" t="s">
        <v>220</v>
      </c>
      <c r="H440" s="36">
        <v>114.75</v>
      </c>
      <c r="I440" s="26">
        <f si="7" t="shared"/>
        <v>0</v>
      </c>
      <c r="J440" s="26">
        <v>132</v>
      </c>
      <c r="K440" s="26"/>
    </row>
    <row r="441" spans="1:11">
      <c r="A441" s="10">
        <v>6457</v>
      </c>
      <c r="B441" s="26">
        <v>0</v>
      </c>
      <c r="D441" s="8">
        <v>0</v>
      </c>
      <c r="E441" s="26">
        <v>6457</v>
      </c>
      <c r="F441" s="26" t="s">
        <v>421</v>
      </c>
      <c r="G441" s="26" t="s">
        <v>220</v>
      </c>
      <c r="H441" s="36">
        <v>118.75</v>
      </c>
      <c r="I441" s="26">
        <f si="7" t="shared"/>
        <v>0</v>
      </c>
      <c r="J441" s="26">
        <v>170</v>
      </c>
      <c r="K441" s="26"/>
    </row>
    <row r="442" spans="1:11">
      <c r="A442" s="10">
        <v>6458</v>
      </c>
      <c r="B442" s="26">
        <v>0</v>
      </c>
      <c r="D442" s="8">
        <v>0</v>
      </c>
      <c r="G442" s="26" t="s">
        <v>220</v>
      </c>
      <c r="H442" s="36">
        <v>56.36</v>
      </c>
      <c r="I442" s="26">
        <f si="7" t="shared"/>
        <v>0</v>
      </c>
      <c r="J442" s="26">
        <v>80</v>
      </c>
      <c r="K442" s="26"/>
    </row>
    <row r="443" spans="1:11">
      <c r="A443" s="10">
        <v>6460</v>
      </c>
      <c r="B443" s="26">
        <v>0</v>
      </c>
      <c r="D443" s="8">
        <v>0</v>
      </c>
      <c r="G443" s="26" t="s">
        <v>220</v>
      </c>
      <c r="H443" s="36">
        <v>56.36</v>
      </c>
      <c r="I443" s="26">
        <f si="7" t="shared"/>
        <v>0</v>
      </c>
      <c r="J443" s="26">
        <v>80</v>
      </c>
      <c r="K443" s="26"/>
    </row>
    <row r="444" spans="1:11">
      <c r="A444" s="10">
        <v>6462</v>
      </c>
      <c r="B444" s="26">
        <v>0</v>
      </c>
      <c r="D444" s="8">
        <v>0</v>
      </c>
      <c r="G444" s="26" t="s">
        <v>220</v>
      </c>
      <c r="H444" s="36">
        <v>69.36</v>
      </c>
      <c r="I444" s="26">
        <f si="7" t="shared"/>
        <v>0</v>
      </c>
      <c r="J444" s="26">
        <v>100</v>
      </c>
      <c r="K444" s="26"/>
    </row>
    <row r="445" spans="1:11">
      <c r="A445" s="10">
        <v>6463</v>
      </c>
      <c r="B445" s="26">
        <v>3</v>
      </c>
      <c r="D445" s="8">
        <v>0</v>
      </c>
      <c r="G445" s="26" t="s">
        <v>220</v>
      </c>
      <c r="H445" s="36">
        <v>62.86</v>
      </c>
      <c r="I445" s="26">
        <f si="7" t="shared"/>
        <v>188.57999999999998</v>
      </c>
      <c r="J445" s="26">
        <v>90</v>
      </c>
      <c r="K445" s="26"/>
    </row>
    <row r="446" spans="1:11">
      <c r="A446" s="10">
        <v>6464</v>
      </c>
      <c r="B446" s="26">
        <v>3</v>
      </c>
      <c r="D446" s="8">
        <v>0</v>
      </c>
      <c r="G446" s="26" t="s">
        <v>220</v>
      </c>
      <c r="H446" s="36">
        <v>101.86</v>
      </c>
      <c r="I446" s="26">
        <f si="7" t="shared"/>
        <v>305.58</v>
      </c>
      <c r="J446" s="26">
        <v>145</v>
      </c>
      <c r="K446" s="26"/>
    </row>
    <row r="447" spans="1:11">
      <c r="A447" s="10">
        <v>6465</v>
      </c>
      <c r="B447" s="26">
        <v>4</v>
      </c>
      <c r="D447" s="8">
        <v>0</v>
      </c>
      <c r="G447" s="26" t="s">
        <v>220</v>
      </c>
      <c r="H447" s="36">
        <v>114.86</v>
      </c>
      <c r="I447" s="26">
        <f si="7" t="shared"/>
        <v>459.44</v>
      </c>
      <c r="J447" s="26">
        <v>162</v>
      </c>
      <c r="K447" s="26"/>
    </row>
    <row r="448" spans="1:11">
      <c r="A448" s="10">
        <v>6466</v>
      </c>
      <c r="B448" s="26">
        <v>44</v>
      </c>
      <c r="C448" s="8">
        <v>50</v>
      </c>
      <c r="D448" s="8">
        <v>63</v>
      </c>
      <c r="E448" s="26">
        <v>6466</v>
      </c>
      <c r="F448" s="26" t="s">
        <v>422</v>
      </c>
      <c r="G448" s="26" t="s">
        <v>220</v>
      </c>
      <c r="H448" s="36">
        <v>7.32</v>
      </c>
      <c r="I448" s="26">
        <f si="7" t="shared"/>
        <v>322.08000000000004</v>
      </c>
      <c r="J448" s="26">
        <v>15</v>
      </c>
      <c r="K448" s="26"/>
    </row>
    <row r="449" spans="1:11">
      <c r="A449" s="10">
        <v>6467</v>
      </c>
      <c r="B449" s="26">
        <v>5</v>
      </c>
      <c r="D449" s="8">
        <v>0</v>
      </c>
      <c r="G449" s="26" t="s">
        <v>220</v>
      </c>
      <c r="H449" s="36">
        <v>88.86</v>
      </c>
      <c r="I449" s="26">
        <f si="7" t="shared"/>
        <v>444.3</v>
      </c>
      <c r="J449" s="26">
        <v>130</v>
      </c>
      <c r="K449" s="26"/>
    </row>
    <row r="450" spans="1:11">
      <c r="A450" s="10">
        <v>6468</v>
      </c>
      <c r="B450" s="26">
        <v>2</v>
      </c>
      <c r="D450" s="8">
        <v>0</v>
      </c>
      <c r="G450" s="26" t="s">
        <v>220</v>
      </c>
      <c r="H450" s="36">
        <v>69.36</v>
      </c>
      <c r="I450" s="26">
        <f si="7" t="shared"/>
        <v>138.72</v>
      </c>
      <c r="J450" s="26">
        <v>200</v>
      </c>
      <c r="K450" s="26"/>
    </row>
    <row r="451" spans="1:11">
      <c r="A451" s="10">
        <v>6469</v>
      </c>
      <c r="B451" s="26">
        <v>4</v>
      </c>
      <c r="D451" s="8">
        <v>0</v>
      </c>
      <c r="G451" s="26" t="s">
        <v>220</v>
      </c>
      <c r="H451" s="36">
        <v>56.36</v>
      </c>
      <c r="I451" s="26">
        <f si="7" t="shared"/>
        <v>225.44</v>
      </c>
      <c r="J451" s="26">
        <v>80</v>
      </c>
      <c r="K451" s="26"/>
    </row>
    <row r="452" spans="1:11">
      <c r="A452" s="10">
        <v>6470</v>
      </c>
      <c r="B452" s="26">
        <v>0</v>
      </c>
      <c r="D452" s="8">
        <v>0</v>
      </c>
      <c r="G452" s="26" t="s">
        <v>220</v>
      </c>
      <c r="H452" s="36">
        <v>49.86</v>
      </c>
      <c r="I452" s="26">
        <f si="7" t="shared"/>
        <v>0</v>
      </c>
      <c r="J452" s="26">
        <v>75</v>
      </c>
      <c r="K452" s="26"/>
    </row>
    <row r="453" spans="1:11">
      <c r="A453" s="10">
        <v>6471</v>
      </c>
      <c r="B453" s="26">
        <v>5</v>
      </c>
      <c r="D453" s="8">
        <v>0</v>
      </c>
      <c r="G453" s="26" t="s">
        <v>220</v>
      </c>
      <c r="H453" s="36">
        <v>88.86</v>
      </c>
      <c r="I453" s="26">
        <f si="7" t="shared"/>
        <v>444.3</v>
      </c>
      <c r="J453" s="26">
        <v>200</v>
      </c>
      <c r="K453" s="26"/>
    </row>
    <row r="454" spans="1:11">
      <c r="A454" s="10">
        <v>6472</v>
      </c>
      <c r="B454" s="26">
        <v>15</v>
      </c>
      <c r="D454" s="8">
        <v>2</v>
      </c>
      <c r="G454" s="26" t="s">
        <v>220</v>
      </c>
      <c r="H454" s="36">
        <v>55.06</v>
      </c>
      <c r="I454" s="26">
        <f si="7" t="shared"/>
        <v>825.90000000000009</v>
      </c>
      <c r="K454" s="26"/>
    </row>
    <row r="455" spans="1:11">
      <c r="A455" s="10">
        <v>6473</v>
      </c>
      <c r="B455" s="26">
        <v>3</v>
      </c>
      <c r="D455" s="8">
        <v>7</v>
      </c>
      <c r="G455" s="26" t="s">
        <v>220</v>
      </c>
      <c r="H455" s="36">
        <v>55.06</v>
      </c>
      <c r="I455" s="26">
        <f si="7" t="shared"/>
        <v>165.18</v>
      </c>
      <c r="K455" s="26"/>
    </row>
    <row r="456" spans="1:11">
      <c r="A456" s="10">
        <v>6474</v>
      </c>
      <c r="B456" s="26">
        <v>5</v>
      </c>
      <c r="D456" s="8">
        <v>2</v>
      </c>
      <c r="G456" s="26" t="s">
        <v>220</v>
      </c>
      <c r="H456" s="36">
        <v>36.86</v>
      </c>
      <c r="I456" s="26">
        <f si="7" t="shared"/>
        <v>184.3</v>
      </c>
      <c r="K456" s="26"/>
    </row>
    <row r="457" spans="1:11">
      <c r="A457" s="10">
        <v>6475</v>
      </c>
      <c r="B457" s="26">
        <v>4</v>
      </c>
      <c r="D457" s="8">
        <v>2</v>
      </c>
      <c r="G457" s="26" t="s">
        <v>220</v>
      </c>
      <c r="H457" s="36">
        <v>36.86</v>
      </c>
      <c r="I457" s="26">
        <f si="7" t="shared"/>
        <v>147.44</v>
      </c>
      <c r="K457" s="26"/>
    </row>
    <row r="458" spans="1:11">
      <c r="A458" s="10">
        <v>6476</v>
      </c>
      <c r="B458" s="26">
        <v>9</v>
      </c>
      <c r="D458" s="8">
        <v>8</v>
      </c>
      <c r="G458" s="26" t="s">
        <v>220</v>
      </c>
      <c r="H458" s="36">
        <v>33.61</v>
      </c>
      <c r="I458" s="26">
        <f si="7" t="shared"/>
        <v>302.49</v>
      </c>
      <c r="K458" s="26"/>
    </row>
    <row r="459" spans="1:11">
      <c r="A459" s="10">
        <v>6477</v>
      </c>
      <c r="B459" s="26">
        <v>40</v>
      </c>
      <c r="C459" s="8">
        <v>5</v>
      </c>
      <c r="D459" s="8">
        <v>16</v>
      </c>
      <c r="G459" s="26" t="s">
        <v>220</v>
      </c>
      <c r="H459" s="29">
        <v>24</v>
      </c>
      <c r="I459" s="26">
        <f ref="I459:I522" si="8" t="shared">H459*B459</f>
        <v>960</v>
      </c>
      <c r="K459" s="26"/>
    </row>
    <row r="460" spans="1:11">
      <c r="A460" s="10">
        <v>6481</v>
      </c>
      <c r="B460" s="26">
        <v>22</v>
      </c>
      <c r="C460" s="8">
        <v>3</v>
      </c>
      <c r="D460" s="8">
        <v>2</v>
      </c>
      <c r="E460" s="26">
        <v>6481</v>
      </c>
      <c r="F460" s="26" t="s">
        <v>365</v>
      </c>
      <c r="G460" s="26" t="s">
        <v>220</v>
      </c>
      <c r="H460" s="29">
        <v>17.5</v>
      </c>
      <c r="I460" s="26">
        <f si="8" t="shared"/>
        <v>385</v>
      </c>
      <c r="J460" s="26">
        <v>35</v>
      </c>
      <c r="K460" s="26"/>
    </row>
    <row r="461" spans="1:11">
      <c r="A461" s="10">
        <v>6482</v>
      </c>
      <c r="B461" s="26">
        <v>49</v>
      </c>
      <c r="C461" s="8">
        <v>10</v>
      </c>
      <c r="D461" s="8">
        <v>5</v>
      </c>
      <c r="E461" s="26">
        <v>6482</v>
      </c>
      <c r="F461" s="26" t="s">
        <v>423</v>
      </c>
      <c r="G461" s="26" t="s">
        <v>220</v>
      </c>
      <c r="H461" s="36">
        <v>11.41</v>
      </c>
      <c r="I461" s="26">
        <f si="8" t="shared"/>
        <v>559.09</v>
      </c>
      <c r="J461" s="26">
        <v>20</v>
      </c>
      <c r="K461" s="26"/>
    </row>
    <row r="462" spans="1:11">
      <c r="A462" s="10">
        <v>6483</v>
      </c>
      <c r="B462" s="26">
        <v>13</v>
      </c>
      <c r="C462" s="8">
        <v>6</v>
      </c>
      <c r="D462" s="8">
        <v>4</v>
      </c>
      <c r="E462" s="26">
        <v>6483</v>
      </c>
      <c r="F462" s="26" t="s">
        <v>424</v>
      </c>
      <c r="G462" s="26" t="s">
        <v>220</v>
      </c>
      <c r="H462" s="29">
        <v>6.75</v>
      </c>
      <c r="I462" s="26">
        <f si="8" t="shared"/>
        <v>87.75</v>
      </c>
      <c r="J462" s="26">
        <v>10</v>
      </c>
      <c r="K462" s="26"/>
    </row>
    <row r="463" spans="1:11">
      <c r="A463" s="10">
        <v>6484</v>
      </c>
      <c r="B463" s="26">
        <v>21</v>
      </c>
      <c r="C463" s="8">
        <v>3</v>
      </c>
      <c r="D463" s="8">
        <v>2</v>
      </c>
      <c r="E463" s="26">
        <v>6484</v>
      </c>
      <c r="F463" s="26" t="s">
        <v>425</v>
      </c>
      <c r="G463" s="26" t="s">
        <v>220</v>
      </c>
      <c r="H463" s="36">
        <v>27.76</v>
      </c>
      <c r="I463" s="26">
        <f si="8" t="shared"/>
        <v>582.96</v>
      </c>
      <c r="J463" s="26">
        <v>35</v>
      </c>
      <c r="K463" s="26"/>
    </row>
    <row r="464" spans="1:11">
      <c r="A464" s="10">
        <v>6485</v>
      </c>
      <c r="B464" s="26">
        <v>22</v>
      </c>
      <c r="C464" s="8">
        <v>3</v>
      </c>
      <c r="D464" s="8">
        <v>2</v>
      </c>
      <c r="E464" s="26">
        <v>6485</v>
      </c>
      <c r="F464" s="26" t="s">
        <v>426</v>
      </c>
      <c r="G464" s="26" t="s">
        <v>220</v>
      </c>
      <c r="H464" s="36">
        <v>26.83</v>
      </c>
      <c r="I464" s="26">
        <f si="8" t="shared"/>
        <v>590.26</v>
      </c>
      <c r="J464" s="26">
        <v>40</v>
      </c>
      <c r="K464" s="26"/>
    </row>
    <row r="465" spans="1:11">
      <c r="A465" s="10">
        <v>6486</v>
      </c>
      <c r="B465" s="26" t="s">
        <v>823</v>
      </c>
      <c r="D465" s="8">
        <v>0</v>
      </c>
      <c r="G465" s="26" t="s">
        <v>220</v>
      </c>
      <c r="H465" s="36">
        <v>0</v>
      </c>
      <c r="I465" s="26" t="e">
        <f si="8" t="shared"/>
        <v>#VALUE!</v>
      </c>
      <c r="J465" s="26">
        <f>(H465*0.4)+H465</f>
        <v>0</v>
      </c>
      <c r="K465" s="26"/>
    </row>
    <row r="466" spans="1:11">
      <c r="A466" s="10">
        <v>6488</v>
      </c>
      <c r="B466" s="26">
        <v>7</v>
      </c>
      <c r="C466" s="8">
        <v>10</v>
      </c>
      <c r="D466" s="8">
        <v>42</v>
      </c>
      <c r="E466" s="26" t="s">
        <v>428</v>
      </c>
      <c r="F466" s="26" t="s">
        <v>429</v>
      </c>
      <c r="G466" s="26" t="s">
        <v>220</v>
      </c>
      <c r="H466" s="36">
        <v>27.76</v>
      </c>
      <c r="I466" s="26">
        <f si="8" t="shared"/>
        <v>194.32000000000002</v>
      </c>
      <c r="J466" s="26">
        <v>45</v>
      </c>
      <c r="K466" s="26"/>
    </row>
    <row r="467" spans="1:11">
      <c r="A467" s="10">
        <v>6489</v>
      </c>
      <c r="B467" s="26">
        <v>8</v>
      </c>
      <c r="C467" s="8">
        <v>10</v>
      </c>
      <c r="D467" s="8">
        <v>42</v>
      </c>
      <c r="E467" s="26" t="s">
        <v>430</v>
      </c>
      <c r="F467" s="26" t="s">
        <v>431</v>
      </c>
      <c r="G467" s="26" t="s">
        <v>220</v>
      </c>
      <c r="H467" s="36">
        <v>27.76</v>
      </c>
      <c r="I467" s="26">
        <f si="8" t="shared"/>
        <v>222.08</v>
      </c>
      <c r="J467" s="26">
        <v>45</v>
      </c>
      <c r="K467" s="26"/>
    </row>
    <row r="468" spans="1:11">
      <c r="A468" s="10">
        <v>6490</v>
      </c>
      <c r="B468" s="26">
        <v>7</v>
      </c>
      <c r="C468" s="8">
        <v>20</v>
      </c>
      <c r="D468" s="8">
        <v>22</v>
      </c>
      <c r="E468" s="26">
        <v>6490</v>
      </c>
      <c r="F468" s="26" t="s">
        <v>1079</v>
      </c>
      <c r="G468" s="26" t="s">
        <v>220</v>
      </c>
      <c r="H468" s="36">
        <v>26.33</v>
      </c>
      <c r="I468" s="26">
        <f si="8" t="shared"/>
        <v>184.31</v>
      </c>
      <c r="J468" s="26">
        <v>15</v>
      </c>
      <c r="K468" s="26"/>
    </row>
    <row r="469" spans="1:11">
      <c r="A469" s="10">
        <v>6491</v>
      </c>
      <c r="B469" s="26">
        <v>7</v>
      </c>
      <c r="C469" s="8">
        <v>20</v>
      </c>
      <c r="D469" s="8">
        <v>23</v>
      </c>
      <c r="E469" s="26">
        <v>6491</v>
      </c>
      <c r="F469" s="26" t="s">
        <v>1080</v>
      </c>
      <c r="G469" s="26" t="s">
        <v>220</v>
      </c>
      <c r="H469" s="36">
        <v>26.33</v>
      </c>
      <c r="I469" s="26">
        <f si="8" t="shared"/>
        <v>184.31</v>
      </c>
      <c r="J469" s="26">
        <v>15</v>
      </c>
      <c r="K469" s="26"/>
    </row>
    <row r="470" spans="1:11">
      <c r="A470" s="10">
        <v>6492</v>
      </c>
      <c r="B470" s="26">
        <v>6</v>
      </c>
      <c r="D470" s="8">
        <v>9</v>
      </c>
      <c r="E470" s="26">
        <v>6492</v>
      </c>
      <c r="F470" s="26" t="s">
        <v>524</v>
      </c>
      <c r="G470" s="26" t="s">
        <v>220</v>
      </c>
      <c r="H470" s="36">
        <v>62.86</v>
      </c>
      <c r="I470" s="26">
        <f si="8" t="shared"/>
        <v>377.15999999999997</v>
      </c>
      <c r="J470" s="26">
        <v>90</v>
      </c>
      <c r="K470" s="26"/>
    </row>
    <row r="471" spans="1:11">
      <c r="A471" s="10">
        <v>6494</v>
      </c>
      <c r="B471" s="26">
        <v>16</v>
      </c>
      <c r="C471" s="8">
        <v>7</v>
      </c>
      <c r="D471" s="8">
        <v>10</v>
      </c>
      <c r="E471" s="26" t="s">
        <v>1044</v>
      </c>
      <c r="F471" s="26" t="s">
        <v>432</v>
      </c>
      <c r="G471" s="26" t="s">
        <v>220</v>
      </c>
      <c r="H471" s="36">
        <v>38.72</v>
      </c>
      <c r="I471" s="26">
        <f si="8" t="shared"/>
        <v>619.52</v>
      </c>
      <c r="J471" s="26">
        <v>10</v>
      </c>
      <c r="K471" s="26"/>
    </row>
    <row r="472" spans="1:11">
      <c r="A472" s="10">
        <v>6495</v>
      </c>
      <c r="B472" s="26">
        <v>15</v>
      </c>
      <c r="C472" s="8">
        <v>7</v>
      </c>
      <c r="D472" s="8">
        <v>10</v>
      </c>
      <c r="E472" s="26" t="s">
        <v>1044</v>
      </c>
      <c r="F472" s="26" t="s">
        <v>433</v>
      </c>
      <c r="G472" s="26" t="s">
        <v>220</v>
      </c>
      <c r="H472" s="36">
        <v>38.72</v>
      </c>
      <c r="I472" s="26">
        <f si="8" t="shared"/>
        <v>580.79999999999995</v>
      </c>
      <c r="J472" s="26">
        <v>23</v>
      </c>
      <c r="K472" s="26"/>
    </row>
    <row r="473" spans="1:11">
      <c r="A473" s="10">
        <v>6498</v>
      </c>
      <c r="B473" s="26">
        <v>0</v>
      </c>
      <c r="D473" s="8">
        <v>0</v>
      </c>
      <c r="G473" s="26" t="s">
        <v>220</v>
      </c>
      <c r="I473" s="26">
        <f si="8" t="shared"/>
        <v>0</v>
      </c>
      <c r="J473" s="26">
        <v>70</v>
      </c>
      <c r="K473" s="26"/>
    </row>
    <row r="474" spans="1:11">
      <c r="A474" s="10">
        <v>6499</v>
      </c>
      <c r="B474" s="26">
        <v>0</v>
      </c>
      <c r="D474" s="8">
        <v>0</v>
      </c>
      <c r="G474" s="26" t="s">
        <v>220</v>
      </c>
      <c r="I474" s="26">
        <f si="8" t="shared"/>
        <v>0</v>
      </c>
      <c r="J474" s="26">
        <v>70</v>
      </c>
      <c r="K474" s="26"/>
    </row>
    <row r="475" spans="1:11">
      <c r="A475" s="10">
        <v>6500</v>
      </c>
      <c r="B475" s="26">
        <v>5</v>
      </c>
      <c r="C475" s="8">
        <v>5</v>
      </c>
      <c r="D475" s="8">
        <v>6</v>
      </c>
      <c r="E475" s="26">
        <v>6500</v>
      </c>
      <c r="F475" s="26" t="s">
        <v>434</v>
      </c>
      <c r="G475" s="26" t="s">
        <v>220</v>
      </c>
      <c r="H475" s="36">
        <v>62.86</v>
      </c>
      <c r="I475" s="26">
        <f si="8" t="shared"/>
        <v>314.3</v>
      </c>
      <c r="J475" s="26">
        <v>100</v>
      </c>
      <c r="K475" s="26"/>
    </row>
    <row r="476" spans="1:11">
      <c r="A476" s="10">
        <v>6501</v>
      </c>
      <c r="B476" s="26">
        <v>4</v>
      </c>
      <c r="C476" s="8">
        <v>5</v>
      </c>
      <c r="D476" s="8">
        <v>8</v>
      </c>
      <c r="E476" s="26">
        <v>6501</v>
      </c>
      <c r="F476" s="26" t="s">
        <v>435</v>
      </c>
      <c r="G476" s="26" t="s">
        <v>220</v>
      </c>
      <c r="H476" s="36">
        <v>62.86</v>
      </c>
      <c r="I476" s="26">
        <f si="8" t="shared"/>
        <v>251.44</v>
      </c>
      <c r="J476" s="26">
        <v>120</v>
      </c>
      <c r="K476" s="26"/>
    </row>
    <row r="477" spans="1:11">
      <c r="A477" s="10">
        <v>6502</v>
      </c>
      <c r="B477" s="26">
        <v>1</v>
      </c>
      <c r="D477" s="8">
        <v>0</v>
      </c>
      <c r="G477" s="26" t="s">
        <v>220</v>
      </c>
      <c r="H477" s="29">
        <v>21.99</v>
      </c>
      <c r="I477" s="26">
        <f si="8" t="shared"/>
        <v>21.99</v>
      </c>
      <c r="J477" s="26">
        <f>(H477*0.4)+H477</f>
        <v>30.785999999999998</v>
      </c>
      <c r="K477" s="26"/>
    </row>
    <row r="478" spans="1:11">
      <c r="A478" s="10">
        <v>6503</v>
      </c>
      <c r="B478" s="26">
        <v>4</v>
      </c>
      <c r="D478" s="8">
        <v>0</v>
      </c>
      <c r="G478" s="26" t="s">
        <v>220</v>
      </c>
      <c r="H478" s="36">
        <v>62.86</v>
      </c>
      <c r="I478" s="26">
        <f si="8" t="shared"/>
        <v>251.44</v>
      </c>
      <c r="J478" s="26">
        <f>(H478*0.4)+H478</f>
        <v>88.004000000000005</v>
      </c>
      <c r="K478" s="26"/>
    </row>
    <row r="479" spans="1:11">
      <c r="A479" s="10">
        <v>6504</v>
      </c>
      <c r="B479" s="26">
        <v>10</v>
      </c>
      <c r="D479" s="8">
        <v>0</v>
      </c>
      <c r="G479" s="26" t="s">
        <v>220</v>
      </c>
      <c r="H479" s="36">
        <v>49.86</v>
      </c>
      <c r="I479" s="26">
        <f si="8" t="shared"/>
        <v>498.6</v>
      </c>
      <c r="J479" s="26">
        <v>75</v>
      </c>
      <c r="K479" s="26"/>
    </row>
    <row r="480" spans="1:11">
      <c r="A480" s="10">
        <v>6505</v>
      </c>
      <c r="B480" s="26">
        <v>0</v>
      </c>
      <c r="D480" s="8">
        <v>12</v>
      </c>
      <c r="G480" s="26" t="s">
        <v>220</v>
      </c>
      <c r="H480" s="29">
        <v>18.649999999999999</v>
      </c>
      <c r="I480" s="26">
        <f si="8" t="shared"/>
        <v>0</v>
      </c>
      <c r="J480" s="26">
        <f>(H480*0.4)+H480</f>
        <v>26.11</v>
      </c>
      <c r="K480" s="26"/>
    </row>
    <row r="481" spans="1:11">
      <c r="A481" s="10">
        <v>6506</v>
      </c>
      <c r="B481" s="26">
        <v>5</v>
      </c>
      <c r="D481" s="8">
        <v>0</v>
      </c>
      <c r="G481" s="26" t="s">
        <v>220</v>
      </c>
      <c r="H481" s="36">
        <v>114.86</v>
      </c>
      <c r="I481" s="26">
        <f si="8" t="shared"/>
        <v>574.29999999999995</v>
      </c>
      <c r="J481" s="26">
        <v>145</v>
      </c>
      <c r="K481" s="26"/>
    </row>
    <row r="482" spans="1:11">
      <c r="A482" s="10">
        <v>6507</v>
      </c>
      <c r="B482" s="26">
        <v>0</v>
      </c>
      <c r="D482" s="8">
        <v>0</v>
      </c>
      <c r="G482" s="26" t="s">
        <v>220</v>
      </c>
      <c r="H482" s="36">
        <v>114.86</v>
      </c>
      <c r="I482" s="26">
        <f si="8" t="shared"/>
        <v>0</v>
      </c>
      <c r="J482" s="26">
        <f>(H482*0.4)+H482</f>
        <v>160.804</v>
      </c>
      <c r="K482" s="26"/>
    </row>
    <row r="483" spans="1:11">
      <c r="A483" s="10">
        <v>6508</v>
      </c>
      <c r="B483" s="26">
        <v>0</v>
      </c>
      <c r="D483" s="8">
        <v>0</v>
      </c>
      <c r="G483" s="26" t="s">
        <v>220</v>
      </c>
      <c r="H483" s="36">
        <v>114.86</v>
      </c>
      <c r="I483" s="26">
        <f si="8" t="shared"/>
        <v>0</v>
      </c>
      <c r="J483" s="26">
        <f>(H483*0.4)+H483</f>
        <v>160.804</v>
      </c>
      <c r="K483" s="26"/>
    </row>
    <row r="484" spans="1:11">
      <c r="A484" s="10">
        <v>6509</v>
      </c>
      <c r="B484" s="26">
        <v>4</v>
      </c>
      <c r="D484" s="8">
        <v>0</v>
      </c>
      <c r="G484" s="26" t="s">
        <v>220</v>
      </c>
      <c r="H484" s="36">
        <v>88.86</v>
      </c>
      <c r="I484" s="26">
        <f si="8" t="shared"/>
        <v>355.44</v>
      </c>
      <c r="J484" s="26">
        <f>(H484*0.4)+H484</f>
        <v>124.404</v>
      </c>
      <c r="K484" s="26"/>
    </row>
    <row r="485" spans="1:11">
      <c r="A485" s="10">
        <v>6510</v>
      </c>
      <c r="B485" s="26">
        <v>0</v>
      </c>
      <c r="D485" s="8">
        <v>0</v>
      </c>
      <c r="G485" s="26" t="s">
        <v>220</v>
      </c>
      <c r="H485" s="36">
        <v>0</v>
      </c>
      <c r="I485" s="26">
        <f si="8" t="shared"/>
        <v>0</v>
      </c>
      <c r="J485" s="26">
        <f>(H485*0.4)+H485</f>
        <v>0</v>
      </c>
      <c r="K485" s="26"/>
    </row>
    <row r="486" spans="1:11">
      <c r="A486" s="10">
        <v>6511</v>
      </c>
      <c r="B486" s="26">
        <v>6</v>
      </c>
      <c r="D486" s="8">
        <v>0</v>
      </c>
      <c r="G486" s="26" t="s">
        <v>220</v>
      </c>
      <c r="H486" s="36">
        <v>31.44</v>
      </c>
      <c r="I486" s="26">
        <f si="8" t="shared"/>
        <v>188.64000000000001</v>
      </c>
      <c r="J486" s="26">
        <f>(H486*0.4)+H486</f>
        <v>44.016000000000005</v>
      </c>
      <c r="K486" s="26"/>
    </row>
    <row r="487" spans="1:11">
      <c r="A487" s="10">
        <v>6512</v>
      </c>
      <c r="B487" s="26">
        <v>11</v>
      </c>
      <c r="C487" s="8">
        <v>10</v>
      </c>
      <c r="D487" s="8">
        <v>20</v>
      </c>
      <c r="E487" s="26">
        <v>6512</v>
      </c>
      <c r="F487" s="26" t="s">
        <v>436</v>
      </c>
      <c r="G487" s="26" t="s">
        <v>220</v>
      </c>
      <c r="H487" s="29">
        <v>26.75</v>
      </c>
      <c r="I487" s="26">
        <f si="8" t="shared"/>
        <v>294.25</v>
      </c>
      <c r="J487" s="26">
        <v>40</v>
      </c>
      <c r="K487" s="26"/>
    </row>
    <row r="488" spans="1:11">
      <c r="A488" s="10">
        <v>6513</v>
      </c>
      <c r="B488" s="26">
        <v>1</v>
      </c>
      <c r="D488" s="8">
        <v>0</v>
      </c>
      <c r="G488" s="26" t="s">
        <v>220</v>
      </c>
      <c r="H488" s="36">
        <v>41.19</v>
      </c>
      <c r="I488" s="26">
        <f si="8" t="shared"/>
        <v>41.19</v>
      </c>
      <c r="J488" s="26">
        <v>62</v>
      </c>
      <c r="K488" s="26"/>
    </row>
    <row r="489" spans="1:11">
      <c r="A489" s="10">
        <v>6514</v>
      </c>
      <c r="B489" s="26">
        <v>1</v>
      </c>
      <c r="D489" s="8">
        <v>0</v>
      </c>
      <c r="G489" s="26" t="s">
        <v>220</v>
      </c>
      <c r="H489" s="36">
        <v>114.86</v>
      </c>
      <c r="I489" s="26">
        <f si="8" t="shared"/>
        <v>114.86</v>
      </c>
      <c r="J489" s="26">
        <v>165</v>
      </c>
      <c r="K489" s="26"/>
    </row>
    <row r="490" spans="1:11">
      <c r="A490" s="10">
        <v>6515</v>
      </c>
      <c r="B490" s="26">
        <v>2</v>
      </c>
      <c r="D490" s="8">
        <v>0</v>
      </c>
      <c r="F490" s="26" t="s">
        <v>602</v>
      </c>
      <c r="G490" s="26" t="s">
        <v>220</v>
      </c>
      <c r="H490" s="36">
        <v>66.11</v>
      </c>
      <c r="I490" s="26">
        <f si="8" t="shared"/>
        <v>132.22</v>
      </c>
      <c r="J490" s="26">
        <v>100</v>
      </c>
      <c r="K490" s="26"/>
    </row>
    <row r="491" spans="1:11">
      <c r="A491" s="10">
        <v>6516</v>
      </c>
      <c r="B491" s="26">
        <v>2</v>
      </c>
      <c r="D491" s="8">
        <v>2</v>
      </c>
      <c r="G491" s="26" t="s">
        <v>220</v>
      </c>
      <c r="H491" s="36">
        <v>36.86</v>
      </c>
      <c r="I491" s="26">
        <f si="8" t="shared"/>
        <v>73.72</v>
      </c>
      <c r="J491" s="26">
        <v>55</v>
      </c>
      <c r="K491" s="26"/>
    </row>
    <row r="492" spans="1:11">
      <c r="A492" s="10">
        <v>6517</v>
      </c>
      <c r="B492" s="26">
        <v>2</v>
      </c>
      <c r="D492" s="8">
        <v>0</v>
      </c>
      <c r="F492" s="26" t="s">
        <v>603</v>
      </c>
      <c r="G492" s="26" t="s">
        <v>220</v>
      </c>
      <c r="H492" s="36">
        <v>53.11</v>
      </c>
      <c r="I492" s="26">
        <f si="8" t="shared"/>
        <v>106.22</v>
      </c>
      <c r="J492" s="26">
        <v>75</v>
      </c>
      <c r="K492" s="26"/>
    </row>
    <row r="493" spans="1:11">
      <c r="A493" s="10">
        <v>6518</v>
      </c>
      <c r="B493" s="26">
        <v>6</v>
      </c>
      <c r="D493" s="8">
        <v>0</v>
      </c>
      <c r="G493" s="26" t="s">
        <v>220</v>
      </c>
      <c r="H493" s="36">
        <v>95.36</v>
      </c>
      <c r="I493" s="26">
        <f si="8" t="shared"/>
        <v>572.16</v>
      </c>
      <c r="J493" s="26">
        <v>140</v>
      </c>
      <c r="K493" s="26"/>
    </row>
    <row r="494" spans="1:11">
      <c r="A494" s="10">
        <v>6519</v>
      </c>
      <c r="B494" s="26">
        <v>2</v>
      </c>
      <c r="D494" s="8">
        <v>0</v>
      </c>
      <c r="G494" s="26" t="s">
        <v>220</v>
      </c>
      <c r="H494" s="36">
        <v>88.86</v>
      </c>
      <c r="I494" s="26">
        <f si="8" t="shared"/>
        <v>177.72</v>
      </c>
      <c r="J494" s="26">
        <f>(H494*0.4)+H494</f>
        <v>124.404</v>
      </c>
      <c r="K494" s="26"/>
    </row>
    <row r="495" spans="1:11">
      <c r="A495" s="10">
        <v>6520</v>
      </c>
      <c r="B495" s="26">
        <v>6</v>
      </c>
      <c r="D495" s="8">
        <v>8</v>
      </c>
      <c r="E495" s="26">
        <v>6520</v>
      </c>
      <c r="F495" s="26" t="s">
        <v>437</v>
      </c>
      <c r="G495" s="26" t="s">
        <v>220</v>
      </c>
      <c r="H495" s="29">
        <v>35.11</v>
      </c>
      <c r="I495" s="26">
        <f si="8" t="shared"/>
        <v>210.66</v>
      </c>
      <c r="J495" s="26">
        <v>65</v>
      </c>
      <c r="K495" s="26"/>
    </row>
    <row r="496" spans="1:11">
      <c r="A496" s="10">
        <v>6521</v>
      </c>
      <c r="B496" s="26">
        <v>0</v>
      </c>
      <c r="D496" s="8">
        <v>8</v>
      </c>
      <c r="E496" s="26">
        <v>6521</v>
      </c>
      <c r="F496" s="26" t="s">
        <v>438</v>
      </c>
      <c r="G496" s="26" t="s">
        <v>220</v>
      </c>
      <c r="H496" s="29">
        <v>43.86</v>
      </c>
      <c r="I496" s="26">
        <f si="8" t="shared"/>
        <v>0</v>
      </c>
      <c r="J496" s="26">
        <v>32</v>
      </c>
      <c r="K496" s="26"/>
    </row>
    <row r="497" spans="1:11">
      <c r="A497" s="10">
        <v>6522</v>
      </c>
      <c r="B497" s="26">
        <v>6</v>
      </c>
      <c r="D497" s="8">
        <v>0</v>
      </c>
      <c r="G497" s="26" t="s">
        <v>220</v>
      </c>
      <c r="H497" s="36">
        <v>127.86</v>
      </c>
      <c r="I497" s="26">
        <f si="8" t="shared"/>
        <v>767.16</v>
      </c>
      <c r="J497" s="26">
        <v>180</v>
      </c>
      <c r="K497" s="26"/>
    </row>
    <row r="498" spans="1:11">
      <c r="A498" s="10">
        <v>6523</v>
      </c>
      <c r="B498" s="26">
        <v>0</v>
      </c>
      <c r="D498" s="8">
        <v>1</v>
      </c>
      <c r="G498" s="26" t="s">
        <v>220</v>
      </c>
      <c r="H498" s="36">
        <v>49.86</v>
      </c>
      <c r="I498" s="26">
        <f si="8" t="shared"/>
        <v>0</v>
      </c>
      <c r="J498" s="29">
        <v>75</v>
      </c>
      <c r="K498" s="26"/>
    </row>
    <row r="499" spans="1:11">
      <c r="A499" s="10">
        <v>6524</v>
      </c>
      <c r="B499" s="26">
        <v>3</v>
      </c>
      <c r="D499" s="8">
        <v>2</v>
      </c>
      <c r="E499" s="26">
        <v>6524</v>
      </c>
      <c r="F499" s="26" t="s">
        <v>439</v>
      </c>
      <c r="G499" s="26" t="s">
        <v>220</v>
      </c>
      <c r="H499" s="29">
        <v>92.61</v>
      </c>
      <c r="I499" s="26">
        <f si="8" t="shared"/>
        <v>277.83</v>
      </c>
      <c r="J499" s="26">
        <v>50</v>
      </c>
      <c r="K499" s="26"/>
    </row>
    <row r="500" spans="1:11">
      <c r="A500" s="10">
        <v>6525</v>
      </c>
      <c r="B500" s="26">
        <v>1</v>
      </c>
      <c r="D500" s="8">
        <v>0</v>
      </c>
      <c r="E500" s="26">
        <v>6525</v>
      </c>
      <c r="F500" s="26" t="s">
        <v>726</v>
      </c>
      <c r="G500" s="26" t="s">
        <v>220</v>
      </c>
      <c r="H500" s="36">
        <v>56.36</v>
      </c>
      <c r="I500" s="26">
        <f si="8" t="shared"/>
        <v>56.36</v>
      </c>
      <c r="J500" s="26">
        <v>80</v>
      </c>
      <c r="K500" s="26"/>
    </row>
    <row r="501" spans="1:11">
      <c r="A501" s="10">
        <v>6526</v>
      </c>
      <c r="B501" s="26">
        <v>1</v>
      </c>
      <c r="D501" s="8">
        <v>2</v>
      </c>
      <c r="E501" s="26">
        <v>6526</v>
      </c>
      <c r="F501" s="26" t="s">
        <v>440</v>
      </c>
      <c r="G501" s="26" t="s">
        <v>220</v>
      </c>
      <c r="H501" s="29">
        <v>66.36</v>
      </c>
      <c r="I501" s="26">
        <f si="8" t="shared"/>
        <v>66.36</v>
      </c>
      <c r="J501" s="26">
        <v>70</v>
      </c>
      <c r="K501" s="26"/>
    </row>
    <row r="502" spans="1:11">
      <c r="A502" s="10">
        <v>6527</v>
      </c>
      <c r="B502" s="26">
        <v>0</v>
      </c>
      <c r="D502" s="8">
        <v>0</v>
      </c>
      <c r="G502" s="26" t="s">
        <v>220</v>
      </c>
      <c r="H502" s="36">
        <v>49.86</v>
      </c>
      <c r="I502" s="26">
        <f si="8" t="shared"/>
        <v>0</v>
      </c>
      <c r="J502" s="26">
        <f>(H502*0.4)+H502</f>
        <v>69.804000000000002</v>
      </c>
      <c r="K502" s="26"/>
    </row>
    <row r="503" spans="1:11">
      <c r="A503" s="10">
        <v>6528</v>
      </c>
      <c r="B503" s="26">
        <v>0</v>
      </c>
      <c r="D503" s="8">
        <v>0</v>
      </c>
      <c r="E503" s="26">
        <v>6528</v>
      </c>
      <c r="F503" s="26" t="s">
        <v>441</v>
      </c>
      <c r="G503" s="26" t="s">
        <v>220</v>
      </c>
      <c r="H503" s="36">
        <v>39.46</v>
      </c>
      <c r="I503" s="26">
        <f si="8" t="shared"/>
        <v>0</v>
      </c>
      <c r="J503" s="26">
        <v>25</v>
      </c>
      <c r="K503" s="26"/>
    </row>
    <row r="504" spans="1:11">
      <c r="A504" s="10">
        <v>6529</v>
      </c>
      <c r="B504" s="26">
        <v>1</v>
      </c>
      <c r="D504" s="8">
        <v>0</v>
      </c>
      <c r="E504" s="26">
        <v>6529</v>
      </c>
      <c r="F504" s="26" t="s">
        <v>442</v>
      </c>
      <c r="G504" s="26" t="s">
        <v>220</v>
      </c>
      <c r="H504" s="36">
        <v>272</v>
      </c>
      <c r="I504" s="26">
        <f si="8" t="shared"/>
        <v>272</v>
      </c>
      <c r="J504" s="26">
        <v>382</v>
      </c>
      <c r="K504" s="26"/>
    </row>
    <row r="505" spans="1:11">
      <c r="A505" s="10">
        <v>6530</v>
      </c>
      <c r="B505" s="26">
        <v>10</v>
      </c>
      <c r="D505" s="8">
        <v>0</v>
      </c>
      <c r="E505" s="26">
        <v>6530</v>
      </c>
      <c r="F505" s="26" t="s">
        <v>555</v>
      </c>
      <c r="G505" s="26" t="s">
        <v>220</v>
      </c>
      <c r="H505" s="36">
        <v>21.96</v>
      </c>
      <c r="I505" s="26">
        <f si="8" t="shared"/>
        <v>219.60000000000002</v>
      </c>
      <c r="J505" s="26">
        <v>33</v>
      </c>
      <c r="K505" s="26"/>
    </row>
    <row r="506" spans="1:11">
      <c r="A506" s="10">
        <v>6531</v>
      </c>
      <c r="B506" s="26">
        <v>0</v>
      </c>
      <c r="D506" s="8">
        <v>0</v>
      </c>
      <c r="E506" s="26">
        <v>6531</v>
      </c>
      <c r="F506" s="26" t="s">
        <v>443</v>
      </c>
      <c r="G506" s="26" t="s">
        <v>220</v>
      </c>
      <c r="H506" s="36">
        <v>137.5</v>
      </c>
      <c r="I506" s="26">
        <f si="8" t="shared"/>
        <v>0</v>
      </c>
      <c r="J506" s="26">
        <v>200</v>
      </c>
      <c r="K506" s="26"/>
    </row>
    <row r="507" spans="1:11">
      <c r="A507" s="10">
        <v>6532</v>
      </c>
      <c r="B507" s="26">
        <v>27</v>
      </c>
      <c r="C507" s="8">
        <v>2</v>
      </c>
      <c r="D507" s="8">
        <v>15</v>
      </c>
      <c r="E507" s="26">
        <v>6532</v>
      </c>
      <c r="F507" s="26" t="s">
        <v>444</v>
      </c>
      <c r="G507" s="26" t="s">
        <v>220</v>
      </c>
      <c r="H507" s="29">
        <v>23.85</v>
      </c>
      <c r="I507" s="26">
        <f si="8" t="shared"/>
        <v>643.95000000000005</v>
      </c>
      <c r="J507" s="26">
        <v>135</v>
      </c>
      <c r="K507" s="26"/>
    </row>
    <row r="508" spans="1:11">
      <c r="A508" s="10">
        <v>6533</v>
      </c>
      <c r="B508" s="26">
        <v>1</v>
      </c>
      <c r="D508" s="8">
        <v>0</v>
      </c>
      <c r="F508" s="26" t="s">
        <v>445</v>
      </c>
      <c r="G508" s="26" t="s">
        <v>220</v>
      </c>
      <c r="H508" s="36">
        <v>21.86</v>
      </c>
      <c r="I508" s="26">
        <f si="8" t="shared"/>
        <v>21.86</v>
      </c>
      <c r="J508" s="26">
        <v>31</v>
      </c>
      <c r="K508" s="26"/>
    </row>
    <row r="509" spans="1:11">
      <c r="A509" s="10">
        <v>6535</v>
      </c>
      <c r="B509" s="26">
        <v>5</v>
      </c>
      <c r="D509" s="8">
        <v>9</v>
      </c>
      <c r="E509" s="26">
        <v>6535</v>
      </c>
      <c r="F509" s="26" t="s">
        <v>447</v>
      </c>
      <c r="G509" s="26" t="s">
        <v>220</v>
      </c>
      <c r="H509" s="36">
        <v>22.9</v>
      </c>
      <c r="I509" s="26">
        <f si="8" t="shared"/>
        <v>114.5</v>
      </c>
      <c r="J509" s="26">
        <v>35</v>
      </c>
      <c r="K509" s="26"/>
    </row>
    <row r="510" spans="1:11">
      <c r="A510" s="10">
        <v>6536</v>
      </c>
      <c r="B510" s="26">
        <v>5</v>
      </c>
      <c r="D510" s="8">
        <v>0</v>
      </c>
      <c r="E510" s="26">
        <v>6536</v>
      </c>
      <c r="G510" s="26" t="s">
        <v>220</v>
      </c>
      <c r="H510" s="36">
        <v>37</v>
      </c>
      <c r="I510" s="26">
        <f si="8" t="shared"/>
        <v>185</v>
      </c>
      <c r="J510" s="26">
        <v>55</v>
      </c>
      <c r="K510" s="26"/>
    </row>
    <row r="511" spans="1:11">
      <c r="A511" s="10">
        <v>6537</v>
      </c>
      <c r="B511" s="26">
        <v>5</v>
      </c>
      <c r="D511" s="8">
        <v>0</v>
      </c>
      <c r="E511" s="26">
        <v>6537</v>
      </c>
      <c r="G511" s="26" t="s">
        <v>220</v>
      </c>
      <c r="H511" s="36">
        <v>76.709999999999994</v>
      </c>
      <c r="I511" s="26">
        <f si="8" t="shared"/>
        <v>383.54999999999995</v>
      </c>
      <c r="J511" s="26">
        <v>110</v>
      </c>
      <c r="K511" s="26"/>
    </row>
    <row r="512" spans="1:11">
      <c r="A512" s="10">
        <v>6538</v>
      </c>
      <c r="B512" s="26">
        <v>9</v>
      </c>
      <c r="D512" s="8">
        <v>3</v>
      </c>
      <c r="E512" s="26">
        <v>6538</v>
      </c>
      <c r="F512" s="26" t="s">
        <v>448</v>
      </c>
      <c r="G512" s="26" t="s">
        <v>220</v>
      </c>
      <c r="H512" s="36">
        <v>77.5</v>
      </c>
      <c r="I512" s="26">
        <f si="8" t="shared"/>
        <v>697.5</v>
      </c>
      <c r="J512" s="26">
        <v>110</v>
      </c>
      <c r="K512" s="26"/>
    </row>
    <row r="513" spans="1:11">
      <c r="A513" s="10">
        <v>6539</v>
      </c>
      <c r="B513" s="26">
        <v>9</v>
      </c>
      <c r="D513" s="8">
        <v>2</v>
      </c>
      <c r="E513" s="26">
        <v>6539</v>
      </c>
      <c r="F513" s="26" t="s">
        <v>449</v>
      </c>
      <c r="G513" s="26" t="s">
        <v>220</v>
      </c>
      <c r="H513" s="29">
        <v>75.11</v>
      </c>
      <c r="I513" s="26">
        <f si="8" t="shared"/>
        <v>675.99</v>
      </c>
      <c r="J513" s="26">
        <v>110</v>
      </c>
      <c r="K513" s="26"/>
    </row>
    <row r="514" spans="1:11">
      <c r="A514" s="10">
        <v>6540</v>
      </c>
      <c r="B514" s="26">
        <v>0</v>
      </c>
      <c r="D514" s="8">
        <v>0</v>
      </c>
      <c r="G514" s="26" t="s">
        <v>220</v>
      </c>
      <c r="H514" s="36">
        <v>0</v>
      </c>
      <c r="I514" s="26">
        <f si="8" t="shared"/>
        <v>0</v>
      </c>
      <c r="J514" s="26">
        <f>(H514*0.4)+H514</f>
        <v>0</v>
      </c>
      <c r="K514" s="26"/>
    </row>
    <row r="515" spans="1:11">
      <c r="A515" s="10">
        <v>6541</v>
      </c>
      <c r="B515" s="26">
        <v>0</v>
      </c>
      <c r="D515" s="8">
        <v>0</v>
      </c>
      <c r="G515" s="26" t="s">
        <v>220</v>
      </c>
      <c r="H515" s="36">
        <v>0</v>
      </c>
      <c r="I515" s="26">
        <f si="8" t="shared"/>
        <v>0</v>
      </c>
      <c r="J515" s="26">
        <f>(H515*0.4)+H515</f>
        <v>0</v>
      </c>
      <c r="K515" s="26"/>
    </row>
    <row r="516" spans="1:11">
      <c r="A516" s="10">
        <v>6542</v>
      </c>
      <c r="B516" s="26">
        <v>0</v>
      </c>
      <c r="D516" s="8">
        <v>0</v>
      </c>
      <c r="G516" s="26" t="s">
        <v>220</v>
      </c>
      <c r="H516" s="36">
        <v>0</v>
      </c>
      <c r="I516" s="26">
        <f si="8" t="shared"/>
        <v>0</v>
      </c>
      <c r="J516" s="26">
        <f>(H516*0.4)+H516</f>
        <v>0</v>
      </c>
      <c r="K516" s="26"/>
    </row>
    <row r="517" spans="1:11">
      <c r="A517" s="10">
        <v>6544</v>
      </c>
      <c r="B517" s="26">
        <v>2</v>
      </c>
      <c r="D517" s="8">
        <v>3</v>
      </c>
      <c r="F517" s="26" t="s">
        <v>662</v>
      </c>
      <c r="G517" s="26" t="s">
        <v>220</v>
      </c>
      <c r="H517" s="36">
        <v>42.43</v>
      </c>
      <c r="I517" s="26">
        <f si="8" t="shared"/>
        <v>84.86</v>
      </c>
      <c r="J517" s="26">
        <v>155</v>
      </c>
      <c r="K517" s="26"/>
    </row>
    <row r="518" spans="1:11">
      <c r="A518" s="10">
        <v>6546</v>
      </c>
      <c r="B518" s="26">
        <v>21</v>
      </c>
      <c r="D518" s="8">
        <v>9</v>
      </c>
      <c r="E518" s="26">
        <v>6546</v>
      </c>
      <c r="F518" s="26" t="s">
        <v>452</v>
      </c>
      <c r="G518" s="26" t="s">
        <v>220</v>
      </c>
      <c r="H518" s="36">
        <v>76</v>
      </c>
      <c r="I518" s="26">
        <f si="8" t="shared"/>
        <v>1596</v>
      </c>
      <c r="J518" s="26">
        <v>110</v>
      </c>
      <c r="K518" s="26"/>
    </row>
    <row r="519" spans="1:11">
      <c r="A519" s="10">
        <v>6547</v>
      </c>
      <c r="B519" s="26">
        <v>2</v>
      </c>
      <c r="D519" s="8">
        <v>0</v>
      </c>
      <c r="E519" s="26">
        <v>6547</v>
      </c>
      <c r="F519" s="26" t="s">
        <v>453</v>
      </c>
      <c r="G519" s="26" t="s">
        <v>220</v>
      </c>
      <c r="H519" s="36">
        <v>0</v>
      </c>
      <c r="I519" s="26">
        <f si="8" t="shared"/>
        <v>0</v>
      </c>
      <c r="J519" s="26">
        <f>(H519*0.4)+H519</f>
        <v>0</v>
      </c>
      <c r="K519" s="26"/>
    </row>
    <row r="520" spans="1:11">
      <c r="A520" s="10">
        <v>6549</v>
      </c>
      <c r="B520" s="26">
        <v>0</v>
      </c>
      <c r="D520" s="8">
        <v>0</v>
      </c>
      <c r="F520" s="26" t="s">
        <v>454</v>
      </c>
      <c r="G520" s="26" t="s">
        <v>220</v>
      </c>
      <c r="H520" s="29">
        <v>21.99</v>
      </c>
      <c r="I520" s="26">
        <f si="8" t="shared"/>
        <v>0</v>
      </c>
      <c r="J520" s="26">
        <f>(H520*0.4)+H520</f>
        <v>30.785999999999998</v>
      </c>
      <c r="K520" s="26"/>
    </row>
    <row r="521" spans="1:11">
      <c r="A521" s="10">
        <v>6550</v>
      </c>
      <c r="B521" s="26">
        <v>8</v>
      </c>
      <c r="D521" s="8">
        <v>1</v>
      </c>
      <c r="E521" s="26">
        <v>6550</v>
      </c>
      <c r="F521" s="26" t="s">
        <v>455</v>
      </c>
      <c r="G521" s="26" t="s">
        <v>220</v>
      </c>
      <c r="H521" s="29">
        <v>58.86</v>
      </c>
      <c r="I521" s="26">
        <f si="8" t="shared"/>
        <v>470.88</v>
      </c>
      <c r="J521" s="26">
        <v>50</v>
      </c>
      <c r="K521" s="26"/>
    </row>
    <row r="522" spans="1:11">
      <c r="A522" s="10">
        <v>6551</v>
      </c>
      <c r="B522" s="26">
        <v>8</v>
      </c>
      <c r="D522" s="8">
        <v>0</v>
      </c>
      <c r="E522" s="26">
        <v>6551</v>
      </c>
      <c r="F522" s="26" t="s">
        <v>454</v>
      </c>
      <c r="G522" s="26" t="s">
        <v>220</v>
      </c>
      <c r="H522" s="29">
        <v>58.86</v>
      </c>
      <c r="I522" s="26">
        <f si="8" t="shared"/>
        <v>470.88</v>
      </c>
      <c r="J522" s="26">
        <v>115</v>
      </c>
      <c r="K522" s="26"/>
    </row>
    <row r="523" spans="1:11">
      <c r="A523" s="10">
        <v>6552</v>
      </c>
      <c r="B523" s="26">
        <v>0</v>
      </c>
      <c r="D523" s="8">
        <v>0</v>
      </c>
      <c r="E523" s="26">
        <v>6552</v>
      </c>
      <c r="F523" s="26" t="s">
        <v>254</v>
      </c>
      <c r="G523" s="26" t="s">
        <v>220</v>
      </c>
      <c r="H523" s="36">
        <v>49.86</v>
      </c>
      <c r="I523" s="26">
        <f ref="I523:I586" si="9" t="shared">H523*B523</f>
        <v>0</v>
      </c>
      <c r="J523" s="26">
        <v>180</v>
      </c>
      <c r="K523" s="26"/>
    </row>
    <row r="524" spans="1:11">
      <c r="A524" s="10">
        <v>6553</v>
      </c>
      <c r="B524" s="26">
        <v>0</v>
      </c>
      <c r="D524" s="8">
        <v>0</v>
      </c>
      <c r="E524" s="26">
        <v>6553</v>
      </c>
      <c r="F524" s="26" t="s">
        <v>456</v>
      </c>
      <c r="G524" s="26" t="s">
        <v>220</v>
      </c>
      <c r="H524" s="36">
        <v>49.86</v>
      </c>
      <c r="I524" s="26">
        <f si="9" t="shared"/>
        <v>0</v>
      </c>
      <c r="J524" s="26">
        <v>405</v>
      </c>
      <c r="K524" s="26"/>
    </row>
    <row r="525" spans="1:11">
      <c r="A525" s="10">
        <v>6554</v>
      </c>
      <c r="B525" s="26">
        <v>9</v>
      </c>
      <c r="C525" s="8">
        <v>2</v>
      </c>
      <c r="D525" s="8">
        <v>5</v>
      </c>
      <c r="E525" s="26">
        <v>6554</v>
      </c>
      <c r="F525" s="26" t="s">
        <v>457</v>
      </c>
      <c r="G525" s="26" t="s">
        <v>220</v>
      </c>
      <c r="H525" s="29">
        <v>59.24</v>
      </c>
      <c r="I525" s="26">
        <f si="9" t="shared"/>
        <v>533.16</v>
      </c>
      <c r="J525" s="26">
        <v>170</v>
      </c>
      <c r="K525" s="26"/>
    </row>
    <row r="526" spans="1:11">
      <c r="A526" s="10">
        <v>6556</v>
      </c>
      <c r="B526" s="26">
        <v>0</v>
      </c>
      <c r="D526" s="8">
        <v>0</v>
      </c>
      <c r="E526" s="26">
        <v>6656</v>
      </c>
      <c r="F526" s="26" t="s">
        <v>458</v>
      </c>
      <c r="G526" s="26" t="s">
        <v>220</v>
      </c>
      <c r="H526" s="36">
        <v>175.5</v>
      </c>
      <c r="I526" s="26">
        <f si="9" t="shared"/>
        <v>0</v>
      </c>
      <c r="J526" s="26">
        <v>250</v>
      </c>
      <c r="K526" s="26"/>
    </row>
    <row r="527" spans="1:11">
      <c r="A527" s="10">
        <v>6557</v>
      </c>
      <c r="B527" s="26">
        <v>2</v>
      </c>
      <c r="D527" s="8">
        <v>5</v>
      </c>
      <c r="E527" s="26">
        <v>6557</v>
      </c>
      <c r="F527" s="26" t="s">
        <v>599</v>
      </c>
      <c r="G527" s="26" t="s">
        <v>220</v>
      </c>
      <c r="H527" s="36">
        <v>0</v>
      </c>
      <c r="I527" s="26">
        <f si="9" t="shared"/>
        <v>0</v>
      </c>
      <c r="J527" s="26">
        <f>(H527*0.4)+H527</f>
        <v>0</v>
      </c>
      <c r="K527" s="26"/>
    </row>
    <row r="528" spans="1:11">
      <c r="A528" s="10">
        <v>6558</v>
      </c>
      <c r="B528" s="26">
        <v>3</v>
      </c>
      <c r="D528" s="8">
        <v>0</v>
      </c>
      <c r="E528" s="26">
        <v>6558</v>
      </c>
      <c r="F528" s="26" t="s">
        <v>459</v>
      </c>
      <c r="G528" s="26" t="s">
        <v>220</v>
      </c>
      <c r="H528" s="36">
        <v>33.200000000000003</v>
      </c>
      <c r="I528" s="26">
        <f si="9" t="shared"/>
        <v>99.600000000000009</v>
      </c>
      <c r="J528" s="26">
        <v>50</v>
      </c>
      <c r="K528" s="26"/>
    </row>
    <row r="529" spans="1:11">
      <c r="A529" s="10">
        <v>6559</v>
      </c>
      <c r="B529" s="26">
        <v>0</v>
      </c>
      <c r="D529" s="8">
        <v>0</v>
      </c>
      <c r="E529" s="26">
        <v>6559</v>
      </c>
      <c r="F529" s="26" t="s">
        <v>333</v>
      </c>
      <c r="G529" s="26" t="s">
        <v>220</v>
      </c>
      <c r="H529" s="29">
        <v>31.11</v>
      </c>
      <c r="I529" s="26">
        <f si="9" t="shared"/>
        <v>0</v>
      </c>
      <c r="J529" s="26">
        <f>(H529*0.4)+H529</f>
        <v>43.554000000000002</v>
      </c>
      <c r="K529" s="26"/>
    </row>
    <row r="530" spans="1:11">
      <c r="A530" s="10">
        <v>6560</v>
      </c>
      <c r="B530" s="26">
        <v>0</v>
      </c>
      <c r="D530" s="8">
        <v>0</v>
      </c>
      <c r="E530" s="26">
        <v>6560</v>
      </c>
      <c r="F530" s="26" t="s">
        <v>460</v>
      </c>
      <c r="G530" s="26" t="s">
        <v>220</v>
      </c>
      <c r="H530" s="29">
        <v>92.61</v>
      </c>
      <c r="I530" s="26">
        <f si="9" t="shared"/>
        <v>0</v>
      </c>
      <c r="J530" s="29">
        <f>(H530*0.4)+H530</f>
        <v>129.654</v>
      </c>
      <c r="K530" s="26"/>
    </row>
    <row r="531" spans="1:11">
      <c r="A531" s="10">
        <v>6561</v>
      </c>
      <c r="B531" s="26">
        <v>4</v>
      </c>
      <c r="D531" s="8">
        <v>0</v>
      </c>
      <c r="G531" s="26" t="s">
        <v>220</v>
      </c>
      <c r="H531" s="36">
        <v>36.86</v>
      </c>
      <c r="I531" s="26">
        <f si="9" t="shared"/>
        <v>147.44</v>
      </c>
      <c r="J531" s="26">
        <f>(H531*0.4)+H531</f>
        <v>51.603999999999999</v>
      </c>
      <c r="K531" s="26"/>
    </row>
    <row r="532" spans="1:11">
      <c r="A532" s="10">
        <v>6562</v>
      </c>
      <c r="B532" s="26">
        <v>0</v>
      </c>
      <c r="D532" s="8">
        <v>0</v>
      </c>
      <c r="E532" s="26">
        <v>6562</v>
      </c>
      <c r="F532" s="26" t="s">
        <v>461</v>
      </c>
      <c r="G532" s="26" t="s">
        <v>220</v>
      </c>
      <c r="H532" s="36">
        <v>75</v>
      </c>
      <c r="I532" s="26">
        <f si="9" t="shared"/>
        <v>0</v>
      </c>
      <c r="J532" s="26">
        <f>(H532*0.4)+H532</f>
        <v>105</v>
      </c>
      <c r="K532" s="26"/>
    </row>
    <row r="533" spans="1:11">
      <c r="A533" s="10">
        <v>6563</v>
      </c>
      <c r="B533" s="26">
        <v>0</v>
      </c>
      <c r="D533" s="8">
        <v>0</v>
      </c>
      <c r="E533" s="26">
        <v>6563</v>
      </c>
      <c r="F533" s="26" t="s">
        <v>462</v>
      </c>
      <c r="G533" s="26" t="s">
        <v>220</v>
      </c>
      <c r="H533" s="36">
        <v>131</v>
      </c>
      <c r="I533" s="26">
        <f si="9" t="shared"/>
        <v>0</v>
      </c>
      <c r="J533" s="26">
        <v>190</v>
      </c>
      <c r="K533" s="26"/>
    </row>
    <row r="534" spans="1:11">
      <c r="A534" s="10">
        <v>6564</v>
      </c>
      <c r="B534" s="26">
        <v>0</v>
      </c>
      <c r="D534" s="8">
        <v>0</v>
      </c>
      <c r="E534" s="26">
        <v>6564</v>
      </c>
      <c r="F534" s="26" t="s">
        <v>463</v>
      </c>
      <c r="G534" s="26" t="s">
        <v>220</v>
      </c>
      <c r="H534" s="36">
        <v>65</v>
      </c>
      <c r="I534" s="26">
        <f si="9" t="shared"/>
        <v>0</v>
      </c>
      <c r="J534" s="26">
        <f>(H534*0.4)+H534</f>
        <v>91</v>
      </c>
      <c r="K534" s="26"/>
    </row>
    <row r="535" spans="1:11">
      <c r="A535" s="10">
        <v>6565</v>
      </c>
      <c r="B535" s="26">
        <v>0</v>
      </c>
      <c r="D535" s="8">
        <v>0</v>
      </c>
      <c r="E535" s="26">
        <v>6565</v>
      </c>
      <c r="F535" s="26" t="s">
        <v>464</v>
      </c>
      <c r="G535" s="26" t="s">
        <v>220</v>
      </c>
      <c r="H535" s="36">
        <v>60</v>
      </c>
      <c r="I535" s="26">
        <f si="9" t="shared"/>
        <v>0</v>
      </c>
      <c r="J535" s="26">
        <f>(H535*0.4)+H535</f>
        <v>84</v>
      </c>
      <c r="K535" s="26"/>
    </row>
    <row r="536" spans="1:11">
      <c r="A536" s="10">
        <v>6566</v>
      </c>
      <c r="B536" s="26">
        <v>0</v>
      </c>
      <c r="D536" s="8">
        <v>3</v>
      </c>
      <c r="G536" s="26" t="s">
        <v>220</v>
      </c>
      <c r="H536" s="29">
        <v>30.36</v>
      </c>
      <c r="I536" s="26">
        <f si="9" t="shared"/>
        <v>0</v>
      </c>
      <c r="J536" s="26">
        <v>60</v>
      </c>
      <c r="K536" s="26"/>
    </row>
    <row r="537" spans="1:11">
      <c r="A537" s="10">
        <v>6567</v>
      </c>
      <c r="B537" s="26">
        <v>0</v>
      </c>
      <c r="D537" s="8">
        <v>3</v>
      </c>
      <c r="G537" s="26" t="s">
        <v>220</v>
      </c>
      <c r="H537" s="29">
        <v>23.86</v>
      </c>
      <c r="I537" s="26">
        <f si="9" t="shared"/>
        <v>0</v>
      </c>
      <c r="J537" s="26">
        <v>60</v>
      </c>
      <c r="K537" s="26"/>
    </row>
    <row r="538" spans="1:11">
      <c r="A538" s="10">
        <v>6569</v>
      </c>
      <c r="B538" s="26">
        <v>0</v>
      </c>
      <c r="D538" s="8">
        <v>0</v>
      </c>
      <c r="G538" s="26" t="s">
        <v>220</v>
      </c>
      <c r="H538" s="29">
        <v>75.11</v>
      </c>
      <c r="I538" s="26">
        <f si="9" t="shared"/>
        <v>0</v>
      </c>
      <c r="J538" s="26">
        <f>(H538*0.4)+H538</f>
        <v>105.154</v>
      </c>
      <c r="K538" s="26"/>
    </row>
    <row r="539" spans="1:11">
      <c r="A539" s="10">
        <v>6570</v>
      </c>
      <c r="B539" s="26">
        <v>0</v>
      </c>
      <c r="D539" s="8">
        <v>0</v>
      </c>
      <c r="E539" s="26">
        <v>6570</v>
      </c>
      <c r="F539" s="26" t="s">
        <v>465</v>
      </c>
      <c r="G539" s="26" t="s">
        <v>220</v>
      </c>
      <c r="H539" s="36">
        <v>137.5</v>
      </c>
      <c r="I539" s="26">
        <f si="9" t="shared"/>
        <v>0</v>
      </c>
      <c r="J539" s="26">
        <v>200</v>
      </c>
      <c r="K539" s="26"/>
    </row>
    <row r="540" spans="1:11">
      <c r="A540" s="10">
        <v>6572</v>
      </c>
      <c r="B540" s="26">
        <v>0</v>
      </c>
      <c r="D540" s="8">
        <v>0</v>
      </c>
      <c r="G540" s="26" t="s">
        <v>220</v>
      </c>
      <c r="H540" s="36">
        <v>0</v>
      </c>
      <c r="I540" s="26">
        <f si="9" t="shared"/>
        <v>0</v>
      </c>
      <c r="J540" s="26">
        <f>(H540*0.4)+H540</f>
        <v>0</v>
      </c>
      <c r="K540" s="26"/>
    </row>
    <row r="541" spans="1:11">
      <c r="A541" s="10">
        <v>6574</v>
      </c>
      <c r="B541" s="26">
        <v>0</v>
      </c>
      <c r="D541" s="8">
        <v>0</v>
      </c>
      <c r="F541" s="26" t="s">
        <v>468</v>
      </c>
      <c r="G541" s="26" t="s">
        <v>220</v>
      </c>
      <c r="H541" s="36">
        <v>32.5</v>
      </c>
      <c r="I541" s="26">
        <f si="9" t="shared"/>
        <v>0</v>
      </c>
      <c r="J541" s="26">
        <v>50</v>
      </c>
      <c r="K541" s="26"/>
    </row>
    <row r="542" spans="1:11">
      <c r="A542" s="10">
        <v>6575</v>
      </c>
      <c r="B542" s="26">
        <v>0</v>
      </c>
      <c r="D542" s="8">
        <v>0</v>
      </c>
      <c r="F542" s="26" t="s">
        <v>671</v>
      </c>
      <c r="G542" s="26" t="s">
        <v>220</v>
      </c>
      <c r="H542" s="36">
        <v>117.09</v>
      </c>
      <c r="I542" s="26">
        <f si="9" t="shared"/>
        <v>0</v>
      </c>
      <c r="J542" s="26">
        <v>165</v>
      </c>
      <c r="K542" s="26"/>
    </row>
    <row r="543" spans="1:11">
      <c r="A543" s="10">
        <v>6582</v>
      </c>
      <c r="B543" s="26">
        <v>0</v>
      </c>
      <c r="D543" s="8">
        <v>0</v>
      </c>
      <c r="G543" s="26" t="s">
        <v>220</v>
      </c>
      <c r="H543" s="29">
        <v>14.61</v>
      </c>
      <c r="I543" s="26">
        <f si="9" t="shared"/>
        <v>0</v>
      </c>
      <c r="J543" s="26">
        <v>50</v>
      </c>
      <c r="K543" s="26"/>
    </row>
    <row r="544" spans="1:11">
      <c r="A544" s="10">
        <v>6583</v>
      </c>
      <c r="B544" s="26">
        <v>1</v>
      </c>
      <c r="D544" s="8">
        <v>0</v>
      </c>
      <c r="G544" s="26" t="s">
        <v>220</v>
      </c>
      <c r="H544" s="29">
        <v>17.61</v>
      </c>
      <c r="I544" s="26">
        <f si="9" t="shared"/>
        <v>17.61</v>
      </c>
      <c r="J544" s="26">
        <v>50</v>
      </c>
      <c r="K544" s="26"/>
    </row>
    <row r="545" spans="1:11">
      <c r="A545" s="10">
        <v>6585</v>
      </c>
      <c r="B545" s="26">
        <v>1</v>
      </c>
      <c r="D545" s="8">
        <v>0</v>
      </c>
      <c r="F545" s="26" t="s">
        <v>765</v>
      </c>
      <c r="G545" s="26" t="s">
        <v>220</v>
      </c>
      <c r="H545" s="36">
        <v>54.19</v>
      </c>
      <c r="I545" s="26">
        <f si="9" t="shared"/>
        <v>54.19</v>
      </c>
      <c r="J545" s="26">
        <v>80</v>
      </c>
      <c r="K545" s="26"/>
    </row>
    <row r="546" spans="1:11">
      <c r="A546" s="10">
        <v>6586</v>
      </c>
      <c r="B546" s="26">
        <v>1</v>
      </c>
      <c r="D546" s="8">
        <v>0</v>
      </c>
      <c r="F546" s="26" t="s">
        <v>766</v>
      </c>
      <c r="G546" s="26" t="s">
        <v>220</v>
      </c>
      <c r="H546" s="36">
        <v>54.19</v>
      </c>
      <c r="I546" s="26">
        <f si="9" t="shared"/>
        <v>54.19</v>
      </c>
      <c r="J546" s="26">
        <f>(H546*0.4)+H546</f>
        <v>75.866</v>
      </c>
      <c r="K546" s="26"/>
    </row>
    <row r="547" spans="1:11">
      <c r="A547" s="10">
        <v>6589</v>
      </c>
      <c r="B547" s="26" t="s">
        <v>1236</v>
      </c>
      <c r="C547" s="8">
        <v>20</v>
      </c>
      <c r="D547" s="8">
        <v>0</v>
      </c>
      <c r="E547" s="26">
        <v>6589</v>
      </c>
      <c r="F547" s="26" t="s">
        <v>470</v>
      </c>
      <c r="G547" s="26" t="s">
        <v>220</v>
      </c>
      <c r="H547" s="36">
        <v>28.02</v>
      </c>
      <c r="I547" s="26" t="e">
        <f si="9" t="shared"/>
        <v>#VALUE!</v>
      </c>
      <c r="J547" s="26">
        <v>15</v>
      </c>
      <c r="K547" s="26"/>
    </row>
    <row r="548" spans="1:11">
      <c r="A548" s="10">
        <v>6591</v>
      </c>
      <c r="B548" s="26">
        <v>0</v>
      </c>
      <c r="D548" s="8">
        <v>0</v>
      </c>
      <c r="E548" s="26">
        <v>6591</v>
      </c>
      <c r="F548" s="26" t="s">
        <v>416</v>
      </c>
      <c r="G548" s="26" t="s">
        <v>220</v>
      </c>
      <c r="H548" s="36">
        <v>34</v>
      </c>
      <c r="I548" s="26">
        <f si="9" t="shared"/>
        <v>0</v>
      </c>
      <c r="J548" s="26">
        <v>50</v>
      </c>
      <c r="K548" s="26"/>
    </row>
    <row r="549" spans="1:11">
      <c r="A549" s="10">
        <v>6594</v>
      </c>
      <c r="B549" s="26">
        <v>4</v>
      </c>
      <c r="D549" s="8">
        <v>0</v>
      </c>
      <c r="E549" s="26">
        <v>6594</v>
      </c>
      <c r="F549" s="26" t="s">
        <v>474</v>
      </c>
      <c r="G549" s="26" t="s">
        <v>220</v>
      </c>
      <c r="H549" s="36">
        <v>46.4</v>
      </c>
      <c r="I549" s="26">
        <f si="9" t="shared"/>
        <v>185.6</v>
      </c>
      <c r="J549" s="26">
        <v>70</v>
      </c>
      <c r="K549" s="26"/>
    </row>
    <row r="550" spans="1:11">
      <c r="A550" s="10">
        <v>6596</v>
      </c>
      <c r="B550" s="26">
        <v>0</v>
      </c>
      <c r="D550" s="8">
        <v>0</v>
      </c>
      <c r="G550" s="26" t="s">
        <v>220</v>
      </c>
      <c r="H550" s="36">
        <v>0</v>
      </c>
      <c r="I550" s="26">
        <f si="9" t="shared"/>
        <v>0</v>
      </c>
      <c r="J550" s="26">
        <f>(H550*0.4)+H550</f>
        <v>0</v>
      </c>
      <c r="K550" s="26"/>
    </row>
    <row r="551" spans="1:11">
      <c r="A551" s="10">
        <v>6597</v>
      </c>
      <c r="B551" s="26">
        <v>0</v>
      </c>
      <c r="D551" s="8">
        <v>0</v>
      </c>
      <c r="G551" s="26" t="s">
        <v>220</v>
      </c>
      <c r="H551" s="36">
        <v>0</v>
      </c>
      <c r="I551" s="26">
        <f si="9" t="shared"/>
        <v>0</v>
      </c>
      <c r="J551" s="26">
        <f>(H551*0.4)+H551</f>
        <v>0</v>
      </c>
      <c r="K551" s="26"/>
    </row>
    <row r="552" spans="1:11">
      <c r="A552" s="10">
        <v>6598</v>
      </c>
      <c r="B552" s="26">
        <v>0</v>
      </c>
      <c r="D552" s="8">
        <v>0</v>
      </c>
      <c r="F552" s="26" t="s">
        <v>727</v>
      </c>
      <c r="G552" s="26" t="s">
        <v>220</v>
      </c>
      <c r="H552" s="36">
        <v>0</v>
      </c>
      <c r="I552" s="26">
        <f si="9" t="shared"/>
        <v>0</v>
      </c>
      <c r="J552" s="26">
        <f>(H552*0.4)+H552</f>
        <v>0</v>
      </c>
      <c r="K552" s="26"/>
    </row>
    <row r="553" spans="1:11">
      <c r="A553" s="10">
        <v>6599</v>
      </c>
      <c r="B553" s="26">
        <v>18</v>
      </c>
      <c r="D553" s="8">
        <v>0</v>
      </c>
      <c r="G553" s="26" t="s">
        <v>220</v>
      </c>
      <c r="H553" s="36">
        <v>52.46</v>
      </c>
      <c r="I553" s="26">
        <f si="9" t="shared"/>
        <v>944.28</v>
      </c>
      <c r="J553" s="26">
        <f>(H553*0.4)+H553</f>
        <v>73.444000000000003</v>
      </c>
      <c r="K553" s="26"/>
    </row>
    <row r="554" spans="1:11">
      <c r="A554" s="10">
        <v>6600</v>
      </c>
      <c r="B554" s="26">
        <v>0</v>
      </c>
      <c r="D554" s="8">
        <v>0</v>
      </c>
      <c r="E554" s="26">
        <v>6600</v>
      </c>
      <c r="F554" s="26" t="s">
        <v>476</v>
      </c>
      <c r="G554" s="26" t="s">
        <v>220</v>
      </c>
      <c r="H554" s="36">
        <v>50</v>
      </c>
      <c r="I554" s="26">
        <f si="9" t="shared"/>
        <v>0</v>
      </c>
      <c r="J554" s="26">
        <f>(H554*0.4)+H554</f>
        <v>70</v>
      </c>
      <c r="K554" s="26"/>
    </row>
    <row r="555" spans="1:11">
      <c r="A555" s="10">
        <v>6601</v>
      </c>
      <c r="B555" s="26">
        <v>0</v>
      </c>
      <c r="D555" s="8">
        <v>0</v>
      </c>
      <c r="E555" s="26">
        <v>6601</v>
      </c>
      <c r="F555" s="26" t="s">
        <v>477</v>
      </c>
      <c r="G555" s="26" t="s">
        <v>220</v>
      </c>
      <c r="H555" s="36">
        <v>102</v>
      </c>
      <c r="I555" s="26">
        <f si="9" t="shared"/>
        <v>0</v>
      </c>
      <c r="J555" s="26">
        <v>145</v>
      </c>
      <c r="K555" s="26"/>
    </row>
    <row r="556" spans="1:11">
      <c r="A556" s="10">
        <v>6602</v>
      </c>
      <c r="B556" s="26">
        <v>0</v>
      </c>
      <c r="D556" s="8">
        <v>0</v>
      </c>
      <c r="G556" s="26" t="s">
        <v>220</v>
      </c>
      <c r="H556" s="36">
        <v>100</v>
      </c>
      <c r="I556" s="26">
        <f si="9" t="shared"/>
        <v>0</v>
      </c>
      <c r="J556" s="26">
        <f>(H556*0.4)+H556</f>
        <v>140</v>
      </c>
      <c r="K556" s="26"/>
    </row>
    <row r="557" spans="1:11">
      <c r="A557" s="10">
        <v>6617</v>
      </c>
      <c r="B557" s="26">
        <v>7</v>
      </c>
      <c r="D557" s="8">
        <v>0</v>
      </c>
      <c r="E557" s="26">
        <v>6617</v>
      </c>
      <c r="F557" s="26" t="s">
        <v>478</v>
      </c>
      <c r="G557" s="26" t="s">
        <v>220</v>
      </c>
      <c r="H557" s="29">
        <v>105</v>
      </c>
      <c r="I557" s="26">
        <f si="9" t="shared"/>
        <v>735</v>
      </c>
      <c r="J557" s="26">
        <v>350</v>
      </c>
      <c r="K557" s="26"/>
    </row>
    <row r="558" spans="1:11">
      <c r="A558" s="10">
        <v>6619</v>
      </c>
      <c r="B558" s="26">
        <v>10</v>
      </c>
      <c r="D558" s="8">
        <v>6</v>
      </c>
      <c r="E558" s="26">
        <v>6619</v>
      </c>
      <c r="F558" s="26" t="s">
        <v>556</v>
      </c>
      <c r="G558" s="26" t="s">
        <v>220</v>
      </c>
      <c r="H558" s="36">
        <v>49.63</v>
      </c>
      <c r="I558" s="26">
        <f si="9" t="shared"/>
        <v>496.3</v>
      </c>
      <c r="J558" s="26">
        <v>165</v>
      </c>
      <c r="K558" s="26"/>
    </row>
    <row r="559" spans="1:11">
      <c r="A559" s="10">
        <v>6620</v>
      </c>
      <c r="B559" s="26">
        <v>12</v>
      </c>
      <c r="C559" s="8">
        <v>3</v>
      </c>
      <c r="D559" s="8">
        <v>17</v>
      </c>
      <c r="E559" s="26">
        <v>6620</v>
      </c>
      <c r="F559" s="26" t="s">
        <v>479</v>
      </c>
      <c r="G559" s="26" t="s">
        <v>220</v>
      </c>
      <c r="H559" s="36">
        <v>27.97</v>
      </c>
      <c r="I559" s="26">
        <f si="9" t="shared"/>
        <v>335.64</v>
      </c>
      <c r="J559" s="26">
        <v>172</v>
      </c>
      <c r="K559" s="26"/>
    </row>
    <row r="560" spans="1:11">
      <c r="A560" s="10">
        <v>6621</v>
      </c>
      <c r="B560" s="26">
        <v>16</v>
      </c>
      <c r="C560" s="8">
        <v>3</v>
      </c>
      <c r="D560" s="8">
        <v>16</v>
      </c>
      <c r="E560" s="26">
        <v>6621</v>
      </c>
      <c r="F560" s="26" t="s">
        <v>480</v>
      </c>
      <c r="G560" s="26" t="s">
        <v>220</v>
      </c>
      <c r="H560" s="36">
        <v>29.06</v>
      </c>
      <c r="I560" s="26">
        <f si="9" t="shared"/>
        <v>464.96</v>
      </c>
      <c r="J560" s="26">
        <v>172</v>
      </c>
      <c r="K560" s="26"/>
    </row>
    <row r="561" spans="1:11">
      <c r="A561" s="10">
        <v>6622</v>
      </c>
      <c r="B561" s="26">
        <v>7</v>
      </c>
      <c r="D561" s="8">
        <v>0</v>
      </c>
      <c r="F561" s="26" t="s">
        <v>824</v>
      </c>
      <c r="G561" s="26" t="s">
        <v>220</v>
      </c>
      <c r="H561" s="36">
        <v>122</v>
      </c>
      <c r="I561" s="26">
        <f si="9" t="shared"/>
        <v>854</v>
      </c>
      <c r="J561" s="26">
        <v>172</v>
      </c>
      <c r="K561" s="26"/>
    </row>
    <row r="562" spans="1:11">
      <c r="A562" s="10">
        <v>6623</v>
      </c>
      <c r="B562" s="26">
        <v>7</v>
      </c>
      <c r="D562" s="8">
        <v>0</v>
      </c>
      <c r="E562" s="26">
        <v>6623</v>
      </c>
      <c r="F562" s="26" t="s">
        <v>481</v>
      </c>
      <c r="G562" s="26" t="s">
        <v>220</v>
      </c>
      <c r="H562" s="36">
        <v>36.86</v>
      </c>
      <c r="I562" s="26">
        <f si="9" t="shared"/>
        <v>258.02</v>
      </c>
      <c r="J562" s="26">
        <f ref="J562:J571" si="10" t="shared">(H562*0.4)+H562</f>
        <v>51.603999999999999</v>
      </c>
      <c r="K562" s="26"/>
    </row>
    <row r="563" spans="1:11">
      <c r="A563" s="10">
        <v>6624</v>
      </c>
      <c r="B563" s="26">
        <v>5</v>
      </c>
      <c r="D563" s="8">
        <v>0</v>
      </c>
      <c r="E563" s="26">
        <v>6624</v>
      </c>
      <c r="F563" s="26" t="s">
        <v>482</v>
      </c>
      <c r="G563" s="26" t="s">
        <v>220</v>
      </c>
      <c r="H563" s="36">
        <v>36.86</v>
      </c>
      <c r="I563" s="26">
        <f si="9" t="shared"/>
        <v>184.3</v>
      </c>
      <c r="J563" s="26">
        <f si="10" t="shared"/>
        <v>51.603999999999999</v>
      </c>
      <c r="K563" s="26"/>
    </row>
    <row r="564" spans="1:11">
      <c r="A564" s="10">
        <v>6625</v>
      </c>
      <c r="B564" s="26">
        <v>0</v>
      </c>
      <c r="D564" s="8">
        <v>0</v>
      </c>
      <c r="E564" s="26">
        <v>6625</v>
      </c>
      <c r="F564" s="26" t="s">
        <v>483</v>
      </c>
      <c r="G564" s="26" t="s">
        <v>220</v>
      </c>
      <c r="H564" s="36">
        <v>325</v>
      </c>
      <c r="I564" s="26">
        <f si="9" t="shared"/>
        <v>0</v>
      </c>
      <c r="J564" s="26">
        <f si="10" t="shared"/>
        <v>455</v>
      </c>
      <c r="K564" s="26"/>
    </row>
    <row r="565" spans="1:11">
      <c r="A565" s="10">
        <v>6631</v>
      </c>
      <c r="B565" s="26">
        <v>7</v>
      </c>
      <c r="D565" s="8">
        <v>0</v>
      </c>
      <c r="E565" s="26">
        <v>6631</v>
      </c>
      <c r="F565" s="26" t="s">
        <v>574</v>
      </c>
      <c r="G565" s="26" t="s">
        <v>220</v>
      </c>
      <c r="H565" s="29">
        <v>26.36</v>
      </c>
      <c r="I565" s="26">
        <f si="9" t="shared"/>
        <v>184.51999999999998</v>
      </c>
      <c r="J565" s="26">
        <f si="10" t="shared"/>
        <v>36.903999999999996</v>
      </c>
      <c r="K565" s="26"/>
    </row>
    <row r="566" spans="1:11">
      <c r="A566" s="10">
        <v>6632</v>
      </c>
      <c r="B566" s="26">
        <v>6</v>
      </c>
      <c r="D566" s="8">
        <v>0</v>
      </c>
      <c r="E566" s="26">
        <v>6632</v>
      </c>
      <c r="F566" s="26" t="s">
        <v>484</v>
      </c>
      <c r="G566" s="26" t="s">
        <v>220</v>
      </c>
      <c r="H566" s="36">
        <v>85</v>
      </c>
      <c r="I566" s="26">
        <f si="9" t="shared"/>
        <v>510</v>
      </c>
      <c r="J566" s="26">
        <f si="10" t="shared"/>
        <v>119</v>
      </c>
      <c r="K566" s="26"/>
    </row>
    <row r="567" spans="1:11">
      <c r="A567" s="10">
        <v>6635</v>
      </c>
      <c r="B567" s="26">
        <v>0</v>
      </c>
      <c r="D567" s="8">
        <v>0</v>
      </c>
      <c r="E567" s="26">
        <v>6635</v>
      </c>
      <c r="F567" s="26" t="s">
        <v>485</v>
      </c>
      <c r="G567" s="26" t="s">
        <v>220</v>
      </c>
      <c r="H567" s="36">
        <v>20</v>
      </c>
      <c r="I567" s="26">
        <f si="9" t="shared"/>
        <v>0</v>
      </c>
      <c r="J567" s="26">
        <f si="10" t="shared"/>
        <v>28</v>
      </c>
      <c r="K567" s="26"/>
    </row>
    <row r="568" spans="1:11">
      <c r="A568" s="10">
        <v>6645</v>
      </c>
      <c r="B568" s="26">
        <v>6</v>
      </c>
      <c r="D568" s="8">
        <v>0</v>
      </c>
      <c r="E568" s="26">
        <v>6645</v>
      </c>
      <c r="F568" s="26" t="s">
        <v>486</v>
      </c>
      <c r="G568" s="26" t="s">
        <v>220</v>
      </c>
      <c r="H568" s="36">
        <v>100</v>
      </c>
      <c r="I568" s="26">
        <f si="9" t="shared"/>
        <v>600</v>
      </c>
      <c r="J568" s="26">
        <f si="10" t="shared"/>
        <v>140</v>
      </c>
      <c r="K568" s="26"/>
    </row>
    <row r="569" spans="1:11">
      <c r="A569" s="10">
        <v>6647</v>
      </c>
      <c r="B569" s="26">
        <v>0</v>
      </c>
      <c r="D569" s="8">
        <v>0</v>
      </c>
      <c r="E569" s="26">
        <v>6647</v>
      </c>
      <c r="F569" s="26" t="s">
        <v>487</v>
      </c>
      <c r="G569" s="26" t="s">
        <v>220</v>
      </c>
      <c r="H569" s="36">
        <v>185</v>
      </c>
      <c r="I569" s="26">
        <f si="9" t="shared"/>
        <v>0</v>
      </c>
      <c r="J569" s="26">
        <f si="10" t="shared"/>
        <v>259</v>
      </c>
      <c r="K569" s="26"/>
    </row>
    <row r="570" spans="1:11">
      <c r="A570" s="10">
        <v>6648</v>
      </c>
      <c r="B570" s="26">
        <v>3</v>
      </c>
      <c r="D570" s="8">
        <v>0</v>
      </c>
      <c r="E570" s="26">
        <v>6648</v>
      </c>
      <c r="F570" s="26" t="s">
        <v>488</v>
      </c>
      <c r="G570" s="26" t="s">
        <v>220</v>
      </c>
      <c r="H570" s="36">
        <v>80</v>
      </c>
      <c r="I570" s="26">
        <f si="9" t="shared"/>
        <v>240</v>
      </c>
      <c r="J570" s="26">
        <f si="10" t="shared"/>
        <v>112</v>
      </c>
      <c r="K570" s="26"/>
    </row>
    <row r="571" spans="1:11">
      <c r="A571" s="10">
        <v>6650</v>
      </c>
      <c r="B571" s="26">
        <v>0</v>
      </c>
      <c r="D571" s="8">
        <v>0</v>
      </c>
      <c r="E571" s="26">
        <v>6650</v>
      </c>
      <c r="F571" s="26" t="s">
        <v>489</v>
      </c>
      <c r="G571" s="26" t="s">
        <v>220</v>
      </c>
      <c r="H571" s="36">
        <v>85</v>
      </c>
      <c r="I571" s="26">
        <f si="9" t="shared"/>
        <v>0</v>
      </c>
      <c r="J571" s="26">
        <f si="10" t="shared"/>
        <v>119</v>
      </c>
      <c r="K571" s="26"/>
    </row>
    <row r="572" spans="1:11">
      <c r="A572" s="10">
        <v>6651</v>
      </c>
      <c r="B572" s="26">
        <v>2</v>
      </c>
      <c r="D572" s="8">
        <v>0</v>
      </c>
      <c r="E572" s="26">
        <v>6651</v>
      </c>
      <c r="F572" s="26" t="s">
        <v>490</v>
      </c>
      <c r="G572" s="26" t="s">
        <v>220</v>
      </c>
      <c r="H572" s="36">
        <v>29.5</v>
      </c>
      <c r="I572" s="26">
        <f si="9" t="shared"/>
        <v>59</v>
      </c>
      <c r="J572" s="26">
        <v>43</v>
      </c>
      <c r="K572" s="26"/>
    </row>
    <row r="573" spans="1:11">
      <c r="A573" s="10">
        <v>6652</v>
      </c>
      <c r="B573" s="26">
        <v>25</v>
      </c>
      <c r="D573" s="8">
        <v>0</v>
      </c>
      <c r="E573" s="26">
        <v>6652</v>
      </c>
      <c r="F573" s="26" t="s">
        <v>491</v>
      </c>
      <c r="G573" s="26" t="s">
        <v>220</v>
      </c>
      <c r="H573" s="36">
        <v>22.96</v>
      </c>
      <c r="I573" s="26">
        <f si="9" t="shared"/>
        <v>574</v>
      </c>
      <c r="J573" s="26">
        <v>100</v>
      </c>
      <c r="K573" s="26"/>
    </row>
    <row r="574" spans="1:11">
      <c r="A574" s="10">
        <v>6653</v>
      </c>
      <c r="B574" s="26">
        <v>26</v>
      </c>
      <c r="D574" s="8">
        <v>0</v>
      </c>
      <c r="F574" s="26" t="s">
        <v>1039</v>
      </c>
      <c r="G574" s="26" t="s">
        <v>220</v>
      </c>
      <c r="H574" s="36">
        <v>44.66</v>
      </c>
      <c r="I574" s="26">
        <f si="9" t="shared"/>
        <v>1161.1599999999999</v>
      </c>
      <c r="J574" s="26">
        <f>(H574*0.4)+H574</f>
        <v>62.524000000000001</v>
      </c>
      <c r="K574" s="26"/>
    </row>
    <row r="575" spans="1:11">
      <c r="A575" s="10">
        <v>6654</v>
      </c>
      <c r="B575" s="26">
        <v>13</v>
      </c>
      <c r="D575" s="8">
        <v>0</v>
      </c>
      <c r="F575" s="26" t="s">
        <v>1040</v>
      </c>
      <c r="G575" s="26" t="s">
        <v>220</v>
      </c>
      <c r="H575" s="36">
        <v>44.66</v>
      </c>
      <c r="I575" s="26">
        <f si="9" t="shared"/>
        <v>580.57999999999993</v>
      </c>
      <c r="J575" s="26">
        <f>(H575*0.4)+H575</f>
        <v>62.524000000000001</v>
      </c>
      <c r="K575" s="26"/>
    </row>
    <row r="576" spans="1:11">
      <c r="A576" s="10">
        <v>6655</v>
      </c>
      <c r="B576" s="26">
        <v>24</v>
      </c>
      <c r="D576" s="8">
        <v>0</v>
      </c>
      <c r="E576" s="26">
        <v>6655</v>
      </c>
      <c r="F576" s="26" t="s">
        <v>1041</v>
      </c>
      <c r="G576" s="26" t="s">
        <v>220</v>
      </c>
      <c r="H576" s="29">
        <v>10.5</v>
      </c>
      <c r="I576" s="26">
        <f si="9" t="shared"/>
        <v>252</v>
      </c>
      <c r="J576" s="26">
        <f>(H576*0.4)+H576</f>
        <v>14.7</v>
      </c>
      <c r="K576" s="26"/>
    </row>
    <row r="577" spans="1:11">
      <c r="A577" s="10">
        <v>6656</v>
      </c>
      <c r="B577" s="26">
        <v>13</v>
      </c>
      <c r="D577" s="8">
        <v>0</v>
      </c>
      <c r="E577" s="26">
        <v>6656</v>
      </c>
      <c r="F577" s="26" t="s">
        <v>1042</v>
      </c>
      <c r="G577" s="26" t="s">
        <v>220</v>
      </c>
      <c r="H577" s="36">
        <v>29.06</v>
      </c>
      <c r="I577" s="26">
        <f si="9" t="shared"/>
        <v>377.78</v>
      </c>
      <c r="J577" s="26">
        <v>43</v>
      </c>
      <c r="K577" s="26"/>
    </row>
    <row r="578" spans="1:11">
      <c r="A578" s="10">
        <v>6657</v>
      </c>
      <c r="B578" s="26">
        <v>13</v>
      </c>
      <c r="D578" s="8">
        <v>0</v>
      </c>
      <c r="E578" s="26">
        <v>6657</v>
      </c>
      <c r="F578" s="26" t="s">
        <v>1043</v>
      </c>
      <c r="G578" s="26" t="s">
        <v>220</v>
      </c>
      <c r="H578" s="36">
        <v>29.06</v>
      </c>
      <c r="I578" s="26">
        <f si="9" t="shared"/>
        <v>377.78</v>
      </c>
      <c r="J578" s="26">
        <f>(H578*0.4)+H578</f>
        <v>40.683999999999997</v>
      </c>
      <c r="K578" s="26"/>
    </row>
    <row r="579" spans="1:11">
      <c r="A579" s="10">
        <v>6666</v>
      </c>
      <c r="B579" s="26">
        <v>0</v>
      </c>
      <c r="D579" s="8">
        <v>0</v>
      </c>
      <c r="E579" s="26">
        <v>6666</v>
      </c>
      <c r="G579" s="26" t="s">
        <v>220</v>
      </c>
      <c r="H579" s="36">
        <v>269.82</v>
      </c>
      <c r="I579" s="26">
        <f si="9" t="shared"/>
        <v>0</v>
      </c>
      <c r="J579" s="26">
        <v>380</v>
      </c>
      <c r="K579" s="26"/>
    </row>
    <row r="580" spans="1:11">
      <c r="A580" s="10">
        <v>6670</v>
      </c>
      <c r="B580" s="26">
        <v>22</v>
      </c>
      <c r="D580" s="8">
        <v>0</v>
      </c>
      <c r="E580" s="26">
        <v>6670</v>
      </c>
      <c r="G580" s="26" t="s">
        <v>220</v>
      </c>
      <c r="H580" s="36">
        <v>15.05</v>
      </c>
      <c r="I580" s="26">
        <f si="9" t="shared"/>
        <v>331.1</v>
      </c>
      <c r="J580" s="26">
        <v>23</v>
      </c>
      <c r="K580" s="26"/>
    </row>
    <row r="581" spans="1:11">
      <c r="A581" s="10">
        <v>6672</v>
      </c>
      <c r="B581" s="26">
        <v>16</v>
      </c>
      <c r="C581" s="8">
        <v>5</v>
      </c>
      <c r="D581" s="8">
        <v>11</v>
      </c>
      <c r="E581" s="26">
        <v>6672</v>
      </c>
      <c r="F581" s="26" t="s">
        <v>492</v>
      </c>
      <c r="G581" s="26" t="s">
        <v>220</v>
      </c>
      <c r="H581" s="36">
        <v>44.19</v>
      </c>
      <c r="I581" s="26">
        <f si="9" t="shared"/>
        <v>707.04</v>
      </c>
      <c r="J581" s="26">
        <f>(H581*0.4)+H581</f>
        <v>61.866</v>
      </c>
      <c r="K581" s="26"/>
    </row>
    <row r="582" spans="1:11">
      <c r="A582" s="10">
        <v>6673</v>
      </c>
      <c r="B582" s="26">
        <v>13</v>
      </c>
      <c r="C582" s="8">
        <v>5</v>
      </c>
      <c r="D582" s="8">
        <v>11</v>
      </c>
      <c r="E582" s="26">
        <v>6673</v>
      </c>
      <c r="F582" s="26" t="s">
        <v>493</v>
      </c>
      <c r="G582" s="26" t="s">
        <v>220</v>
      </c>
      <c r="H582" s="36">
        <v>44.19</v>
      </c>
      <c r="I582" s="26">
        <f si="9" t="shared"/>
        <v>574.47</v>
      </c>
      <c r="J582" s="26">
        <f>(H582*0.4)+H582</f>
        <v>61.866</v>
      </c>
      <c r="K582" s="26"/>
    </row>
    <row r="583" spans="1:11">
      <c r="A583" s="10">
        <v>6674</v>
      </c>
      <c r="B583" s="26">
        <v>2</v>
      </c>
      <c r="C583" s="8">
        <v>2</v>
      </c>
      <c r="D583" s="8">
        <v>10</v>
      </c>
      <c r="E583" s="26" t="s">
        <v>494</v>
      </c>
      <c r="F583" s="26" t="s">
        <v>495</v>
      </c>
      <c r="G583" s="26" t="s">
        <v>220</v>
      </c>
      <c r="H583" s="36">
        <v>11.54</v>
      </c>
      <c r="I583" s="26">
        <f si="9" t="shared"/>
        <v>23.08</v>
      </c>
      <c r="J583" s="26">
        <v>20</v>
      </c>
      <c r="K583" s="26"/>
    </row>
    <row r="584" spans="1:11">
      <c r="A584" s="10">
        <v>6675</v>
      </c>
      <c r="B584" s="26">
        <v>2</v>
      </c>
      <c r="C584" s="8">
        <v>2</v>
      </c>
      <c r="D584" s="8">
        <v>10</v>
      </c>
      <c r="E584" s="26" t="s">
        <v>496</v>
      </c>
      <c r="F584" s="26" t="s">
        <v>497</v>
      </c>
      <c r="G584" s="26" t="s">
        <v>220</v>
      </c>
      <c r="H584" s="36">
        <v>5.75</v>
      </c>
      <c r="I584" s="26">
        <f si="9" t="shared"/>
        <v>11.5</v>
      </c>
      <c r="J584" s="26">
        <v>10</v>
      </c>
      <c r="K584" s="26"/>
    </row>
    <row r="585" spans="1:11">
      <c r="A585" s="10">
        <v>6680</v>
      </c>
      <c r="B585" s="26">
        <v>10</v>
      </c>
      <c r="C585" s="8">
        <v>5</v>
      </c>
      <c r="D585" s="8">
        <v>7</v>
      </c>
      <c r="E585" s="26" t="s">
        <v>498</v>
      </c>
      <c r="F585" s="26" t="s">
        <v>1081</v>
      </c>
      <c r="G585" s="26" t="s">
        <v>220</v>
      </c>
      <c r="H585" s="36">
        <v>9.1</v>
      </c>
      <c r="I585" s="26">
        <f si="9" t="shared"/>
        <v>91</v>
      </c>
      <c r="J585" s="26">
        <v>15</v>
      </c>
      <c r="K585" s="26"/>
    </row>
    <row r="586" spans="1:11">
      <c r="A586" s="10">
        <v>6681</v>
      </c>
      <c r="B586" s="26">
        <v>10</v>
      </c>
      <c r="C586" s="8">
        <v>5</v>
      </c>
      <c r="D586" s="8">
        <v>7</v>
      </c>
      <c r="E586" s="26" t="s">
        <v>499</v>
      </c>
      <c r="F586" s="26" t="s">
        <v>1082</v>
      </c>
      <c r="G586" s="26" t="s">
        <v>220</v>
      </c>
      <c r="H586" s="36">
        <v>7.32</v>
      </c>
      <c r="I586" s="26">
        <f si="9" t="shared"/>
        <v>73.2</v>
      </c>
      <c r="J586" s="26">
        <v>15</v>
      </c>
      <c r="K586" s="26"/>
    </row>
    <row r="587" spans="1:11">
      <c r="A587" s="10">
        <v>6757</v>
      </c>
      <c r="B587" s="26">
        <v>6</v>
      </c>
      <c r="D587" s="8">
        <v>0</v>
      </c>
      <c r="G587" s="26" t="s">
        <v>220</v>
      </c>
      <c r="H587" s="36">
        <v>56.36</v>
      </c>
      <c r="I587" s="26">
        <f ref="I587:I597" si="11" t="shared">H587*B587</f>
        <v>338.15999999999997</v>
      </c>
      <c r="J587" s="26">
        <v>80</v>
      </c>
      <c r="K587" s="26"/>
    </row>
    <row r="588" spans="1:11">
      <c r="A588" s="10">
        <v>6759</v>
      </c>
      <c r="B588" s="26">
        <v>0</v>
      </c>
      <c r="D588" s="8">
        <v>0</v>
      </c>
      <c r="G588" s="26" t="s">
        <v>220</v>
      </c>
      <c r="H588" s="36">
        <v>35</v>
      </c>
      <c r="I588" s="26">
        <f si="11" t="shared"/>
        <v>0</v>
      </c>
      <c r="J588" s="26">
        <v>50</v>
      </c>
      <c r="K588" s="26"/>
    </row>
    <row r="589" spans="1:11">
      <c r="A589" s="10">
        <v>6766</v>
      </c>
      <c r="B589" s="26">
        <v>2</v>
      </c>
      <c r="D589" s="8">
        <v>0</v>
      </c>
      <c r="G589" s="26" t="s">
        <v>220</v>
      </c>
      <c r="H589" s="36">
        <v>35</v>
      </c>
      <c r="I589" s="26">
        <f si="11" t="shared"/>
        <v>70</v>
      </c>
      <c r="J589" s="26">
        <f>(H589*0.4)+H589</f>
        <v>49</v>
      </c>
      <c r="K589" s="26"/>
    </row>
    <row r="590" spans="1:11">
      <c r="A590" s="10">
        <v>6796</v>
      </c>
      <c r="B590" s="26">
        <v>1</v>
      </c>
      <c r="D590" s="8">
        <v>0</v>
      </c>
      <c r="G590" s="26" t="s">
        <v>220</v>
      </c>
      <c r="H590" s="36">
        <v>30.36</v>
      </c>
      <c r="I590" s="26">
        <f si="11" t="shared"/>
        <v>30.36</v>
      </c>
      <c r="J590" s="26">
        <v>43</v>
      </c>
      <c r="K590" s="26"/>
    </row>
    <row r="591" spans="1:11">
      <c r="A591" s="10">
        <v>6797</v>
      </c>
      <c r="B591" s="26">
        <v>1</v>
      </c>
      <c r="D591" s="8">
        <v>0</v>
      </c>
      <c r="G591" s="26" t="s">
        <v>220</v>
      </c>
      <c r="H591" s="36">
        <v>29.43</v>
      </c>
      <c r="I591" s="26">
        <f si="11" t="shared"/>
        <v>29.43</v>
      </c>
      <c r="J591" s="26">
        <v>43</v>
      </c>
      <c r="K591" s="26"/>
    </row>
    <row r="592" spans="1:11">
      <c r="A592" s="10">
        <v>6825</v>
      </c>
      <c r="B592" s="26">
        <v>0</v>
      </c>
      <c r="D592" s="8">
        <v>0</v>
      </c>
      <c r="G592" s="26" t="s">
        <v>220</v>
      </c>
      <c r="H592" s="36">
        <v>49.86</v>
      </c>
      <c r="I592" s="26">
        <f si="11" t="shared"/>
        <v>0</v>
      </c>
      <c r="J592" s="26">
        <v>72</v>
      </c>
      <c r="K592" s="26"/>
    </row>
    <row r="593" spans="1:11">
      <c r="A593" s="10">
        <v>6826</v>
      </c>
      <c r="B593" s="26">
        <v>0</v>
      </c>
      <c r="D593" s="8">
        <v>0</v>
      </c>
      <c r="E593" s="26" t="s">
        <v>823</v>
      </c>
      <c r="G593" s="26" t="s">
        <v>220</v>
      </c>
      <c r="H593" s="36">
        <v>110.86</v>
      </c>
      <c r="I593" s="26">
        <f si="11" t="shared"/>
        <v>0</v>
      </c>
      <c r="J593" s="26">
        <v>160</v>
      </c>
      <c r="K593" s="26"/>
    </row>
    <row r="594" spans="1:11">
      <c r="A594" s="10">
        <v>6835</v>
      </c>
      <c r="B594" s="26">
        <v>0</v>
      </c>
      <c r="D594" s="8">
        <v>0</v>
      </c>
      <c r="G594" s="26" t="s">
        <v>220</v>
      </c>
      <c r="H594" s="36">
        <v>43.36</v>
      </c>
      <c r="I594" s="26">
        <f si="11" t="shared"/>
        <v>0</v>
      </c>
      <c r="J594" s="26">
        <v>62</v>
      </c>
      <c r="K594" s="26"/>
    </row>
    <row r="595" spans="1:11">
      <c r="A595" s="10">
        <v>6836</v>
      </c>
      <c r="B595" s="26">
        <v>1</v>
      </c>
      <c r="D595" s="8">
        <v>0</v>
      </c>
      <c r="G595" s="26" t="s">
        <v>220</v>
      </c>
      <c r="H595" s="36">
        <v>43.36</v>
      </c>
      <c r="I595" s="26">
        <f si="11" t="shared"/>
        <v>43.36</v>
      </c>
      <c r="J595" s="26">
        <v>62</v>
      </c>
      <c r="K595" s="26"/>
    </row>
    <row r="596" spans="1:11">
      <c r="A596" s="10">
        <v>6892</v>
      </c>
      <c r="B596" s="26">
        <v>0</v>
      </c>
      <c r="D596" s="8">
        <v>0</v>
      </c>
      <c r="E596" s="26">
        <v>6892</v>
      </c>
      <c r="F596" s="26" t="s">
        <v>579</v>
      </c>
      <c r="G596" s="26" t="s">
        <v>220</v>
      </c>
      <c r="I596" s="26">
        <f si="11" t="shared"/>
        <v>0</v>
      </c>
      <c r="J596" s="26">
        <f>(H596*0.4)+H596</f>
        <v>0</v>
      </c>
      <c r="K596" s="26"/>
    </row>
    <row r="597" spans="1:11">
      <c r="A597" s="10">
        <v>6894</v>
      </c>
      <c r="B597" s="26">
        <v>0</v>
      </c>
      <c r="D597" s="8">
        <v>0</v>
      </c>
      <c r="E597" s="26">
        <v>6894</v>
      </c>
      <c r="F597" s="26" t="s">
        <v>580</v>
      </c>
      <c r="G597" s="26" t="s">
        <v>220</v>
      </c>
      <c r="I597" s="26">
        <f si="11" t="shared"/>
        <v>0</v>
      </c>
      <c r="J597" s="26">
        <f>(H597*0.4)+H597</f>
        <v>0</v>
      </c>
      <c r="K597" s="26"/>
    </row>
    <row r="598" spans="1:11">
      <c r="A598" s="10">
        <v>6897</v>
      </c>
      <c r="B598" s="26">
        <v>2</v>
      </c>
      <c r="D598" s="8">
        <v>0</v>
      </c>
      <c r="F598" s="26" t="s">
        <v>1129</v>
      </c>
      <c r="G598" s="26" t="s">
        <v>220</v>
      </c>
      <c r="H598" s="36">
        <v>82.12</v>
      </c>
      <c r="I598" s="26">
        <v>82.12</v>
      </c>
      <c r="K598" s="26"/>
    </row>
    <row r="599" spans="1:11">
      <c r="A599" s="10">
        <v>6900</v>
      </c>
      <c r="B599" s="26">
        <v>11</v>
      </c>
      <c r="C599" s="8">
        <v>3</v>
      </c>
      <c r="D599" s="8">
        <v>0</v>
      </c>
      <c r="F599" s="26" t="s">
        <v>1078</v>
      </c>
      <c r="G599" s="26" t="s">
        <v>220</v>
      </c>
      <c r="H599" s="36">
        <v>41.19</v>
      </c>
      <c r="I599" s="26">
        <f ref="I599:I630" si="12" t="shared">H599*B599</f>
        <v>453.09</v>
      </c>
      <c r="K599" s="26"/>
    </row>
    <row r="600" spans="1:11">
      <c r="A600" s="10">
        <v>6901</v>
      </c>
      <c r="B600" s="26">
        <v>12</v>
      </c>
      <c r="C600" s="8">
        <v>3</v>
      </c>
      <c r="D600" s="8">
        <v>0</v>
      </c>
      <c r="F600" s="26" t="s">
        <v>1078</v>
      </c>
      <c r="G600" s="26" t="s">
        <v>220</v>
      </c>
      <c r="H600" s="36">
        <v>41.19</v>
      </c>
      <c r="I600" s="26">
        <f si="12" t="shared"/>
        <v>494.28</v>
      </c>
      <c r="K600" s="26"/>
    </row>
    <row r="601" spans="1:11">
      <c r="A601" s="10">
        <v>26001</v>
      </c>
      <c r="B601" s="26">
        <v>1</v>
      </c>
      <c r="D601" s="8">
        <v>0</v>
      </c>
      <c r="G601" s="26" t="s">
        <v>220</v>
      </c>
      <c r="H601" s="29">
        <v>15.11</v>
      </c>
      <c r="I601" s="26">
        <f si="12" t="shared"/>
        <v>15.11</v>
      </c>
      <c r="J601" s="26">
        <v>42</v>
      </c>
      <c r="K601" s="26"/>
    </row>
    <row r="602" spans="1:11">
      <c r="A602" s="10">
        <v>26003</v>
      </c>
      <c r="B602" s="26">
        <v>1</v>
      </c>
      <c r="D602" s="8">
        <v>0</v>
      </c>
      <c r="G602" s="26" t="s">
        <v>220</v>
      </c>
      <c r="H602" s="36">
        <v>35.56</v>
      </c>
      <c r="I602" s="26">
        <f si="12" t="shared"/>
        <v>35.56</v>
      </c>
      <c r="J602" s="26">
        <v>50</v>
      </c>
      <c r="K602" s="26"/>
    </row>
    <row r="603" spans="1:11">
      <c r="A603" s="10">
        <v>26004</v>
      </c>
      <c r="B603" s="26">
        <v>0</v>
      </c>
      <c r="D603" s="8">
        <v>0</v>
      </c>
      <c r="G603" s="26" t="s">
        <v>220</v>
      </c>
      <c r="H603" s="29">
        <v>21.86</v>
      </c>
      <c r="I603" s="26">
        <f si="12" t="shared"/>
        <v>0</v>
      </c>
      <c r="J603" s="26">
        <v>45</v>
      </c>
      <c r="K603" s="26"/>
    </row>
    <row r="604" spans="1:11">
      <c r="A604" s="10">
        <v>26005</v>
      </c>
      <c r="B604" s="26">
        <v>2</v>
      </c>
      <c r="D604" s="8">
        <v>0</v>
      </c>
      <c r="G604" s="26" t="s">
        <v>220</v>
      </c>
      <c r="H604" s="29">
        <v>111.36</v>
      </c>
      <c r="I604" s="26">
        <f si="12" t="shared"/>
        <v>222.72</v>
      </c>
      <c r="J604" s="26">
        <v>53</v>
      </c>
      <c r="K604" s="26"/>
    </row>
    <row r="605" spans="1:11">
      <c r="A605" s="10">
        <v>26006</v>
      </c>
      <c r="B605" s="26">
        <v>0</v>
      </c>
      <c r="D605" s="8">
        <v>0</v>
      </c>
      <c r="G605" s="26" t="s">
        <v>220</v>
      </c>
      <c r="H605" s="36">
        <v>32.53</v>
      </c>
      <c r="I605" s="26">
        <f si="12" t="shared"/>
        <v>0</v>
      </c>
      <c r="J605" s="26">
        <v>50</v>
      </c>
      <c r="K605" s="26"/>
    </row>
    <row r="606" spans="1:11">
      <c r="A606" s="10">
        <v>26007</v>
      </c>
      <c r="B606" s="26">
        <v>2</v>
      </c>
      <c r="D606" s="8">
        <v>0</v>
      </c>
      <c r="G606" s="26" t="s">
        <v>220</v>
      </c>
      <c r="H606" s="29">
        <v>28.86</v>
      </c>
      <c r="I606" s="26">
        <f si="12" t="shared"/>
        <v>57.72</v>
      </c>
      <c r="J606" s="26">
        <v>50</v>
      </c>
      <c r="K606" s="26"/>
    </row>
    <row r="607" spans="1:11">
      <c r="A607" s="10">
        <v>26011</v>
      </c>
      <c r="B607" s="26">
        <v>0</v>
      </c>
      <c r="D607" s="8">
        <v>3</v>
      </c>
      <c r="G607" s="26" t="s">
        <v>220</v>
      </c>
      <c r="H607" s="29">
        <v>14.49</v>
      </c>
      <c r="I607" s="26">
        <f si="12" t="shared"/>
        <v>0</v>
      </c>
      <c r="J607" s="26">
        <v>45</v>
      </c>
      <c r="K607" s="26"/>
    </row>
    <row r="608" spans="1:11">
      <c r="A608" s="10">
        <v>26012</v>
      </c>
      <c r="B608" s="26">
        <v>60</v>
      </c>
      <c r="D608" s="8">
        <v>0</v>
      </c>
      <c r="G608" s="26" t="s">
        <v>220</v>
      </c>
      <c r="H608" s="36">
        <v>25.42</v>
      </c>
      <c r="I608" s="26">
        <f si="12" t="shared"/>
        <v>1525.2</v>
      </c>
      <c r="J608" s="26">
        <v>40</v>
      </c>
      <c r="K608" s="26"/>
    </row>
    <row r="609" spans="1:11">
      <c r="A609" s="10">
        <v>26014</v>
      </c>
      <c r="B609" s="26">
        <v>0</v>
      </c>
      <c r="D609" s="8">
        <v>0</v>
      </c>
      <c r="G609" s="26" t="s">
        <v>220</v>
      </c>
      <c r="H609" s="29">
        <v>20.420000000000002</v>
      </c>
      <c r="I609" s="26">
        <f si="12" t="shared"/>
        <v>0</v>
      </c>
      <c r="J609" s="26">
        <v>45</v>
      </c>
      <c r="K609" s="26"/>
    </row>
    <row r="610" spans="1:11">
      <c r="A610" s="10">
        <v>26015</v>
      </c>
      <c r="B610" s="26">
        <v>2</v>
      </c>
      <c r="D610" s="8">
        <v>0</v>
      </c>
      <c r="G610" s="26" t="s">
        <v>220</v>
      </c>
      <c r="H610" s="29">
        <v>66.36</v>
      </c>
      <c r="I610" s="26">
        <f si="12" t="shared"/>
        <v>132.72</v>
      </c>
      <c r="J610" s="26">
        <v>45</v>
      </c>
      <c r="K610" s="26"/>
    </row>
    <row r="611" spans="1:11">
      <c r="A611" s="10">
        <v>26018</v>
      </c>
      <c r="B611" s="26">
        <v>1</v>
      </c>
      <c r="D611" s="8">
        <v>6</v>
      </c>
      <c r="G611" s="26" t="s">
        <v>220</v>
      </c>
      <c r="H611" s="29">
        <v>26.86</v>
      </c>
      <c r="I611" s="26">
        <f si="12" t="shared"/>
        <v>26.86</v>
      </c>
      <c r="J611" s="26">
        <v>53</v>
      </c>
      <c r="K611" s="26"/>
    </row>
    <row r="612" spans="1:11">
      <c r="A612" s="10">
        <v>26019</v>
      </c>
      <c r="B612" s="26">
        <v>0</v>
      </c>
      <c r="D612" s="8">
        <v>0</v>
      </c>
      <c r="G612" s="26" t="s">
        <v>220</v>
      </c>
      <c r="H612" s="36">
        <v>27.76</v>
      </c>
      <c r="I612" s="26">
        <f si="12" t="shared"/>
        <v>0</v>
      </c>
      <c r="J612" s="26">
        <v>40</v>
      </c>
      <c r="K612" s="26"/>
    </row>
    <row r="613" spans="1:11">
      <c r="A613" s="10">
        <v>26028</v>
      </c>
      <c r="B613" s="26">
        <v>4</v>
      </c>
      <c r="D613" s="8">
        <v>0</v>
      </c>
      <c r="G613" s="26" t="s">
        <v>220</v>
      </c>
      <c r="H613" s="29">
        <v>19.489999999999998</v>
      </c>
      <c r="I613" s="26">
        <f si="12" t="shared"/>
        <v>77.959999999999994</v>
      </c>
      <c r="J613" s="26">
        <v>43</v>
      </c>
      <c r="K613" s="26"/>
    </row>
    <row r="614" spans="1:11">
      <c r="A614" s="10">
        <v>26029</v>
      </c>
      <c r="B614" s="26">
        <v>6</v>
      </c>
      <c r="D614" s="8">
        <v>0</v>
      </c>
      <c r="G614" s="26" t="s">
        <v>220</v>
      </c>
      <c r="H614" s="36">
        <v>30.36</v>
      </c>
      <c r="I614" s="26">
        <f si="12" t="shared"/>
        <v>182.16</v>
      </c>
      <c r="J614" s="26">
        <v>45</v>
      </c>
      <c r="K614" s="26"/>
    </row>
    <row r="615" spans="1:11">
      <c r="A615" s="10">
        <v>26030</v>
      </c>
      <c r="B615" s="26">
        <v>12</v>
      </c>
      <c r="D615" s="8">
        <v>0</v>
      </c>
      <c r="G615" s="26" t="s">
        <v>220</v>
      </c>
      <c r="H615" s="36">
        <v>28.41</v>
      </c>
      <c r="I615" s="26">
        <f si="12" t="shared"/>
        <v>340.92</v>
      </c>
      <c r="J615" s="26">
        <v>41</v>
      </c>
      <c r="K615" s="26"/>
    </row>
    <row r="616" spans="1:11">
      <c r="A616" s="10">
        <v>26033</v>
      </c>
      <c r="B616" s="26">
        <v>22</v>
      </c>
      <c r="D616" s="8">
        <v>0</v>
      </c>
      <c r="G616" s="26" t="s">
        <v>220</v>
      </c>
      <c r="H616" s="36">
        <v>27.44</v>
      </c>
      <c r="I616" s="26">
        <f si="12" t="shared"/>
        <v>603.68000000000006</v>
      </c>
      <c r="J616" s="26">
        <v>40</v>
      </c>
      <c r="K616" s="26"/>
    </row>
    <row r="617" spans="1:11">
      <c r="A617" s="10">
        <v>26034</v>
      </c>
      <c r="B617" s="26">
        <v>1</v>
      </c>
      <c r="D617" s="8">
        <v>0</v>
      </c>
      <c r="G617" s="26" t="s">
        <v>220</v>
      </c>
      <c r="H617" s="36">
        <v>34.26</v>
      </c>
      <c r="I617" s="26">
        <f si="12" t="shared"/>
        <v>34.26</v>
      </c>
      <c r="J617" s="26">
        <v>40</v>
      </c>
      <c r="K617" s="26"/>
    </row>
    <row r="618" spans="1:11">
      <c r="A618" s="10">
        <v>26036</v>
      </c>
      <c r="B618" s="26">
        <v>3</v>
      </c>
      <c r="D618" s="8">
        <v>0</v>
      </c>
      <c r="G618" s="26" t="s">
        <v>220</v>
      </c>
      <c r="H618" s="36">
        <v>32.96</v>
      </c>
      <c r="I618" s="26">
        <f si="12" t="shared"/>
        <v>98.88</v>
      </c>
      <c r="J618" s="26">
        <v>50</v>
      </c>
      <c r="K618" s="26"/>
    </row>
    <row r="619" spans="1:11">
      <c r="A619" s="10">
        <v>26037</v>
      </c>
      <c r="B619" s="26">
        <v>3</v>
      </c>
      <c r="D619" s="8">
        <v>0</v>
      </c>
      <c r="G619" s="26" t="s">
        <v>220</v>
      </c>
      <c r="H619" s="29">
        <v>25.36</v>
      </c>
      <c r="I619" s="26">
        <f si="12" t="shared"/>
        <v>76.08</v>
      </c>
      <c r="J619" s="26">
        <v>62</v>
      </c>
      <c r="K619" s="26"/>
    </row>
    <row r="620" spans="1:11">
      <c r="A620" s="10">
        <v>26040</v>
      </c>
      <c r="B620" s="26">
        <v>0</v>
      </c>
      <c r="D620" s="8">
        <v>0</v>
      </c>
      <c r="G620" s="26" t="s">
        <v>220</v>
      </c>
      <c r="H620" s="36">
        <v>5.65</v>
      </c>
      <c r="I620" s="26">
        <f si="12" t="shared"/>
        <v>0</v>
      </c>
      <c r="J620" s="26">
        <v>45</v>
      </c>
      <c r="K620" s="26"/>
    </row>
    <row r="621" spans="1:11">
      <c r="A621" s="10">
        <v>26041</v>
      </c>
      <c r="B621" s="26">
        <v>0</v>
      </c>
      <c r="D621" s="8">
        <v>0</v>
      </c>
      <c r="G621" s="26" t="s">
        <v>220</v>
      </c>
      <c r="H621" s="29">
        <v>93.86</v>
      </c>
      <c r="I621" s="26">
        <f si="12" t="shared"/>
        <v>0</v>
      </c>
      <c r="J621" s="26">
        <v>45</v>
      </c>
      <c r="K621" s="26"/>
    </row>
    <row r="622" spans="1:11">
      <c r="A622" s="10">
        <v>26042</v>
      </c>
      <c r="B622" s="26">
        <v>10</v>
      </c>
      <c r="D622" s="8">
        <v>10</v>
      </c>
      <c r="G622" s="26" t="s">
        <v>220</v>
      </c>
      <c r="H622" s="36">
        <v>29.83</v>
      </c>
      <c r="I622" s="26">
        <f si="12" t="shared"/>
        <v>298.29999999999995</v>
      </c>
      <c r="J622" s="26">
        <v>45</v>
      </c>
      <c r="K622" s="26"/>
    </row>
    <row r="623" spans="1:11">
      <c r="A623" s="10">
        <v>26043</v>
      </c>
      <c r="B623" s="26">
        <v>0</v>
      </c>
      <c r="D623" s="8">
        <v>0</v>
      </c>
      <c r="G623" s="26" t="s">
        <v>220</v>
      </c>
      <c r="H623" s="29">
        <v>39.69</v>
      </c>
      <c r="I623" s="26">
        <f si="12" t="shared"/>
        <v>0</v>
      </c>
      <c r="J623" s="26">
        <v>50</v>
      </c>
      <c r="K623" s="26"/>
    </row>
    <row r="624" spans="1:11">
      <c r="A624" s="10">
        <v>26044</v>
      </c>
      <c r="B624" s="26">
        <v>10</v>
      </c>
      <c r="D624" s="8">
        <v>0</v>
      </c>
      <c r="G624" s="26" t="s">
        <v>220</v>
      </c>
      <c r="H624" s="29">
        <v>21.78</v>
      </c>
      <c r="I624" s="26">
        <f si="12" t="shared"/>
        <v>217.8</v>
      </c>
      <c r="J624" s="26">
        <v>45</v>
      </c>
      <c r="K624" s="26"/>
    </row>
    <row r="625" spans="1:11">
      <c r="A625" s="10">
        <v>26045</v>
      </c>
      <c r="B625" s="26">
        <v>3</v>
      </c>
      <c r="D625" s="8">
        <v>0</v>
      </c>
      <c r="G625" s="26" t="s">
        <v>220</v>
      </c>
      <c r="H625" s="36">
        <v>36.86</v>
      </c>
      <c r="I625" s="26">
        <f si="12" t="shared"/>
        <v>110.58</v>
      </c>
      <c r="J625" s="26">
        <v>55</v>
      </c>
      <c r="K625" s="26"/>
    </row>
    <row r="626" spans="1:11">
      <c r="A626" s="10">
        <v>26048</v>
      </c>
      <c r="B626" s="26">
        <v>3</v>
      </c>
      <c r="D626" s="8">
        <v>0</v>
      </c>
      <c r="F626" s="26" t="s">
        <v>1128</v>
      </c>
      <c r="G626" s="26" t="s">
        <v>220</v>
      </c>
      <c r="H626" s="36">
        <v>36.39</v>
      </c>
      <c r="I626" s="26">
        <f si="12" t="shared"/>
        <v>109.17</v>
      </c>
      <c r="J626" s="26">
        <v>55</v>
      </c>
      <c r="K626" s="26"/>
    </row>
    <row r="627" spans="1:11">
      <c r="A627" s="10">
        <v>26049</v>
      </c>
      <c r="B627" s="26">
        <v>3</v>
      </c>
      <c r="D627" s="8">
        <v>3</v>
      </c>
      <c r="G627" s="26" t="s">
        <v>220</v>
      </c>
      <c r="H627" s="36">
        <v>36.86</v>
      </c>
      <c r="I627" s="26">
        <f si="12" t="shared"/>
        <v>110.58</v>
      </c>
      <c r="J627" s="26">
        <v>55</v>
      </c>
      <c r="K627" s="26"/>
    </row>
    <row r="628" spans="1:11">
      <c r="A628" s="10">
        <v>26050</v>
      </c>
      <c r="B628" s="26">
        <v>3</v>
      </c>
      <c r="D628" s="8">
        <v>3</v>
      </c>
      <c r="G628" s="26" t="s">
        <v>220</v>
      </c>
      <c r="H628" s="36">
        <v>43.36</v>
      </c>
      <c r="I628" s="26">
        <f si="12" t="shared"/>
        <v>130.07999999999998</v>
      </c>
      <c r="J628" s="26">
        <v>55</v>
      </c>
      <c r="K628" s="26"/>
    </row>
    <row r="629" spans="1:11">
      <c r="A629" s="10">
        <v>26051</v>
      </c>
      <c r="B629" s="26">
        <v>3</v>
      </c>
      <c r="D629" s="8">
        <v>0</v>
      </c>
      <c r="G629" s="26" t="s">
        <v>220</v>
      </c>
      <c r="H629" s="36">
        <v>34.26</v>
      </c>
      <c r="I629" s="26">
        <f si="12" t="shared"/>
        <v>102.78</v>
      </c>
      <c r="J629" s="26">
        <v>50</v>
      </c>
      <c r="K629" s="26"/>
    </row>
    <row r="630" spans="1:11">
      <c r="A630" s="10">
        <v>26058</v>
      </c>
      <c r="B630" s="26">
        <v>7</v>
      </c>
      <c r="D630" s="8">
        <v>0</v>
      </c>
      <c r="G630" s="26" t="s">
        <v>220</v>
      </c>
      <c r="H630" s="36">
        <v>26.75</v>
      </c>
      <c r="I630" s="26">
        <f si="12" t="shared"/>
        <v>187.25</v>
      </c>
      <c r="J630" s="26">
        <v>40</v>
      </c>
      <c r="K630" s="26"/>
    </row>
    <row r="631" spans="1:11">
      <c r="A631" s="10">
        <v>26064</v>
      </c>
      <c r="B631" s="26">
        <v>0</v>
      </c>
      <c r="D631" s="8">
        <v>0</v>
      </c>
      <c r="G631" s="26" t="s">
        <v>220</v>
      </c>
      <c r="H631" s="29">
        <v>46.36</v>
      </c>
      <c r="I631" s="26">
        <f ref="I631:I662" si="13" t="shared">H631*B631</f>
        <v>0</v>
      </c>
      <c r="J631" s="26">
        <v>65</v>
      </c>
      <c r="K631" s="26"/>
    </row>
    <row r="632" spans="1:11">
      <c r="A632" s="10">
        <v>26066</v>
      </c>
      <c r="B632" s="26">
        <v>2</v>
      </c>
      <c r="D632" s="8">
        <v>6</v>
      </c>
      <c r="G632" s="26" t="s">
        <v>220</v>
      </c>
      <c r="H632" s="29">
        <v>51.36</v>
      </c>
      <c r="I632" s="26">
        <f si="13" t="shared"/>
        <v>102.72</v>
      </c>
      <c r="J632" s="26">
        <v>60</v>
      </c>
      <c r="K632" s="26"/>
    </row>
    <row r="633" spans="1:11">
      <c r="A633" s="10">
        <v>26071</v>
      </c>
      <c r="B633" s="26">
        <v>4</v>
      </c>
      <c r="D633" s="8">
        <v>6</v>
      </c>
      <c r="G633" s="26" t="s">
        <v>220</v>
      </c>
      <c r="H633" s="29">
        <v>83.86</v>
      </c>
      <c r="I633" s="26">
        <f si="13" t="shared"/>
        <v>335.44</v>
      </c>
      <c r="J633" s="26">
        <v>60</v>
      </c>
      <c r="K633" s="26"/>
    </row>
    <row r="634" spans="1:11">
      <c r="A634" s="10">
        <v>26073</v>
      </c>
      <c r="B634" s="26">
        <v>7</v>
      </c>
      <c r="D634" s="8">
        <v>6</v>
      </c>
      <c r="G634" s="26" t="s">
        <v>220</v>
      </c>
      <c r="H634" s="29">
        <v>28.24</v>
      </c>
      <c r="I634" s="26">
        <f si="13" t="shared"/>
        <v>197.67999999999998</v>
      </c>
      <c r="J634" s="26">
        <v>60</v>
      </c>
      <c r="K634" s="26"/>
    </row>
    <row r="635" spans="1:11">
      <c r="A635" s="10">
        <v>26074</v>
      </c>
      <c r="B635" s="26">
        <v>1</v>
      </c>
      <c r="D635" s="8">
        <v>0</v>
      </c>
      <c r="G635" s="26" t="s">
        <v>220</v>
      </c>
      <c r="H635" s="29">
        <v>41.5</v>
      </c>
      <c r="I635" s="26">
        <f si="13" t="shared"/>
        <v>41.5</v>
      </c>
      <c r="J635" s="26">
        <v>50</v>
      </c>
      <c r="K635" s="26"/>
    </row>
    <row r="636" spans="1:11">
      <c r="A636" s="10">
        <v>26090</v>
      </c>
      <c r="B636" s="26">
        <v>18</v>
      </c>
      <c r="D636" s="8">
        <v>0</v>
      </c>
      <c r="G636" s="26" t="s">
        <v>220</v>
      </c>
      <c r="H636" s="29">
        <v>45.53</v>
      </c>
      <c r="I636" s="26">
        <f si="13" t="shared"/>
        <v>819.54</v>
      </c>
      <c r="J636" s="26">
        <v>105</v>
      </c>
      <c r="K636" s="26"/>
    </row>
    <row r="637" spans="1:11">
      <c r="A637" s="10">
        <v>26106</v>
      </c>
      <c r="B637" s="26">
        <v>0</v>
      </c>
      <c r="D637" s="8">
        <v>0</v>
      </c>
      <c r="G637" s="26" t="s">
        <v>220</v>
      </c>
      <c r="H637" s="36">
        <v>114.86</v>
      </c>
      <c r="I637" s="26">
        <f si="13" t="shared"/>
        <v>0</v>
      </c>
      <c r="J637" s="26">
        <v>163</v>
      </c>
      <c r="K637" s="26"/>
    </row>
    <row r="638" spans="1:11">
      <c r="A638" s="10">
        <v>26109</v>
      </c>
      <c r="B638" s="26">
        <v>0</v>
      </c>
      <c r="D638" s="8">
        <v>0</v>
      </c>
      <c r="G638" s="26" t="s">
        <v>220</v>
      </c>
      <c r="H638" s="36">
        <v>62.86</v>
      </c>
      <c r="I638" s="26">
        <f si="13" t="shared"/>
        <v>0</v>
      </c>
      <c r="J638" s="26">
        <v>80</v>
      </c>
      <c r="K638" s="26"/>
    </row>
    <row r="639" spans="1:11">
      <c r="A639" s="10">
        <v>26112</v>
      </c>
      <c r="B639" s="26">
        <v>0</v>
      </c>
      <c r="D639" s="8">
        <v>0</v>
      </c>
      <c r="G639" s="26" t="s">
        <v>220</v>
      </c>
      <c r="H639" s="36">
        <v>62.86</v>
      </c>
      <c r="I639" s="26">
        <f si="13" t="shared"/>
        <v>0</v>
      </c>
      <c r="J639" s="26">
        <f>(H639*0.4)+H639</f>
        <v>88.004000000000005</v>
      </c>
      <c r="K639" s="26"/>
    </row>
    <row r="640" spans="1:11">
      <c r="A640" s="10">
        <v>26114</v>
      </c>
      <c r="B640" s="26">
        <v>0</v>
      </c>
      <c r="D640" s="8">
        <v>0</v>
      </c>
      <c r="G640" s="26" t="s">
        <v>220</v>
      </c>
      <c r="H640" s="36">
        <v>75.86</v>
      </c>
      <c r="I640" s="26">
        <f si="13" t="shared"/>
        <v>0</v>
      </c>
      <c r="J640" s="26">
        <v>110</v>
      </c>
      <c r="K640" s="26"/>
    </row>
    <row r="641" spans="1:11">
      <c r="A641" s="10">
        <v>26117</v>
      </c>
      <c r="B641" s="26">
        <v>11</v>
      </c>
      <c r="D641" s="8">
        <v>0</v>
      </c>
      <c r="G641" s="26" t="s">
        <v>220</v>
      </c>
      <c r="H641" s="36">
        <v>42.06</v>
      </c>
      <c r="I641" s="26">
        <f si="13" t="shared"/>
        <v>462.66</v>
      </c>
      <c r="J641" s="26">
        <v>60</v>
      </c>
      <c r="K641" s="26"/>
    </row>
    <row r="642" spans="1:11">
      <c r="A642" s="10">
        <v>26119</v>
      </c>
      <c r="B642" s="26">
        <v>0</v>
      </c>
      <c r="D642" s="8">
        <v>0</v>
      </c>
      <c r="G642" s="26" t="s">
        <v>220</v>
      </c>
      <c r="H642" s="36">
        <v>62.86</v>
      </c>
      <c r="I642" s="26">
        <f si="13" t="shared"/>
        <v>0</v>
      </c>
      <c r="J642" s="26">
        <v>110</v>
      </c>
      <c r="K642" s="26"/>
    </row>
    <row r="643" spans="1:11">
      <c r="A643" s="10">
        <v>26120</v>
      </c>
      <c r="B643" s="26">
        <v>0</v>
      </c>
      <c r="D643" s="8">
        <v>0</v>
      </c>
      <c r="G643" s="26" t="s">
        <v>220</v>
      </c>
      <c r="H643" s="36">
        <v>75.86</v>
      </c>
      <c r="I643" s="26">
        <f si="13" t="shared"/>
        <v>0</v>
      </c>
      <c r="J643" s="26">
        <v>130</v>
      </c>
      <c r="K643" s="26"/>
    </row>
    <row r="644" spans="1:11">
      <c r="A644" s="10">
        <v>26121</v>
      </c>
      <c r="B644" s="26">
        <v>0</v>
      </c>
      <c r="D644" s="8">
        <v>0</v>
      </c>
      <c r="G644" s="26" t="s">
        <v>220</v>
      </c>
      <c r="H644" s="36">
        <v>62.86</v>
      </c>
      <c r="I644" s="26">
        <f si="13" t="shared"/>
        <v>0</v>
      </c>
      <c r="J644" s="26">
        <v>125</v>
      </c>
      <c r="K644" s="26"/>
    </row>
    <row r="645" spans="1:11">
      <c r="A645" s="10">
        <v>26122</v>
      </c>
      <c r="B645" s="26">
        <v>0</v>
      </c>
      <c r="D645" s="8">
        <v>0</v>
      </c>
      <c r="G645" s="26" t="s">
        <v>220</v>
      </c>
      <c r="H645" s="36">
        <v>62.86</v>
      </c>
      <c r="I645" s="26">
        <f si="13" t="shared"/>
        <v>0</v>
      </c>
      <c r="J645" s="26">
        <f>(H645*0.4)+H645</f>
        <v>88.004000000000005</v>
      </c>
      <c r="K645" s="26"/>
    </row>
    <row r="646" spans="1:11">
      <c r="A646" s="10">
        <v>26123</v>
      </c>
      <c r="B646" s="26">
        <v>0</v>
      </c>
      <c r="D646" s="8">
        <v>0</v>
      </c>
      <c r="G646" s="26" t="s">
        <v>220</v>
      </c>
      <c r="H646" s="36">
        <v>257.86</v>
      </c>
      <c r="I646" s="26">
        <f si="13" t="shared"/>
        <v>0</v>
      </c>
      <c r="J646" s="26">
        <v>162</v>
      </c>
      <c r="K646" s="26"/>
    </row>
    <row r="647" spans="1:11">
      <c r="A647" s="10">
        <v>26124</v>
      </c>
      <c r="B647" s="26">
        <v>0</v>
      </c>
      <c r="D647" s="8">
        <v>0</v>
      </c>
      <c r="G647" s="26" t="s">
        <v>220</v>
      </c>
      <c r="H647" s="36">
        <v>36.86</v>
      </c>
      <c r="I647" s="26">
        <f si="13" t="shared"/>
        <v>0</v>
      </c>
      <c r="J647" s="26">
        <f>(H647*0.4)+H647</f>
        <v>51.603999999999999</v>
      </c>
      <c r="K647" s="26"/>
    </row>
    <row r="648" spans="1:11">
      <c r="A648" s="10">
        <v>26127</v>
      </c>
      <c r="B648" s="26">
        <v>0</v>
      </c>
      <c r="D648" s="8">
        <v>0</v>
      </c>
      <c r="G648" s="26" t="s">
        <v>220</v>
      </c>
      <c r="H648" s="36">
        <v>88.86</v>
      </c>
      <c r="I648" s="26">
        <f si="13" t="shared"/>
        <v>0</v>
      </c>
      <c r="J648" s="26">
        <v>110</v>
      </c>
      <c r="K648" s="26"/>
    </row>
    <row r="649" spans="1:11">
      <c r="A649" s="10">
        <v>26128</v>
      </c>
      <c r="B649" s="26">
        <v>0</v>
      </c>
      <c r="D649" s="8">
        <v>0</v>
      </c>
      <c r="G649" s="26" t="s">
        <v>220</v>
      </c>
      <c r="H649" s="36">
        <v>88.86</v>
      </c>
      <c r="I649" s="26">
        <f si="13" t="shared"/>
        <v>0</v>
      </c>
      <c r="J649" s="26">
        <v>145</v>
      </c>
      <c r="K649" s="26"/>
    </row>
    <row r="650" spans="1:11">
      <c r="A650" s="10">
        <v>26129</v>
      </c>
      <c r="B650" s="26">
        <v>0</v>
      </c>
      <c r="D650" s="8">
        <v>0</v>
      </c>
      <c r="G650" s="26" t="s">
        <v>220</v>
      </c>
      <c r="H650" s="36">
        <v>56.36</v>
      </c>
      <c r="I650" s="26">
        <f si="13" t="shared"/>
        <v>0</v>
      </c>
      <c r="J650" s="26">
        <v>80</v>
      </c>
      <c r="K650" s="26"/>
    </row>
    <row r="651" spans="1:11">
      <c r="A651" s="10">
        <v>26130</v>
      </c>
      <c r="B651" s="26">
        <v>0</v>
      </c>
      <c r="D651" s="8">
        <v>0</v>
      </c>
      <c r="G651" s="26" t="s">
        <v>220</v>
      </c>
      <c r="H651" s="36">
        <v>75.86</v>
      </c>
      <c r="I651" s="26">
        <f si="13" t="shared"/>
        <v>0</v>
      </c>
      <c r="J651" s="26">
        <v>100</v>
      </c>
      <c r="K651" s="26"/>
    </row>
    <row r="652" spans="1:11">
      <c r="A652" s="10">
        <v>26131</v>
      </c>
      <c r="B652" s="26">
        <v>0</v>
      </c>
      <c r="D652" s="8">
        <v>0</v>
      </c>
      <c r="G652" s="26" t="s">
        <v>220</v>
      </c>
      <c r="H652" s="36">
        <v>75.86</v>
      </c>
      <c r="I652" s="26">
        <f si="13" t="shared"/>
        <v>0</v>
      </c>
      <c r="J652" s="26">
        <v>125</v>
      </c>
      <c r="K652" s="26"/>
    </row>
    <row r="653" spans="1:11">
      <c r="A653" s="10">
        <v>26132</v>
      </c>
      <c r="B653" s="26">
        <v>0</v>
      </c>
      <c r="D653" s="8">
        <v>0</v>
      </c>
      <c r="G653" s="26" t="s">
        <v>220</v>
      </c>
      <c r="H653" s="36">
        <v>49.86</v>
      </c>
      <c r="I653" s="26">
        <f si="13" t="shared"/>
        <v>0</v>
      </c>
      <c r="J653" s="26">
        <f>(H653*0.4)+H653</f>
        <v>69.804000000000002</v>
      </c>
      <c r="K653" s="26"/>
    </row>
    <row r="654" spans="1:11">
      <c r="A654" s="10">
        <v>26133</v>
      </c>
      <c r="B654" s="26">
        <v>0</v>
      </c>
      <c r="D654" s="8">
        <v>0</v>
      </c>
      <c r="G654" s="26" t="s">
        <v>220</v>
      </c>
      <c r="H654" s="36">
        <v>49.86</v>
      </c>
      <c r="I654" s="26">
        <f si="13" t="shared"/>
        <v>0</v>
      </c>
      <c r="K654" s="26"/>
    </row>
    <row r="655" spans="1:11">
      <c r="A655" s="10">
        <v>26136</v>
      </c>
      <c r="B655" s="26">
        <v>2</v>
      </c>
      <c r="D655" s="8">
        <v>0</v>
      </c>
      <c r="G655" s="26" t="s">
        <v>220</v>
      </c>
      <c r="H655" s="36">
        <v>49.86</v>
      </c>
      <c r="I655" s="26">
        <f si="13" t="shared"/>
        <v>99.72</v>
      </c>
      <c r="J655" s="26">
        <v>85</v>
      </c>
      <c r="K655" s="26"/>
    </row>
    <row r="656" spans="1:11">
      <c r="A656" s="10">
        <v>26205</v>
      </c>
      <c r="B656" s="26">
        <v>0</v>
      </c>
      <c r="D656" s="8">
        <v>0</v>
      </c>
      <c r="G656" s="26" t="s">
        <v>220</v>
      </c>
      <c r="H656" s="36">
        <v>127.86</v>
      </c>
      <c r="I656" s="26">
        <f si="13" t="shared"/>
        <v>0</v>
      </c>
      <c r="J656" s="26">
        <f>(H656*0.4)+H656</f>
        <v>179.00400000000002</v>
      </c>
      <c r="K656" s="26"/>
    </row>
    <row r="657" spans="1:11">
      <c r="A657" s="10">
        <v>26207</v>
      </c>
      <c r="B657" s="26">
        <v>3</v>
      </c>
      <c r="D657" s="8">
        <v>0</v>
      </c>
      <c r="G657" s="26" t="s">
        <v>220</v>
      </c>
      <c r="H657" s="36">
        <v>127.86</v>
      </c>
      <c r="I657" s="26">
        <f si="13" t="shared"/>
        <v>383.58</v>
      </c>
      <c r="J657" s="26">
        <v>165</v>
      </c>
      <c r="K657" s="26"/>
    </row>
    <row r="658" spans="1:11">
      <c r="A658" s="10">
        <v>26226</v>
      </c>
      <c r="B658" s="26">
        <v>35</v>
      </c>
      <c r="D658" s="8">
        <v>0</v>
      </c>
      <c r="G658" s="26" t="s">
        <v>220</v>
      </c>
      <c r="H658" s="36">
        <v>36.86</v>
      </c>
      <c r="I658" s="26">
        <f si="13" t="shared"/>
        <v>1290.0999999999999</v>
      </c>
      <c r="J658" s="26">
        <v>75</v>
      </c>
      <c r="K658" s="26"/>
    </row>
    <row r="659" spans="1:11">
      <c r="A659" s="10">
        <v>26248</v>
      </c>
      <c r="B659" s="26">
        <v>4</v>
      </c>
      <c r="D659" s="8">
        <v>0</v>
      </c>
      <c r="G659" s="26" t="s">
        <v>220</v>
      </c>
      <c r="H659" s="36">
        <v>88.86</v>
      </c>
      <c r="I659" s="26">
        <f si="13" t="shared"/>
        <v>355.44</v>
      </c>
      <c r="J659" s="26">
        <v>130</v>
      </c>
      <c r="K659" s="26"/>
    </row>
    <row r="660" spans="1:11">
      <c r="A660" s="10">
        <v>26391</v>
      </c>
      <c r="B660" s="26">
        <v>0</v>
      </c>
      <c r="D660" s="8">
        <v>0</v>
      </c>
      <c r="G660" s="26" t="s">
        <v>220</v>
      </c>
      <c r="H660" s="36">
        <v>49.86</v>
      </c>
      <c r="I660" s="26">
        <f si="13" t="shared"/>
        <v>0</v>
      </c>
      <c r="J660" s="26">
        <v>75</v>
      </c>
      <c r="K660" s="26"/>
    </row>
    <row r="661" spans="1:11">
      <c r="A661" s="10">
        <v>26392</v>
      </c>
      <c r="B661" s="26">
        <v>0</v>
      </c>
      <c r="D661" s="8">
        <v>0</v>
      </c>
      <c r="G661" s="26" t="s">
        <v>220</v>
      </c>
      <c r="H661" s="36">
        <v>75.86</v>
      </c>
      <c r="I661" s="26">
        <f si="13" t="shared"/>
        <v>0</v>
      </c>
      <c r="J661" s="26">
        <v>110</v>
      </c>
      <c r="K661" s="26"/>
    </row>
    <row r="662" spans="1:11">
      <c r="A662" s="10">
        <v>26393</v>
      </c>
      <c r="B662" s="26">
        <v>0</v>
      </c>
      <c r="D662" s="8">
        <v>0</v>
      </c>
      <c r="G662" s="26" t="s">
        <v>220</v>
      </c>
      <c r="H662" s="36">
        <v>88.86</v>
      </c>
      <c r="I662" s="26">
        <f si="13" t="shared"/>
        <v>0</v>
      </c>
      <c r="J662" s="26">
        <v>125</v>
      </c>
      <c r="K662" s="26"/>
    </row>
    <row r="663" spans="1:11">
      <c r="A663" s="10">
        <v>26394</v>
      </c>
      <c r="B663" s="26">
        <v>0</v>
      </c>
      <c r="D663" s="8">
        <v>0</v>
      </c>
      <c r="G663" s="26" t="s">
        <v>220</v>
      </c>
      <c r="H663" s="36">
        <v>88.86</v>
      </c>
      <c r="I663" s="26">
        <f ref="I663:I670" si="14" t="shared">H663*B663</f>
        <v>0</v>
      </c>
      <c r="J663" s="26">
        <v>125</v>
      </c>
      <c r="K663" s="26"/>
    </row>
    <row r="664" spans="1:11">
      <c r="A664" s="10">
        <v>26395</v>
      </c>
      <c r="B664" s="26">
        <v>0</v>
      </c>
      <c r="D664" s="8">
        <v>0</v>
      </c>
      <c r="G664" s="26" t="s">
        <v>220</v>
      </c>
      <c r="H664" s="36">
        <v>88.86</v>
      </c>
      <c r="I664" s="26">
        <f si="14" t="shared"/>
        <v>0</v>
      </c>
      <c r="J664" s="26">
        <v>130</v>
      </c>
      <c r="K664" s="26"/>
    </row>
    <row r="665" spans="1:11">
      <c r="A665" s="10">
        <v>26396</v>
      </c>
      <c r="B665" s="26">
        <v>0</v>
      </c>
      <c r="D665" s="8">
        <v>0</v>
      </c>
      <c r="G665" s="26" t="s">
        <v>220</v>
      </c>
      <c r="H665" s="36">
        <v>101.86</v>
      </c>
      <c r="I665" s="26">
        <f si="14" t="shared"/>
        <v>0</v>
      </c>
      <c r="J665" s="26">
        <v>145</v>
      </c>
      <c r="K665" s="26"/>
    </row>
    <row r="666" spans="1:11">
      <c r="A666" s="10">
        <v>26397</v>
      </c>
      <c r="B666" s="26">
        <v>0</v>
      </c>
      <c r="D666" s="8">
        <v>0</v>
      </c>
      <c r="G666" s="26" t="s">
        <v>220</v>
      </c>
      <c r="H666" s="36">
        <v>101.86</v>
      </c>
      <c r="I666" s="26">
        <f si="14" t="shared"/>
        <v>0</v>
      </c>
      <c r="J666" s="26">
        <v>145</v>
      </c>
      <c r="K666" s="26"/>
    </row>
    <row r="667" spans="1:11">
      <c r="A667" s="10">
        <v>26398</v>
      </c>
      <c r="B667" s="26">
        <v>0</v>
      </c>
      <c r="D667" s="8">
        <v>0</v>
      </c>
      <c r="G667" s="26" t="s">
        <v>220</v>
      </c>
      <c r="H667" s="36">
        <v>101.86</v>
      </c>
      <c r="I667" s="26">
        <f si="14" t="shared"/>
        <v>0</v>
      </c>
      <c r="J667" s="26">
        <v>145</v>
      </c>
      <c r="K667" s="26"/>
    </row>
    <row r="668" spans="1:11">
      <c r="A668" s="10">
        <v>26399</v>
      </c>
      <c r="B668" s="26">
        <v>0</v>
      </c>
      <c r="D668" s="8">
        <v>0</v>
      </c>
      <c r="G668" s="26" t="s">
        <v>220</v>
      </c>
      <c r="H668" s="36">
        <v>114.86</v>
      </c>
      <c r="I668" s="26">
        <f si="14" t="shared"/>
        <v>0</v>
      </c>
      <c r="J668" s="26">
        <v>165</v>
      </c>
      <c r="K668" s="26"/>
    </row>
    <row r="669" spans="1:11">
      <c r="A669" s="10">
        <v>26403</v>
      </c>
      <c r="B669" s="26">
        <v>2</v>
      </c>
      <c r="D669" s="8">
        <v>0</v>
      </c>
      <c r="G669" s="26" t="s">
        <v>220</v>
      </c>
      <c r="H669" s="36">
        <v>36.86</v>
      </c>
      <c r="I669" s="26">
        <f si="14" t="shared"/>
        <v>73.72</v>
      </c>
      <c r="J669" s="26">
        <v>55</v>
      </c>
      <c r="K669" s="26"/>
    </row>
    <row r="670" spans="1:11">
      <c r="A670" s="10">
        <v>26404</v>
      </c>
      <c r="B670" s="26">
        <v>3</v>
      </c>
      <c r="D670" s="8">
        <v>0</v>
      </c>
      <c r="G670" s="26" t="s">
        <v>220</v>
      </c>
      <c r="H670" s="36">
        <v>29.276666666666667</v>
      </c>
      <c r="I670" s="26">
        <f si="14" t="shared"/>
        <v>87.83</v>
      </c>
      <c r="J670" s="26">
        <v>45</v>
      </c>
      <c r="K670" s="26"/>
    </row>
    <row r="671" spans="1:11">
      <c r="K671" s="26"/>
    </row>
    <row r="672" spans="1:11">
      <c r="A672" s="10">
        <v>5047</v>
      </c>
      <c r="B672" s="26">
        <v>1</v>
      </c>
      <c r="D672" s="8">
        <v>4</v>
      </c>
      <c r="E672" s="26" t="s">
        <v>1037</v>
      </c>
      <c r="F672" s="26" t="s">
        <v>842</v>
      </c>
      <c r="G672" s="26" t="s">
        <v>677</v>
      </c>
      <c r="H672" s="29">
        <v>301.35000000000002</v>
      </c>
      <c r="I672" s="29">
        <f>H672*B672</f>
        <v>301.35000000000002</v>
      </c>
      <c r="J672" s="26">
        <v>345</v>
      </c>
    </row>
    <row r="673" spans="1:11">
      <c r="A673" s="10">
        <v>5141</v>
      </c>
      <c r="B673" s="26">
        <v>11</v>
      </c>
      <c r="C673" s="8" t="s">
        <v>645</v>
      </c>
      <c r="D673" s="8">
        <v>17</v>
      </c>
      <c r="E673" s="26" t="s">
        <v>76</v>
      </c>
      <c r="F673" s="26" t="s">
        <v>913</v>
      </c>
      <c r="G673" s="26" t="s">
        <v>677</v>
      </c>
      <c r="H673" s="36">
        <v>210</v>
      </c>
      <c r="I673" s="29">
        <f>H673*B673</f>
        <v>2310</v>
      </c>
      <c r="J673" s="26">
        <v>300</v>
      </c>
      <c r="K673" s="25" t="s">
        <v>1159</v>
      </c>
    </row>
    <row r="674" spans="1:11">
      <c r="I674" s="29"/>
    </row>
    <row r="675" spans="1:11">
      <c r="A675" s="10">
        <v>5001</v>
      </c>
      <c r="B675" s="26">
        <v>2</v>
      </c>
      <c r="C675" s="8">
        <v>6</v>
      </c>
      <c r="D675" s="8">
        <v>4</v>
      </c>
      <c r="E675" s="26" t="s">
        <v>520</v>
      </c>
      <c r="F675" s="26" t="s">
        <v>536</v>
      </c>
      <c r="G675" s="26" t="s">
        <v>571</v>
      </c>
      <c r="H675" s="29">
        <v>33.729999999999997</v>
      </c>
      <c r="I675" s="26">
        <f ref="I675:I690" si="15" t="shared">H675*B675</f>
        <v>67.459999999999994</v>
      </c>
      <c r="J675" s="26">
        <v>67</v>
      </c>
    </row>
    <row r="676" spans="1:11">
      <c r="A676" s="10">
        <v>5002</v>
      </c>
      <c r="B676" s="26">
        <v>13</v>
      </c>
      <c r="C676" s="8">
        <v>15</v>
      </c>
      <c r="D676" s="8">
        <v>37</v>
      </c>
      <c r="E676" s="26" t="s">
        <v>521</v>
      </c>
      <c r="F676" s="26" t="s">
        <v>535</v>
      </c>
      <c r="G676" s="26" t="s">
        <v>571</v>
      </c>
      <c r="H676" s="29">
        <v>29.75</v>
      </c>
      <c r="I676" s="26">
        <f si="15" t="shared"/>
        <v>386.75</v>
      </c>
      <c r="J676" s="26">
        <v>60</v>
      </c>
    </row>
    <row r="677" spans="1:11">
      <c r="A677" s="10">
        <v>5003</v>
      </c>
      <c r="B677" s="26">
        <v>27</v>
      </c>
      <c r="C677" s="8" t="s">
        <v>642</v>
      </c>
      <c r="D677" s="8">
        <v>4</v>
      </c>
      <c r="E677" s="26" t="s">
        <v>0</v>
      </c>
      <c r="F677" s="26" t="s">
        <v>537</v>
      </c>
      <c r="G677" s="26" t="s">
        <v>571</v>
      </c>
      <c r="H677" s="29">
        <v>67.540000000000006</v>
      </c>
      <c r="I677" s="26">
        <f si="15" t="shared"/>
        <v>1823.5800000000002</v>
      </c>
      <c r="J677" s="26">
        <v>175</v>
      </c>
    </row>
    <row r="678" spans="1:11">
      <c r="A678" s="10">
        <v>5014</v>
      </c>
      <c r="B678" s="26">
        <v>59</v>
      </c>
      <c r="C678" s="8" t="s">
        <v>629</v>
      </c>
      <c r="D678" s="8">
        <v>13</v>
      </c>
      <c r="E678" s="26" t="s">
        <v>886</v>
      </c>
      <c r="F678" s="26" t="s">
        <v>543</v>
      </c>
      <c r="G678" s="26" t="s">
        <v>571</v>
      </c>
      <c r="H678" s="29">
        <v>16.670000000000002</v>
      </c>
      <c r="I678" s="26">
        <f si="15" t="shared"/>
        <v>983.53000000000009</v>
      </c>
      <c r="J678" s="26">
        <v>25</v>
      </c>
    </row>
    <row r="679" spans="1:11">
      <c r="A679" s="10">
        <v>5030</v>
      </c>
      <c r="B679" s="26">
        <v>84</v>
      </c>
      <c r="C679" s="8">
        <v>15</v>
      </c>
      <c r="D679" s="8">
        <v>25</v>
      </c>
      <c r="E679" s="26" t="s">
        <v>1095</v>
      </c>
      <c r="F679" s="26" t="s">
        <v>548</v>
      </c>
      <c r="G679" s="26" t="s">
        <v>571</v>
      </c>
      <c r="H679" s="29">
        <v>18.2</v>
      </c>
      <c r="I679" s="29">
        <f si="15" t="shared"/>
        <v>1528.8</v>
      </c>
      <c r="J679" s="26">
        <v>50</v>
      </c>
    </row>
    <row r="680" spans="1:11">
      <c r="A680" s="10">
        <v>5031</v>
      </c>
      <c r="B680" s="26">
        <v>11</v>
      </c>
      <c r="C680" s="8" t="s">
        <v>644</v>
      </c>
      <c r="D680" s="8">
        <v>33</v>
      </c>
      <c r="E680" s="26" t="s">
        <v>1096</v>
      </c>
      <c r="F680" s="26" t="s">
        <v>550</v>
      </c>
      <c r="G680" s="26" t="s">
        <v>571</v>
      </c>
      <c r="H680" s="29">
        <v>18.2</v>
      </c>
      <c r="I680" s="29">
        <f si="15" t="shared"/>
        <v>200.2</v>
      </c>
      <c r="J680" s="26">
        <f>72</f>
        <v>72</v>
      </c>
    </row>
    <row r="681" spans="1:11">
      <c r="A681" s="10">
        <v>5035</v>
      </c>
      <c r="B681" s="26">
        <v>29</v>
      </c>
      <c r="C681" s="8" t="s">
        <v>629</v>
      </c>
      <c r="D681" s="8">
        <v>10</v>
      </c>
      <c r="E681" s="26">
        <v>8</v>
      </c>
      <c r="F681" s="26" t="s">
        <v>932</v>
      </c>
      <c r="G681" s="26" t="s">
        <v>571</v>
      </c>
      <c r="H681" s="36">
        <v>77.75</v>
      </c>
      <c r="I681" s="29">
        <f si="15" t="shared"/>
        <v>2254.75</v>
      </c>
      <c r="J681" s="26">
        <v>100</v>
      </c>
      <c r="K681" s="25" t="s">
        <v>1137</v>
      </c>
    </row>
    <row r="682" spans="1:11">
      <c r="A682" s="10">
        <v>5055</v>
      </c>
      <c r="B682" s="26">
        <v>102</v>
      </c>
      <c r="C682" s="8" t="s">
        <v>637</v>
      </c>
      <c r="D682" s="8">
        <v>65</v>
      </c>
      <c r="E682" s="26" t="s">
        <v>25</v>
      </c>
      <c r="F682" s="26" t="s">
        <v>898</v>
      </c>
      <c r="G682" s="26" t="s">
        <v>571</v>
      </c>
      <c r="H682" s="29">
        <v>5.64</v>
      </c>
      <c r="I682" s="26">
        <f si="15" t="shared"/>
        <v>575.28</v>
      </c>
      <c r="J682" s="26">
        <v>9</v>
      </c>
    </row>
    <row r="683" spans="1:11">
      <c r="A683" s="10">
        <v>5056</v>
      </c>
      <c r="B683" s="26">
        <v>98</v>
      </c>
      <c r="C683" s="8" t="s">
        <v>637</v>
      </c>
      <c r="D683" s="8">
        <v>60</v>
      </c>
      <c r="E683" s="26" t="s">
        <v>26</v>
      </c>
      <c r="F683" s="26" t="s">
        <v>917</v>
      </c>
      <c r="G683" s="26" t="s">
        <v>571</v>
      </c>
      <c r="H683" s="29">
        <v>3.58</v>
      </c>
      <c r="I683" s="29">
        <f si="15" t="shared"/>
        <v>350.84000000000003</v>
      </c>
      <c r="J683" s="26">
        <v>5</v>
      </c>
    </row>
    <row r="684" spans="1:11">
      <c r="A684" s="10">
        <v>5057</v>
      </c>
      <c r="B684" s="26">
        <v>73</v>
      </c>
      <c r="C684" s="8">
        <v>5</v>
      </c>
      <c r="D684" s="8">
        <v>11</v>
      </c>
      <c r="E684" s="26" t="s">
        <v>919</v>
      </c>
      <c r="F684" s="26" t="s">
        <v>918</v>
      </c>
      <c r="G684" s="26" t="s">
        <v>571</v>
      </c>
      <c r="H684" s="36">
        <v>5.42</v>
      </c>
      <c r="I684" s="26">
        <f si="15" t="shared"/>
        <v>395.65999999999997</v>
      </c>
      <c r="J684" s="26">
        <v>10</v>
      </c>
      <c r="K684" s="25" t="s">
        <v>1138</v>
      </c>
    </row>
    <row r="685" spans="1:11">
      <c r="A685" s="10">
        <v>5058</v>
      </c>
      <c r="B685" s="26">
        <v>30</v>
      </c>
      <c r="C685" s="8">
        <v>5</v>
      </c>
      <c r="D685" s="8">
        <v>14</v>
      </c>
      <c r="E685" s="26" t="s">
        <v>27</v>
      </c>
      <c r="F685" s="26" t="s">
        <v>887</v>
      </c>
      <c r="G685" s="26" t="s">
        <v>571</v>
      </c>
      <c r="H685" s="29">
        <v>6.13</v>
      </c>
      <c r="I685" s="26">
        <f si="15" t="shared"/>
        <v>183.9</v>
      </c>
      <c r="J685" s="26">
        <v>10</v>
      </c>
    </row>
    <row r="686" spans="1:11">
      <c r="A686" s="10">
        <v>5119</v>
      </c>
      <c r="B686" s="26">
        <v>2</v>
      </c>
      <c r="D686" s="8">
        <v>0</v>
      </c>
      <c r="E686" s="26" t="s">
        <v>982</v>
      </c>
      <c r="F686" s="26" t="s">
        <v>899</v>
      </c>
      <c r="G686" s="26" t="s">
        <v>571</v>
      </c>
      <c r="H686" s="36">
        <v>17.649999999999999</v>
      </c>
      <c r="I686" s="29">
        <f si="15" t="shared"/>
        <v>35.299999999999997</v>
      </c>
      <c r="K686" s="25" t="s">
        <v>1153</v>
      </c>
    </row>
    <row r="687" spans="1:11">
      <c r="A687" s="10">
        <v>5135</v>
      </c>
      <c r="B687" s="26">
        <v>17</v>
      </c>
      <c r="C687" s="8">
        <v>7</v>
      </c>
      <c r="D687" s="8">
        <v>24</v>
      </c>
      <c r="E687" s="26" t="s">
        <v>1116</v>
      </c>
      <c r="F687" s="26" t="s">
        <v>844</v>
      </c>
      <c r="G687" s="26" t="s">
        <v>571</v>
      </c>
      <c r="H687" s="29">
        <v>24.96</v>
      </c>
      <c r="I687" s="26">
        <f si="15" t="shared"/>
        <v>424.32</v>
      </c>
      <c r="J687" s="26">
        <v>35</v>
      </c>
    </row>
    <row r="688" spans="1:11">
      <c r="A688" s="10">
        <v>5136</v>
      </c>
      <c r="B688" s="26">
        <v>45</v>
      </c>
      <c r="C688" s="8">
        <v>15</v>
      </c>
      <c r="D688" s="8">
        <v>42</v>
      </c>
      <c r="E688" s="26" t="s">
        <v>73</v>
      </c>
      <c r="F688" s="26" t="s">
        <v>899</v>
      </c>
      <c r="G688" s="26" t="s">
        <v>571</v>
      </c>
      <c r="H688" s="29">
        <v>16.47</v>
      </c>
      <c r="I688" s="26">
        <f si="15" t="shared"/>
        <v>741.15</v>
      </c>
      <c r="J688" s="26">
        <v>25</v>
      </c>
    </row>
    <row r="689" spans="1:11">
      <c r="A689" s="10">
        <v>5201</v>
      </c>
      <c r="B689" s="26">
        <v>3</v>
      </c>
      <c r="C689" s="8">
        <v>5</v>
      </c>
      <c r="D689" s="8">
        <v>30</v>
      </c>
      <c r="E689" s="26" t="s">
        <v>110</v>
      </c>
      <c r="F689" s="26" t="s">
        <v>848</v>
      </c>
      <c r="G689" s="26" t="s">
        <v>571</v>
      </c>
      <c r="H689" s="29">
        <v>84</v>
      </c>
      <c r="I689" s="29">
        <f si="15" t="shared"/>
        <v>252</v>
      </c>
      <c r="J689" s="26">
        <v>120</v>
      </c>
    </row>
    <row r="690" spans="1:11">
      <c r="A690" s="10">
        <v>5368</v>
      </c>
      <c r="B690" s="26">
        <v>90</v>
      </c>
      <c r="D690" s="8">
        <v>32</v>
      </c>
      <c r="E690" s="26" t="s">
        <v>615</v>
      </c>
      <c r="F690" s="26" t="s">
        <v>609</v>
      </c>
      <c r="G690" s="26" t="s">
        <v>571</v>
      </c>
      <c r="H690" s="29">
        <v>2.14</v>
      </c>
      <c r="I690" s="26">
        <f si="15" t="shared"/>
        <v>192.60000000000002</v>
      </c>
      <c r="J690" s="26">
        <v>10</v>
      </c>
    </row>
    <row r="691" spans="1:11">
      <c r="H691" s="29"/>
    </row>
    <row r="692" spans="1:11">
      <c r="A692" s="10">
        <v>5460</v>
      </c>
      <c r="B692" s="26">
        <v>0</v>
      </c>
      <c r="E692" s="26">
        <v>3601</v>
      </c>
      <c r="F692" s="25" t="s">
        <v>1215</v>
      </c>
      <c r="G692" s="26" t="s">
        <v>1214</v>
      </c>
      <c r="H692" s="29">
        <v>869</v>
      </c>
      <c r="I692" s="26">
        <f ref="I692:I715" si="16" t="shared">H692*B692</f>
        <v>0</v>
      </c>
      <c r="K692" s="26"/>
    </row>
    <row r="693" spans="1:11">
      <c r="A693" s="10">
        <v>5461</v>
      </c>
      <c r="B693" s="26">
        <v>0</v>
      </c>
      <c r="E693" s="26" t="s">
        <v>1101</v>
      </c>
      <c r="F693" s="25" t="s">
        <v>1216</v>
      </c>
      <c r="G693" s="26" t="s">
        <v>1214</v>
      </c>
      <c r="H693" s="29">
        <v>258.3</v>
      </c>
      <c r="I693" s="26">
        <f si="16" t="shared"/>
        <v>0</v>
      </c>
      <c r="K693" s="26"/>
    </row>
    <row r="694" spans="1:11">
      <c r="A694" s="10">
        <v>5462</v>
      </c>
      <c r="B694" s="26">
        <v>0</v>
      </c>
      <c r="E694" s="26" t="s">
        <v>1100</v>
      </c>
      <c r="F694" s="25" t="s">
        <v>1217</v>
      </c>
      <c r="G694" s="26" t="s">
        <v>1214</v>
      </c>
      <c r="H694" s="29">
        <v>2898</v>
      </c>
      <c r="I694" s="26">
        <f si="16" t="shared"/>
        <v>0</v>
      </c>
      <c r="K694" s="26"/>
    </row>
    <row r="695" spans="1:11">
      <c r="A695" s="10">
        <v>5463</v>
      </c>
      <c r="B695" s="26">
        <v>1</v>
      </c>
      <c r="E695" s="26" t="s">
        <v>1235</v>
      </c>
      <c r="F695" s="25" t="s">
        <v>1218</v>
      </c>
      <c r="G695" s="26" t="s">
        <v>1214</v>
      </c>
      <c r="H695" s="29">
        <v>227.7</v>
      </c>
      <c r="I695" s="26">
        <f si="16" t="shared"/>
        <v>227.7</v>
      </c>
      <c r="K695" s="26"/>
    </row>
    <row r="696" spans="1:11">
      <c r="A696" s="10">
        <v>5464</v>
      </c>
      <c r="B696" s="26">
        <v>0</v>
      </c>
      <c r="E696" s="26" t="s">
        <v>1099</v>
      </c>
      <c r="F696" s="25" t="s">
        <v>1219</v>
      </c>
      <c r="G696" s="26" t="s">
        <v>1214</v>
      </c>
      <c r="H696" s="29">
        <v>297</v>
      </c>
      <c r="I696" s="26">
        <f si="16" t="shared"/>
        <v>0</v>
      </c>
      <c r="K696" s="26"/>
    </row>
    <row r="697" spans="1:11">
      <c r="A697" s="10">
        <v>5465</v>
      </c>
      <c r="B697" s="26">
        <v>3</v>
      </c>
      <c r="E697" s="26" t="s">
        <v>1228</v>
      </c>
      <c r="F697" s="25" t="s">
        <v>1213</v>
      </c>
      <c r="G697" s="26" t="s">
        <v>1214</v>
      </c>
      <c r="H697" s="29">
        <v>459.9</v>
      </c>
      <c r="I697" s="26">
        <f si="16" t="shared"/>
        <v>1379.6999999999998</v>
      </c>
      <c r="K697" s="26"/>
    </row>
    <row r="698" spans="1:11">
      <c r="A698" s="10">
        <v>5466</v>
      </c>
      <c r="B698" s="26">
        <v>0</v>
      </c>
      <c r="E698" s="26" t="s">
        <v>1229</v>
      </c>
      <c r="F698" s="25" t="s">
        <v>1220</v>
      </c>
      <c r="G698" s="26" t="s">
        <v>1214</v>
      </c>
      <c r="H698" s="29">
        <v>2803.5</v>
      </c>
      <c r="I698" s="26">
        <f si="16" t="shared"/>
        <v>0</v>
      </c>
      <c r="K698" s="26"/>
    </row>
    <row r="699" spans="1:11">
      <c r="A699" s="10">
        <v>5467</v>
      </c>
      <c r="B699" s="26">
        <v>1</v>
      </c>
      <c r="E699" s="26" t="s">
        <v>1102</v>
      </c>
      <c r="F699" s="25" t="s">
        <v>1221</v>
      </c>
      <c r="G699" s="26" t="s">
        <v>1214</v>
      </c>
      <c r="H699" s="29">
        <v>32.130000000000003</v>
      </c>
      <c r="I699" s="26">
        <f si="16" t="shared"/>
        <v>32.130000000000003</v>
      </c>
      <c r="K699" s="26"/>
    </row>
    <row r="700" spans="1:11">
      <c r="A700" s="10">
        <v>5468</v>
      </c>
      <c r="B700" s="26">
        <v>1</v>
      </c>
      <c r="E700" s="26" t="s">
        <v>1230</v>
      </c>
      <c r="F700" s="26" t="s">
        <v>1222</v>
      </c>
      <c r="G700" s="26" t="s">
        <v>1214</v>
      </c>
      <c r="H700" s="29">
        <v>936</v>
      </c>
      <c r="I700" s="26">
        <f si="16" t="shared"/>
        <v>936</v>
      </c>
      <c r="K700" s="26"/>
    </row>
    <row r="701" spans="1:11">
      <c r="A701" s="10">
        <v>5469</v>
      </c>
      <c r="B701" s="26">
        <v>0</v>
      </c>
      <c r="E701" s="26" t="s">
        <v>1231</v>
      </c>
      <c r="F701" s="26" t="s">
        <v>1223</v>
      </c>
      <c r="G701" s="26" t="s">
        <v>1214</v>
      </c>
      <c r="H701" s="29">
        <v>822.6</v>
      </c>
      <c r="I701" s="26">
        <f si="16" t="shared"/>
        <v>0</v>
      </c>
      <c r="K701" s="26"/>
    </row>
    <row r="702" spans="1:11">
      <c r="A702" s="10">
        <v>5470</v>
      </c>
      <c r="B702" s="26">
        <v>0</v>
      </c>
      <c r="E702" s="26" t="s">
        <v>1103</v>
      </c>
      <c r="F702" s="25" t="s">
        <v>1224</v>
      </c>
      <c r="G702" s="26" t="s">
        <v>1214</v>
      </c>
      <c r="H702" s="29">
        <v>49.57</v>
      </c>
      <c r="I702" s="26">
        <f si="16" t="shared"/>
        <v>0</v>
      </c>
      <c r="K702" s="26"/>
    </row>
    <row r="703" spans="1:11">
      <c r="A703" s="10">
        <v>5471</v>
      </c>
      <c r="B703" s="26">
        <v>0</v>
      </c>
      <c r="E703" s="26" t="s">
        <v>1232</v>
      </c>
      <c r="F703" s="25" t="s">
        <v>1225</v>
      </c>
      <c r="G703" s="26" t="s">
        <v>1214</v>
      </c>
      <c r="H703" s="29">
        <v>34.299999999999997</v>
      </c>
      <c r="I703" s="26">
        <f si="16" t="shared"/>
        <v>0</v>
      </c>
      <c r="K703" s="26"/>
    </row>
    <row r="704" spans="1:11">
      <c r="A704" s="10">
        <v>5472</v>
      </c>
      <c r="B704" s="26">
        <v>0</v>
      </c>
      <c r="E704" s="26" t="s">
        <v>1233</v>
      </c>
      <c r="F704" s="25" t="s">
        <v>1226</v>
      </c>
      <c r="G704" s="26" t="s">
        <v>1214</v>
      </c>
      <c r="H704" s="29">
        <v>125.44</v>
      </c>
      <c r="I704" s="26">
        <f si="16" t="shared"/>
        <v>0</v>
      </c>
      <c r="K704" s="26"/>
    </row>
    <row r="705" spans="1:11">
      <c r="A705" s="10">
        <v>5473</v>
      </c>
      <c r="B705" s="26">
        <v>0</v>
      </c>
      <c r="E705" s="26" t="s">
        <v>1234</v>
      </c>
      <c r="F705" s="26" t="s">
        <v>1227</v>
      </c>
      <c r="G705" s="26" t="s">
        <v>1214</v>
      </c>
      <c r="H705" s="29">
        <v>17.41</v>
      </c>
      <c r="I705" s="26">
        <f si="16" t="shared"/>
        <v>0</v>
      </c>
      <c r="K705" s="26"/>
    </row>
    <row r="706" spans="1:11">
      <c r="A706" s="10">
        <v>5474</v>
      </c>
      <c r="B706" s="26">
        <v>0</v>
      </c>
      <c r="E706" s="26" t="s">
        <v>1212</v>
      </c>
      <c r="F706" s="26" t="s">
        <v>1211</v>
      </c>
      <c r="G706" s="26" t="s">
        <v>1214</v>
      </c>
      <c r="H706" s="29">
        <v>155.52000000000001</v>
      </c>
      <c r="I706" s="26">
        <f si="16" t="shared"/>
        <v>0</v>
      </c>
      <c r="K706" s="26"/>
    </row>
    <row r="707" spans="1:11">
      <c r="A707" s="10">
        <v>6216</v>
      </c>
      <c r="B707" s="26">
        <v>10</v>
      </c>
      <c r="C707" s="8">
        <v>3</v>
      </c>
      <c r="D707" s="8">
        <v>5</v>
      </c>
      <c r="E707" s="26">
        <v>6216</v>
      </c>
      <c r="F707" s="26" t="s">
        <v>587</v>
      </c>
      <c r="G707" s="26" t="s">
        <v>356</v>
      </c>
      <c r="H707" s="36">
        <v>41.95</v>
      </c>
      <c r="I707" s="26">
        <f si="16" t="shared"/>
        <v>419.5</v>
      </c>
      <c r="J707" s="26">
        <v>60</v>
      </c>
      <c r="K707" s="26"/>
    </row>
    <row r="708" spans="1:11">
      <c r="A708" s="10">
        <v>5053</v>
      </c>
      <c r="B708" s="26">
        <v>7</v>
      </c>
      <c r="C708" s="8">
        <v>10</v>
      </c>
      <c r="E708" s="34" t="s">
        <v>1132</v>
      </c>
      <c r="F708" s="25" t="s">
        <v>1131</v>
      </c>
      <c r="G708" s="26" t="s">
        <v>1097</v>
      </c>
      <c r="H708" s="29">
        <v>130</v>
      </c>
      <c r="I708" s="35">
        <f si="16" t="shared"/>
        <v>910</v>
      </c>
      <c r="J708" s="29">
        <f>(H708*0.4)+H708</f>
        <v>182</v>
      </c>
    </row>
    <row r="709" spans="1:11">
      <c r="A709" s="10">
        <v>5029</v>
      </c>
      <c r="B709" s="26">
        <v>16</v>
      </c>
      <c r="C709" s="8" t="s">
        <v>629</v>
      </c>
      <c r="D709" s="8">
        <v>57</v>
      </c>
      <c r="E709" s="26" t="s">
        <v>16</v>
      </c>
      <c r="F709" s="26" t="s">
        <v>676</v>
      </c>
      <c r="G709" s="26" t="s">
        <v>17</v>
      </c>
      <c r="H709" s="29">
        <v>310.5</v>
      </c>
      <c r="I709" s="29">
        <f si="16" t="shared"/>
        <v>4968</v>
      </c>
      <c r="J709" s="26">
        <v>415</v>
      </c>
    </row>
    <row r="710" spans="1:11">
      <c r="A710" s="10">
        <v>5092</v>
      </c>
      <c r="B710" s="26">
        <v>2</v>
      </c>
      <c r="D710" s="8">
        <v>0</v>
      </c>
      <c r="E710" s="26" t="s">
        <v>49</v>
      </c>
      <c r="F710" s="26" t="s">
        <v>50</v>
      </c>
      <c r="G710" s="26" t="s">
        <v>17</v>
      </c>
      <c r="H710" s="36">
        <v>328.5</v>
      </c>
      <c r="I710" s="29">
        <f si="16" t="shared"/>
        <v>657</v>
      </c>
      <c r="J710" s="26">
        <f>(H710*0.4)+H710</f>
        <v>459.9</v>
      </c>
      <c r="K710" s="25" t="s">
        <v>1146</v>
      </c>
    </row>
    <row r="711" spans="1:11">
      <c r="A711" s="10">
        <v>5140</v>
      </c>
      <c r="B711" s="26">
        <v>4</v>
      </c>
      <c r="C711" s="8">
        <v>5</v>
      </c>
      <c r="D711" s="8">
        <v>6</v>
      </c>
      <c r="E711" s="26" t="s">
        <v>75</v>
      </c>
      <c r="F711" s="26" t="s">
        <v>980</v>
      </c>
      <c r="G711" s="26" t="s">
        <v>17</v>
      </c>
      <c r="H711" s="29">
        <v>486</v>
      </c>
      <c r="I711" s="29">
        <f si="16" t="shared"/>
        <v>1944</v>
      </c>
      <c r="J711" s="26">
        <v>650</v>
      </c>
    </row>
    <row r="712" spans="1:11">
      <c r="A712" s="10">
        <v>5169</v>
      </c>
      <c r="B712" s="26">
        <v>5</v>
      </c>
      <c r="C712" s="8">
        <v>3</v>
      </c>
      <c r="D712" s="8">
        <v>29</v>
      </c>
      <c r="E712" s="26" t="s">
        <v>88</v>
      </c>
      <c r="F712" s="26" t="s">
        <v>847</v>
      </c>
      <c r="G712" s="26" t="s">
        <v>17</v>
      </c>
      <c r="H712" s="29">
        <v>63</v>
      </c>
      <c r="I712" s="29">
        <f si="16" t="shared"/>
        <v>315</v>
      </c>
      <c r="J712" s="26">
        <v>70</v>
      </c>
    </row>
    <row r="713" spans="1:11">
      <c r="A713" s="10">
        <v>5170</v>
      </c>
      <c r="B713" s="26">
        <v>7</v>
      </c>
      <c r="D713" s="8">
        <v>3</v>
      </c>
      <c r="E713" s="26" t="s">
        <v>89</v>
      </c>
      <c r="F713" s="26" t="s">
        <v>90</v>
      </c>
      <c r="G713" s="26" t="s">
        <v>17</v>
      </c>
      <c r="H713" s="36">
        <v>7.2</v>
      </c>
      <c r="I713" s="29">
        <f si="16" t="shared"/>
        <v>50.4</v>
      </c>
      <c r="J713" s="26">
        <v>11</v>
      </c>
      <c r="K713" s="25" t="s">
        <v>1163</v>
      </c>
    </row>
    <row r="714" spans="1:11">
      <c r="A714" s="10">
        <v>5176</v>
      </c>
      <c r="B714" s="26">
        <v>7</v>
      </c>
      <c r="C714" s="8">
        <v>1</v>
      </c>
      <c r="D714" s="8">
        <v>10</v>
      </c>
      <c r="E714" s="26" t="s">
        <v>91</v>
      </c>
      <c r="F714" s="26" t="s">
        <v>906</v>
      </c>
      <c r="G714" s="26" t="s">
        <v>17</v>
      </c>
      <c r="H714" s="29">
        <v>207</v>
      </c>
      <c r="I714" s="29">
        <f si="16" t="shared"/>
        <v>1449</v>
      </c>
      <c r="J714" s="26">
        <v>280</v>
      </c>
    </row>
    <row r="715" spans="1:11">
      <c r="A715" s="10">
        <v>5418</v>
      </c>
      <c r="B715" s="26">
        <v>5</v>
      </c>
      <c r="C715" s="8">
        <v>1</v>
      </c>
      <c r="D715" s="8">
        <v>0</v>
      </c>
      <c r="E715" s="26" t="s">
        <v>213</v>
      </c>
      <c r="F715" s="26" t="s">
        <v>214</v>
      </c>
      <c r="G715" s="26" t="s">
        <v>532</v>
      </c>
      <c r="H715" s="29">
        <v>363.6</v>
      </c>
      <c r="I715" s="26">
        <f si="16" t="shared"/>
        <v>1818</v>
      </c>
      <c r="J715" s="26">
        <v>515</v>
      </c>
    </row>
    <row r="716" spans="1:11">
      <c r="A716" s="10">
        <v>5725</v>
      </c>
      <c r="B716" s="26">
        <v>0</v>
      </c>
      <c r="D716" s="8">
        <v>0</v>
      </c>
      <c r="E716" s="26" t="s">
        <v>1093</v>
      </c>
      <c r="F716" s="26" t="s">
        <v>1094</v>
      </c>
      <c r="G716" s="26" t="s">
        <v>17</v>
      </c>
      <c r="K716" s="26"/>
    </row>
    <row r="717" spans="1:11">
      <c r="A717" s="10">
        <v>5336</v>
      </c>
      <c r="B717" s="26">
        <v>0</v>
      </c>
      <c r="C717" s="8" t="s">
        <v>633</v>
      </c>
      <c r="D717" s="8">
        <v>86</v>
      </c>
      <c r="E717" s="26" t="s">
        <v>646</v>
      </c>
      <c r="F717" s="26" t="s">
        <v>971</v>
      </c>
      <c r="G717" s="26" t="s">
        <v>551</v>
      </c>
      <c r="H717" s="29">
        <v>2.58</v>
      </c>
      <c r="I717" s="26">
        <f ref="I717:I748" si="17" t="shared">H717*B717</f>
        <v>0</v>
      </c>
      <c r="J717" s="26">
        <v>5</v>
      </c>
    </row>
    <row r="718" spans="1:11">
      <c r="A718" s="10">
        <v>5337</v>
      </c>
      <c r="B718" s="26">
        <v>63</v>
      </c>
      <c r="C718" s="8" t="s">
        <v>633</v>
      </c>
      <c r="D718" s="8">
        <v>98</v>
      </c>
      <c r="E718" s="26" t="s">
        <v>627</v>
      </c>
      <c r="F718" s="26" t="s">
        <v>970</v>
      </c>
      <c r="G718" s="26" t="s">
        <v>551</v>
      </c>
      <c r="H718" s="29">
        <v>3.28</v>
      </c>
      <c r="I718" s="26">
        <f si="17" t="shared"/>
        <v>206.64</v>
      </c>
      <c r="J718" s="26">
        <v>5</v>
      </c>
    </row>
    <row r="719" spans="1:11">
      <c r="A719" s="10">
        <v>5342</v>
      </c>
      <c r="B719" s="26">
        <v>117</v>
      </c>
      <c r="C719" s="8" t="s">
        <v>637</v>
      </c>
      <c r="D719" s="8">
        <v>126</v>
      </c>
      <c r="E719" s="26" t="s">
        <v>552</v>
      </c>
      <c r="F719" s="26" t="s">
        <v>199</v>
      </c>
      <c r="G719" s="26" t="s">
        <v>551</v>
      </c>
      <c r="H719" s="29">
        <v>1.29</v>
      </c>
      <c r="I719" s="26">
        <f si="17" t="shared"/>
        <v>150.93</v>
      </c>
      <c r="J719" s="26">
        <v>5</v>
      </c>
    </row>
    <row r="720" spans="1:11">
      <c r="A720" s="10">
        <v>5004</v>
      </c>
      <c r="B720" s="26">
        <v>0</v>
      </c>
      <c r="C720" s="8" t="s">
        <v>629</v>
      </c>
      <c r="D720" s="8">
        <v>109</v>
      </c>
      <c r="E720" s="26" t="s">
        <v>1</v>
      </c>
      <c r="F720" s="26" t="s">
        <v>915</v>
      </c>
      <c r="G720" s="26" t="s">
        <v>2</v>
      </c>
      <c r="H720" s="29">
        <v>32.630000000000003</v>
      </c>
      <c r="I720" s="26">
        <f si="17" t="shared"/>
        <v>0</v>
      </c>
      <c r="J720" s="26">
        <v>55</v>
      </c>
    </row>
    <row r="721" spans="1:11">
      <c r="A721" s="10">
        <v>6416</v>
      </c>
      <c r="B721" s="26">
        <v>116</v>
      </c>
      <c r="C721" s="8">
        <v>20</v>
      </c>
      <c r="D721" s="8">
        <v>36</v>
      </c>
      <c r="E721" s="26">
        <v>6416</v>
      </c>
      <c r="F721" s="26" t="s">
        <v>735</v>
      </c>
      <c r="G721" s="26" t="s">
        <v>595</v>
      </c>
      <c r="H721" s="36">
        <v>18</v>
      </c>
      <c r="I721" s="26">
        <f si="17" t="shared"/>
        <v>2088</v>
      </c>
      <c r="J721" s="26">
        <v>30</v>
      </c>
      <c r="K721" s="26"/>
    </row>
    <row r="722" spans="1:11">
      <c r="A722" s="10">
        <v>6487</v>
      </c>
      <c r="B722" s="26">
        <v>141</v>
      </c>
      <c r="C722" s="8">
        <v>30</v>
      </c>
      <c r="D722" s="8">
        <v>117</v>
      </c>
      <c r="E722" s="26">
        <v>6487</v>
      </c>
      <c r="F722" s="26" t="s">
        <v>427</v>
      </c>
      <c r="G722" s="26" t="s">
        <v>595</v>
      </c>
      <c r="H722" s="29">
        <v>11</v>
      </c>
      <c r="I722" s="26">
        <f si="17" t="shared"/>
        <v>1551</v>
      </c>
      <c r="J722" s="26">
        <v>22</v>
      </c>
      <c r="K722" s="26"/>
    </row>
    <row r="723" spans="1:11">
      <c r="A723" s="10">
        <v>5327</v>
      </c>
      <c r="B723" s="26">
        <v>10</v>
      </c>
      <c r="C723" s="8" t="s">
        <v>633</v>
      </c>
      <c r="D723" s="8">
        <v>105</v>
      </c>
      <c r="E723" s="26" t="s">
        <v>179</v>
      </c>
      <c r="F723" s="26" t="s">
        <v>180</v>
      </c>
      <c r="G723" s="26" t="s">
        <v>590</v>
      </c>
      <c r="H723" s="36">
        <v>3.65</v>
      </c>
      <c r="I723" s="29">
        <f si="17" t="shared"/>
        <v>36.5</v>
      </c>
      <c r="J723" s="26">
        <v>7</v>
      </c>
      <c r="K723" s="25" t="s">
        <v>1189</v>
      </c>
    </row>
    <row r="724" spans="1:11">
      <c r="A724" s="10">
        <v>5165</v>
      </c>
      <c r="B724" s="26">
        <v>99</v>
      </c>
      <c r="C724" s="8">
        <v>50</v>
      </c>
      <c r="D724" s="8">
        <v>106</v>
      </c>
      <c r="E724" s="26">
        <v>3280</v>
      </c>
      <c r="F724" s="26" t="s">
        <v>846</v>
      </c>
      <c r="G724" s="26" t="s">
        <v>57</v>
      </c>
      <c r="H724" s="29">
        <v>0.69</v>
      </c>
      <c r="I724" s="26">
        <f si="17" t="shared"/>
        <v>68.309999999999988</v>
      </c>
      <c r="J724" s="26">
        <v>5</v>
      </c>
    </row>
    <row r="725" spans="1:11">
      <c r="A725" s="10">
        <v>6441</v>
      </c>
      <c r="B725" s="26">
        <v>0</v>
      </c>
      <c r="D725" s="8">
        <v>0</v>
      </c>
      <c r="E725" s="26">
        <v>6441</v>
      </c>
      <c r="G725" s="26" t="s">
        <v>553</v>
      </c>
      <c r="I725" s="26">
        <f si="17" t="shared"/>
        <v>0</v>
      </c>
      <c r="J725" s="26">
        <f>(H725*0.4)+H725</f>
        <v>0</v>
      </c>
      <c r="K725" s="26"/>
    </row>
    <row r="726" spans="1:11">
      <c r="A726" s="10">
        <v>6442</v>
      </c>
      <c r="B726" s="26">
        <v>4</v>
      </c>
      <c r="D726" s="8">
        <v>0</v>
      </c>
      <c r="E726" s="26">
        <v>6442</v>
      </c>
      <c r="G726" s="26" t="s">
        <v>553</v>
      </c>
      <c r="H726" s="36">
        <v>30.36</v>
      </c>
      <c r="I726" s="26">
        <f si="17" t="shared"/>
        <v>121.44</v>
      </c>
      <c r="J726" s="26">
        <f>(H726*0.4)+H726</f>
        <v>42.503999999999998</v>
      </c>
      <c r="K726" s="26"/>
    </row>
    <row r="727" spans="1:11">
      <c r="A727" s="10">
        <v>6747</v>
      </c>
      <c r="B727" s="26">
        <v>0</v>
      </c>
      <c r="D727" s="8">
        <v>0</v>
      </c>
      <c r="E727" s="26" t="s">
        <v>1098</v>
      </c>
      <c r="F727" s="26" t="s">
        <v>578</v>
      </c>
      <c r="G727" s="26" t="s">
        <v>577</v>
      </c>
      <c r="H727" s="36">
        <v>20.75</v>
      </c>
      <c r="I727" s="26">
        <f si="17" t="shared"/>
        <v>0</v>
      </c>
      <c r="J727" s="26">
        <v>30</v>
      </c>
      <c r="K727" s="26"/>
    </row>
    <row r="728" spans="1:11">
      <c r="A728" s="10">
        <v>5343</v>
      </c>
      <c r="B728" s="26">
        <v>37</v>
      </c>
      <c r="C728" s="8" t="s">
        <v>637</v>
      </c>
      <c r="D728" s="8">
        <v>80</v>
      </c>
      <c r="E728" s="26" t="s">
        <v>200</v>
      </c>
      <c r="F728" s="26" t="s">
        <v>201</v>
      </c>
      <c r="G728" s="26" t="s">
        <v>647</v>
      </c>
      <c r="H728" s="29">
        <v>1.31</v>
      </c>
      <c r="I728" s="26">
        <f si="17" t="shared"/>
        <v>48.47</v>
      </c>
      <c r="J728" s="26">
        <v>5</v>
      </c>
      <c r="K728" s="25" t="s">
        <v>1189</v>
      </c>
    </row>
    <row r="729" spans="1:11">
      <c r="A729" s="10">
        <v>5188</v>
      </c>
      <c r="B729" s="26">
        <v>15</v>
      </c>
      <c r="C729" s="8">
        <v>5</v>
      </c>
      <c r="D729" s="8">
        <v>12</v>
      </c>
      <c r="E729" s="26" t="s">
        <v>97</v>
      </c>
      <c r="F729" s="26" t="s">
        <v>98</v>
      </c>
      <c r="G729" s="26" t="s">
        <v>99</v>
      </c>
      <c r="H729" s="36">
        <v>4.54</v>
      </c>
      <c r="I729" s="26">
        <f si="17" t="shared"/>
        <v>68.099999999999994</v>
      </c>
      <c r="J729" s="26">
        <f>(H729*0.4)+H729</f>
        <v>6.3559999999999999</v>
      </c>
      <c r="K729" s="25" t="s">
        <v>1165</v>
      </c>
    </row>
    <row r="730" spans="1:11">
      <c r="A730" s="10">
        <v>5079</v>
      </c>
      <c r="B730" s="26">
        <v>8</v>
      </c>
      <c r="D730" s="8">
        <v>6</v>
      </c>
      <c r="E730" s="26" t="s">
        <v>42</v>
      </c>
      <c r="F730" s="26" t="s">
        <v>43</v>
      </c>
      <c r="G730" s="26" t="s">
        <v>1145</v>
      </c>
      <c r="H730" s="36">
        <v>3.45</v>
      </c>
      <c r="I730" s="26">
        <f si="17" t="shared"/>
        <v>27.6</v>
      </c>
      <c r="J730" s="26">
        <v>5</v>
      </c>
      <c r="K730" s="25" t="s">
        <v>1185</v>
      </c>
    </row>
    <row r="731" spans="1:11">
      <c r="A731" s="10">
        <v>5161</v>
      </c>
      <c r="B731" s="26">
        <v>7</v>
      </c>
      <c r="E731" s="26" t="s">
        <v>995</v>
      </c>
      <c r="F731" s="26" t="s">
        <v>994</v>
      </c>
      <c r="G731" s="26" t="s">
        <v>87</v>
      </c>
      <c r="H731" s="29">
        <v>18</v>
      </c>
      <c r="I731" s="26">
        <f si="17" t="shared"/>
        <v>126</v>
      </c>
      <c r="J731" s="26">
        <v>35</v>
      </c>
    </row>
    <row r="732" spans="1:11">
      <c r="A732" s="10">
        <v>6146</v>
      </c>
      <c r="B732" s="26">
        <v>0</v>
      </c>
      <c r="D732" s="8">
        <v>2</v>
      </c>
      <c r="E732" s="26">
        <v>6416</v>
      </c>
      <c r="F732" s="26" t="s">
        <v>313</v>
      </c>
      <c r="G732" s="26" t="s">
        <v>309</v>
      </c>
      <c r="H732" s="29">
        <v>198.86</v>
      </c>
      <c r="I732" s="26">
        <f si="17" t="shared"/>
        <v>0</v>
      </c>
      <c r="J732" s="26">
        <f>(H732*0.4)+H732</f>
        <v>278.404</v>
      </c>
      <c r="K732" s="26"/>
    </row>
    <row r="733" spans="1:11">
      <c r="A733" s="10">
        <v>6156</v>
      </c>
      <c r="B733" s="26">
        <v>2</v>
      </c>
      <c r="D733" s="8">
        <v>2</v>
      </c>
      <c r="F733" s="26" t="s">
        <v>318</v>
      </c>
      <c r="G733" s="26" t="s">
        <v>309</v>
      </c>
      <c r="H733" s="36">
        <v>71</v>
      </c>
      <c r="I733" s="26">
        <f si="17" t="shared"/>
        <v>142</v>
      </c>
      <c r="J733" s="26">
        <v>100</v>
      </c>
      <c r="K733" s="26"/>
    </row>
    <row r="734" spans="1:11">
      <c r="A734" s="10">
        <v>5067</v>
      </c>
      <c r="B734" s="26">
        <v>3</v>
      </c>
      <c r="C734" s="8" t="s">
        <v>642</v>
      </c>
      <c r="D734" s="8">
        <v>4</v>
      </c>
      <c r="E734" s="26" t="s">
        <v>31</v>
      </c>
      <c r="F734" s="26" t="s">
        <v>940</v>
      </c>
      <c r="G734" s="26" t="s">
        <v>32</v>
      </c>
      <c r="H734" s="29">
        <v>12.9</v>
      </c>
      <c r="I734" s="29">
        <f si="17" t="shared"/>
        <v>38.700000000000003</v>
      </c>
      <c r="J734" s="26">
        <v>15</v>
      </c>
    </row>
    <row r="735" spans="1:11">
      <c r="A735" s="10">
        <v>5008</v>
      </c>
      <c r="B735" s="26">
        <v>21</v>
      </c>
      <c r="C735" s="8">
        <v>10</v>
      </c>
      <c r="D735" s="8">
        <v>104</v>
      </c>
      <c r="E735" s="26" t="s">
        <v>4</v>
      </c>
      <c r="F735" s="26" t="s">
        <v>540</v>
      </c>
      <c r="G735" s="26" t="s">
        <v>5</v>
      </c>
      <c r="H735" s="29">
        <v>3.74</v>
      </c>
      <c r="I735" s="26">
        <f si="17" t="shared"/>
        <v>78.540000000000006</v>
      </c>
      <c r="J735" s="26">
        <v>10</v>
      </c>
    </row>
    <row r="736" spans="1:11">
      <c r="A736" s="10">
        <v>5009</v>
      </c>
      <c r="B736" s="26">
        <v>12</v>
      </c>
      <c r="C736" s="8" t="s">
        <v>629</v>
      </c>
      <c r="D736" s="8">
        <v>7</v>
      </c>
      <c r="E736" s="26" t="s">
        <v>6</v>
      </c>
      <c r="F736" s="26" t="s">
        <v>541</v>
      </c>
      <c r="G736" s="26" t="s">
        <v>5</v>
      </c>
      <c r="H736" s="29">
        <v>3.22</v>
      </c>
      <c r="I736" s="26">
        <f si="17" t="shared"/>
        <v>38.64</v>
      </c>
      <c r="J736" s="26">
        <v>5</v>
      </c>
    </row>
    <row ht="15" r="737" spans="1:11">
      <c r="A737" s="10">
        <v>5015</v>
      </c>
      <c r="B737" s="26">
        <v>0</v>
      </c>
      <c r="C737" s="8" t="s">
        <v>635</v>
      </c>
      <c r="D737" s="8">
        <v>592</v>
      </c>
      <c r="E737" s="33" t="s">
        <v>1199</v>
      </c>
      <c r="F737" s="33" t="s">
        <v>1200</v>
      </c>
      <c r="G737" s="26" t="s">
        <v>5</v>
      </c>
      <c r="H737" s="29">
        <v>0.20388999999999999</v>
      </c>
      <c r="I737" s="26">
        <f si="17" t="shared"/>
        <v>0</v>
      </c>
      <c r="J737" s="26">
        <v>5</v>
      </c>
      <c r="K737" s="25" t="s">
        <v>1135</v>
      </c>
    </row>
    <row r="738" spans="1:11">
      <c r="A738" s="10">
        <v>5017</v>
      </c>
      <c r="B738" s="26">
        <v>8</v>
      </c>
      <c r="C738" s="8" t="s">
        <v>640</v>
      </c>
      <c r="D738" s="8">
        <v>6</v>
      </c>
      <c r="E738" s="26" t="s">
        <v>1051</v>
      </c>
      <c r="F738" s="26" t="s">
        <v>1057</v>
      </c>
      <c r="G738" s="26" t="s">
        <v>5</v>
      </c>
      <c r="H738" s="29">
        <v>33.520000000000003</v>
      </c>
      <c r="I738" s="26">
        <f si="17" t="shared"/>
        <v>268.16000000000003</v>
      </c>
      <c r="J738" s="26">
        <v>50</v>
      </c>
    </row>
    <row r="739" spans="1:11">
      <c r="A739" s="10">
        <v>5018</v>
      </c>
      <c r="B739" s="26">
        <v>4</v>
      </c>
      <c r="C739" s="8" t="s">
        <v>629</v>
      </c>
      <c r="D739" s="8">
        <v>32</v>
      </c>
      <c r="E739" s="26" t="s">
        <v>9</v>
      </c>
      <c r="F739" s="26" t="s">
        <v>1089</v>
      </c>
      <c r="G739" s="26" t="s">
        <v>5</v>
      </c>
      <c r="H739" s="29">
        <v>33.520000000000003</v>
      </c>
      <c r="I739" s="26">
        <f si="17" t="shared"/>
        <v>134.08000000000001</v>
      </c>
      <c r="J739" s="26">
        <v>50</v>
      </c>
    </row>
    <row r="740" spans="1:11">
      <c r="A740" s="10">
        <v>5019</v>
      </c>
      <c r="B740" s="26">
        <v>3</v>
      </c>
      <c r="C740" s="8" t="s">
        <v>629</v>
      </c>
      <c r="D740" s="8">
        <v>8</v>
      </c>
      <c r="E740" s="26" t="s">
        <v>876</v>
      </c>
      <c r="F740" s="26" t="s">
        <v>877</v>
      </c>
      <c r="G740" s="26" t="s">
        <v>5</v>
      </c>
      <c r="H740" s="29">
        <v>4.5199999999999996</v>
      </c>
      <c r="I740" s="26">
        <f si="17" t="shared"/>
        <v>13.559999999999999</v>
      </c>
      <c r="J740" s="26">
        <v>10</v>
      </c>
    </row>
    <row r="741" spans="1:11">
      <c r="A741" s="10">
        <v>5022</v>
      </c>
      <c r="B741" s="26">
        <v>2</v>
      </c>
      <c r="C741" s="8">
        <v>5</v>
      </c>
      <c r="D741" s="8">
        <v>16</v>
      </c>
      <c r="E741" s="26" t="s">
        <v>13</v>
      </c>
      <c r="F741" s="26" t="s">
        <v>545</v>
      </c>
      <c r="G741" s="26" t="s">
        <v>5</v>
      </c>
      <c r="H741" s="29">
        <v>6.32</v>
      </c>
      <c r="I741" s="26">
        <f si="17" t="shared"/>
        <v>12.64</v>
      </c>
      <c r="J741" s="26">
        <v>10</v>
      </c>
    </row>
    <row r="742" spans="1:11">
      <c r="A742" s="10">
        <v>5027</v>
      </c>
      <c r="B742" s="26">
        <v>21</v>
      </c>
      <c r="C742" s="8" t="s">
        <v>629</v>
      </c>
      <c r="D742" s="8">
        <v>29</v>
      </c>
      <c r="E742" s="26" t="s">
        <v>872</v>
      </c>
      <c r="F742" s="26" t="s">
        <v>873</v>
      </c>
      <c r="G742" s="26" t="s">
        <v>5</v>
      </c>
      <c r="H742" s="29">
        <v>1.24</v>
      </c>
      <c r="I742" s="29">
        <f si="17" t="shared"/>
        <v>26.04</v>
      </c>
      <c r="J742" s="26">
        <v>5</v>
      </c>
    </row>
    <row r="743" spans="1:11">
      <c r="A743" s="10">
        <v>5028</v>
      </c>
      <c r="B743" s="26">
        <v>17</v>
      </c>
      <c r="C743" s="8">
        <v>5</v>
      </c>
      <c r="D743" s="8">
        <v>13</v>
      </c>
      <c r="E743" s="26" t="s">
        <v>554</v>
      </c>
      <c r="F743" s="26" t="s">
        <v>547</v>
      </c>
      <c r="G743" s="26" t="s">
        <v>5</v>
      </c>
      <c r="H743" s="29">
        <v>8.43</v>
      </c>
      <c r="I743" s="26">
        <f si="17" t="shared"/>
        <v>143.31</v>
      </c>
      <c r="J743" s="26">
        <v>15</v>
      </c>
    </row>
    <row r="744" spans="1:11">
      <c r="A744" s="10">
        <v>5032</v>
      </c>
      <c r="B744" s="26">
        <v>2</v>
      </c>
      <c r="C744" s="8" t="s">
        <v>638</v>
      </c>
      <c r="D744" s="8">
        <v>9</v>
      </c>
      <c r="E744" s="26" t="s">
        <v>18</v>
      </c>
      <c r="F744" s="26" t="s">
        <v>549</v>
      </c>
      <c r="G744" s="26" t="s">
        <v>5</v>
      </c>
      <c r="H744" s="29">
        <v>94.6</v>
      </c>
      <c r="I744" s="29">
        <f si="17" t="shared"/>
        <v>189.2</v>
      </c>
      <c r="J744" s="26">
        <v>135</v>
      </c>
    </row>
    <row r="745" spans="1:11">
      <c r="A745" s="10">
        <v>5041</v>
      </c>
      <c r="B745" s="26">
        <v>1</v>
      </c>
      <c r="D745" s="8">
        <v>16</v>
      </c>
      <c r="E745" s="26" t="s">
        <v>21</v>
      </c>
      <c r="F745" s="26" t="s">
        <v>936</v>
      </c>
      <c r="G745" s="26" t="s">
        <v>5</v>
      </c>
      <c r="H745" s="29">
        <v>7.79</v>
      </c>
      <c r="I745" s="26">
        <f si="17" t="shared"/>
        <v>7.79</v>
      </c>
      <c r="J745" s="26">
        <v>11</v>
      </c>
    </row>
    <row r="746" spans="1:11">
      <c r="A746" s="10">
        <v>5048</v>
      </c>
      <c r="B746" s="26">
        <v>0</v>
      </c>
      <c r="D746" s="8">
        <v>1</v>
      </c>
      <c r="E746" s="26" t="s">
        <v>23</v>
      </c>
      <c r="F746" s="26" t="s">
        <v>841</v>
      </c>
      <c r="G746" s="26" t="s">
        <v>5</v>
      </c>
      <c r="H746" s="29">
        <v>230</v>
      </c>
      <c r="I746" s="29">
        <f si="17" t="shared"/>
        <v>0</v>
      </c>
      <c r="J746" s="26">
        <v>280</v>
      </c>
    </row>
    <row r="747" spans="1:11">
      <c r="A747" s="10">
        <v>5061</v>
      </c>
      <c r="B747" s="26">
        <v>31</v>
      </c>
      <c r="C747" s="8" t="s">
        <v>642</v>
      </c>
      <c r="D747" s="8">
        <v>36</v>
      </c>
      <c r="E747" s="26" t="s">
        <v>28</v>
      </c>
      <c r="F747" s="26" t="s">
        <v>914</v>
      </c>
      <c r="G747" s="26" t="s">
        <v>5</v>
      </c>
      <c r="H747" s="29">
        <v>28.37</v>
      </c>
      <c r="I747" s="26">
        <f si="17" t="shared"/>
        <v>879.47</v>
      </c>
      <c r="J747" s="26">
        <v>40</v>
      </c>
    </row>
    <row r="748" spans="1:11">
      <c r="A748" s="10">
        <v>5065</v>
      </c>
      <c r="B748" s="26">
        <v>14</v>
      </c>
      <c r="C748" s="8">
        <v>3</v>
      </c>
      <c r="D748" s="8">
        <v>31</v>
      </c>
      <c r="E748" s="26" t="s">
        <v>655</v>
      </c>
      <c r="F748" s="26" t="s">
        <v>680</v>
      </c>
      <c r="G748" s="26" t="s">
        <v>5</v>
      </c>
      <c r="H748" s="29">
        <v>14.93</v>
      </c>
      <c r="I748" s="26">
        <f si="17" t="shared"/>
        <v>209.01999999999998</v>
      </c>
      <c r="J748" s="26">
        <v>23</v>
      </c>
    </row>
    <row r="749" spans="1:11">
      <c r="A749" s="10">
        <v>5068</v>
      </c>
      <c r="B749" s="26">
        <v>0</v>
      </c>
      <c r="D749" s="8">
        <v>2</v>
      </c>
      <c r="E749" s="26" t="s">
        <v>33</v>
      </c>
      <c r="F749" s="26" t="s">
        <v>949</v>
      </c>
      <c r="G749" s="26" t="s">
        <v>5</v>
      </c>
      <c r="H749" s="29">
        <v>94.9</v>
      </c>
      <c r="I749" s="29">
        <f ref="I749:I780" si="18" t="shared">H749*B749</f>
        <v>0</v>
      </c>
      <c r="J749" s="26">
        <v>135</v>
      </c>
    </row>
    <row r="750" spans="1:11">
      <c r="A750" s="10">
        <v>5089</v>
      </c>
      <c r="B750" s="26">
        <v>2</v>
      </c>
      <c r="C750" s="8" t="s">
        <v>633</v>
      </c>
      <c r="D750" s="8">
        <v>98</v>
      </c>
      <c r="E750" s="26" t="s">
        <v>47</v>
      </c>
      <c r="F750" s="26" t="s">
        <v>875</v>
      </c>
      <c r="G750" s="26" t="s">
        <v>5</v>
      </c>
      <c r="H750" s="29">
        <v>30.45</v>
      </c>
      <c r="I750" s="26">
        <f si="18" t="shared"/>
        <v>60.9</v>
      </c>
      <c r="J750" s="26">
        <v>52</v>
      </c>
    </row>
    <row r="751" spans="1:11">
      <c r="A751" s="10">
        <v>5094</v>
      </c>
      <c r="B751" s="26">
        <v>316</v>
      </c>
      <c r="C751" s="8" t="s">
        <v>636</v>
      </c>
      <c r="D751" s="8">
        <v>102</v>
      </c>
      <c r="E751" s="26" t="s">
        <v>656</v>
      </c>
      <c r="F751" s="26" t="s">
        <v>958</v>
      </c>
      <c r="G751" s="26" t="s">
        <v>5</v>
      </c>
      <c r="H751" s="29">
        <v>0.13500000000000001</v>
      </c>
      <c r="I751" s="26">
        <f si="18" t="shared"/>
        <v>42.660000000000004</v>
      </c>
      <c r="J751" s="26">
        <v>5</v>
      </c>
    </row>
    <row r="752" spans="1:11">
      <c r="A752" s="10">
        <v>5096</v>
      </c>
      <c r="B752" s="26">
        <v>14</v>
      </c>
      <c r="C752" s="8" t="s">
        <v>642</v>
      </c>
      <c r="D752" s="8">
        <v>18</v>
      </c>
      <c r="E752" s="26" t="s">
        <v>53</v>
      </c>
      <c r="F752" s="26" t="s">
        <v>874</v>
      </c>
      <c r="G752" s="26" t="s">
        <v>5</v>
      </c>
      <c r="H752" s="29">
        <v>24.52</v>
      </c>
      <c r="I752" s="29">
        <f si="18" t="shared"/>
        <v>343.28</v>
      </c>
      <c r="J752" s="26">
        <v>52</v>
      </c>
    </row>
    <row r="753" spans="1:11">
      <c r="A753" s="10">
        <v>5106</v>
      </c>
      <c r="B753" s="26">
        <v>30</v>
      </c>
      <c r="C753" s="8">
        <v>10</v>
      </c>
      <c r="D753" s="8">
        <v>40</v>
      </c>
      <c r="E753" s="26" t="s">
        <v>58</v>
      </c>
      <c r="F753" s="26" t="s">
        <v>962</v>
      </c>
      <c r="G753" s="26" t="s">
        <v>5</v>
      </c>
      <c r="H753" s="29">
        <v>3.22</v>
      </c>
      <c r="I753" s="26">
        <f si="18" t="shared"/>
        <v>96.600000000000009</v>
      </c>
      <c r="J753" s="26">
        <v>5</v>
      </c>
    </row>
    <row r="754" spans="1:11">
      <c r="A754" s="10">
        <v>5109</v>
      </c>
      <c r="B754" s="26">
        <v>3</v>
      </c>
      <c r="D754" s="8">
        <v>16</v>
      </c>
      <c r="E754" s="26" t="s">
        <v>968</v>
      </c>
      <c r="F754" s="26" t="s">
        <v>964</v>
      </c>
      <c r="G754" s="26" t="s">
        <v>5</v>
      </c>
      <c r="H754" s="36">
        <v>29.64</v>
      </c>
      <c r="I754" s="26">
        <f si="18" t="shared"/>
        <v>88.92</v>
      </c>
      <c r="J754" s="26">
        <v>45</v>
      </c>
      <c r="K754" s="25" t="s">
        <v>1150</v>
      </c>
    </row>
    <row r="755" spans="1:11">
      <c r="A755" s="10">
        <v>5112</v>
      </c>
      <c r="B755" s="26">
        <v>15</v>
      </c>
      <c r="D755" s="8">
        <v>15</v>
      </c>
      <c r="E755" s="26" t="s">
        <v>62</v>
      </c>
      <c r="F755" s="26" t="s">
        <v>1115</v>
      </c>
      <c r="G755" s="26" t="s">
        <v>5</v>
      </c>
      <c r="H755" s="29">
        <v>6.51</v>
      </c>
      <c r="I755" s="26">
        <f si="18" t="shared"/>
        <v>97.649999999999991</v>
      </c>
      <c r="J755" s="26">
        <v>10</v>
      </c>
    </row>
    <row r="756" spans="1:11">
      <c r="A756" s="10">
        <v>5115</v>
      </c>
      <c r="B756" s="26">
        <v>13</v>
      </c>
      <c r="D756" s="8">
        <v>0</v>
      </c>
      <c r="E756" s="26" t="s">
        <v>63</v>
      </c>
      <c r="F756" s="26" t="s">
        <v>924</v>
      </c>
      <c r="G756" s="26" t="s">
        <v>5</v>
      </c>
      <c r="H756" s="36">
        <v>2.08</v>
      </c>
      <c r="I756" s="26">
        <f si="18" t="shared"/>
        <v>27.04</v>
      </c>
      <c r="J756" s="26">
        <v>5</v>
      </c>
      <c r="K756" s="25" t="s">
        <v>1153</v>
      </c>
    </row>
    <row r="757" spans="1:11">
      <c r="A757" s="10">
        <v>5116</v>
      </c>
      <c r="B757" s="26">
        <v>85</v>
      </c>
      <c r="C757" s="8">
        <v>70</v>
      </c>
      <c r="D757" s="8">
        <v>172</v>
      </c>
      <c r="E757" s="26" t="s">
        <v>981</v>
      </c>
      <c r="F757" s="26" t="s">
        <v>966</v>
      </c>
      <c r="G757" s="26" t="s">
        <v>5</v>
      </c>
      <c r="H757" s="36">
        <v>4.21</v>
      </c>
      <c r="I757" s="26">
        <f si="18" t="shared"/>
        <v>357.85</v>
      </c>
      <c r="J757" s="26">
        <v>7</v>
      </c>
      <c r="K757" s="25" t="s">
        <v>1154</v>
      </c>
    </row>
    <row r="758" spans="1:11">
      <c r="A758" s="10">
        <v>5121</v>
      </c>
      <c r="B758" s="26">
        <v>8</v>
      </c>
      <c r="D758" s="8">
        <v>1</v>
      </c>
      <c r="E758" s="26" t="s">
        <v>65</v>
      </c>
      <c r="F758" s="26" t="s">
        <v>923</v>
      </c>
      <c r="G758" s="26" t="s">
        <v>5</v>
      </c>
      <c r="H758" s="36">
        <v>18.53</v>
      </c>
      <c r="I758" s="26">
        <f si="18" t="shared"/>
        <v>148.24</v>
      </c>
      <c r="J758" s="26">
        <v>30</v>
      </c>
      <c r="K758" s="25" t="s">
        <v>1153</v>
      </c>
    </row>
    <row r="759" spans="1:11">
      <c r="A759" s="10">
        <v>5122</v>
      </c>
      <c r="B759" s="26">
        <v>0</v>
      </c>
      <c r="D759" s="8">
        <v>0</v>
      </c>
      <c r="E759" s="26" t="s">
        <v>66</v>
      </c>
      <c r="F759" s="26" t="s">
        <v>972</v>
      </c>
      <c r="G759" s="26" t="s">
        <v>5</v>
      </c>
      <c r="H759" s="29">
        <v>4.07</v>
      </c>
      <c r="I759" s="26">
        <f si="18" t="shared"/>
        <v>0</v>
      </c>
      <c r="J759" s="26">
        <v>10</v>
      </c>
    </row>
    <row r="760" spans="1:11">
      <c r="A760" s="10">
        <v>5134</v>
      </c>
      <c r="B760" s="26">
        <v>4</v>
      </c>
      <c r="C760" s="8" t="s">
        <v>633</v>
      </c>
      <c r="D760" s="8">
        <v>160</v>
      </c>
      <c r="E760" s="26" t="s">
        <v>570</v>
      </c>
      <c r="F760" s="26" t="s">
        <v>979</v>
      </c>
      <c r="G760" s="26" t="s">
        <v>5</v>
      </c>
      <c r="H760" s="29">
        <v>0.93</v>
      </c>
      <c r="I760" s="29">
        <f si="18" t="shared"/>
        <v>3.72</v>
      </c>
      <c r="J760" s="26">
        <v>10</v>
      </c>
    </row>
    <row r="761" spans="1:11">
      <c r="A761" s="10">
        <v>5139</v>
      </c>
      <c r="B761" s="26">
        <v>3</v>
      </c>
      <c r="D761" s="8">
        <v>13</v>
      </c>
      <c r="E761" s="26" t="s">
        <v>74</v>
      </c>
      <c r="F761" s="26" t="s">
        <v>910</v>
      </c>
      <c r="G761" s="26" t="s">
        <v>5</v>
      </c>
      <c r="H761" s="29">
        <v>19.23</v>
      </c>
      <c r="I761" s="26">
        <f si="18" t="shared"/>
        <v>57.69</v>
      </c>
      <c r="J761" s="26">
        <v>25</v>
      </c>
    </row>
    <row r="762" spans="1:11">
      <c r="A762" s="10">
        <v>5150</v>
      </c>
      <c r="B762" s="26">
        <v>0</v>
      </c>
      <c r="D762" s="8">
        <v>4</v>
      </c>
      <c r="E762" s="26" t="s">
        <v>83</v>
      </c>
      <c r="F762" s="26" t="s">
        <v>991</v>
      </c>
      <c r="G762" s="26" t="s">
        <v>5</v>
      </c>
      <c r="H762" s="29">
        <v>87.96</v>
      </c>
      <c r="I762" s="26">
        <f si="18" t="shared"/>
        <v>0</v>
      </c>
      <c r="J762" s="26">
        <v>5</v>
      </c>
    </row>
    <row r="763" spans="1:11">
      <c r="A763" s="10">
        <v>5154</v>
      </c>
      <c r="B763" s="26">
        <v>2</v>
      </c>
      <c r="D763" s="8">
        <v>0</v>
      </c>
      <c r="E763" s="26" t="s">
        <v>84</v>
      </c>
      <c r="F763" s="26" t="s">
        <v>992</v>
      </c>
      <c r="G763" s="26" t="s">
        <v>5</v>
      </c>
      <c r="H763" s="29">
        <v>22.97</v>
      </c>
      <c r="I763" s="26">
        <f si="18" t="shared"/>
        <v>45.94</v>
      </c>
      <c r="J763" s="26">
        <v>35</v>
      </c>
    </row>
    <row r="764" spans="1:11">
      <c r="A764" s="10">
        <v>5159</v>
      </c>
      <c r="B764" s="26">
        <v>9</v>
      </c>
      <c r="D764" s="8">
        <v>26</v>
      </c>
      <c r="E764" s="26" t="s">
        <v>85</v>
      </c>
      <c r="F764" s="26" t="s">
        <v>993</v>
      </c>
      <c r="G764" s="26" t="s">
        <v>5</v>
      </c>
      <c r="H764" s="29">
        <v>1.5</v>
      </c>
      <c r="I764" s="29">
        <f si="18" t="shared"/>
        <v>13.5</v>
      </c>
      <c r="J764" s="26">
        <v>5</v>
      </c>
    </row>
    <row r="765" spans="1:11">
      <c r="A765" s="10">
        <v>5160</v>
      </c>
      <c r="B765" s="26">
        <v>33</v>
      </c>
      <c r="D765" s="8">
        <v>23</v>
      </c>
      <c r="E765" s="26" t="s">
        <v>86</v>
      </c>
      <c r="F765" s="26" t="s">
        <v>1013</v>
      </c>
      <c r="G765" s="26" t="s">
        <v>5</v>
      </c>
      <c r="H765" s="29">
        <v>3.66</v>
      </c>
      <c r="I765" s="29">
        <f si="18" t="shared"/>
        <v>120.78</v>
      </c>
      <c r="J765" s="26">
        <v>8</v>
      </c>
    </row>
    <row r="766" spans="1:11">
      <c r="A766" s="10">
        <v>5166</v>
      </c>
      <c r="B766" s="26">
        <v>4</v>
      </c>
      <c r="D766" s="8">
        <v>18</v>
      </c>
      <c r="E766" s="26" t="s">
        <v>1045</v>
      </c>
      <c r="F766" s="26" t="s">
        <v>1046</v>
      </c>
      <c r="G766" s="26" t="s">
        <v>5</v>
      </c>
      <c r="H766" s="29">
        <v>137.22</v>
      </c>
      <c r="I766" s="26">
        <f si="18" t="shared"/>
        <v>548.88</v>
      </c>
      <c r="J766" s="26">
        <v>5</v>
      </c>
    </row>
    <row r="767" spans="1:11">
      <c r="A767" s="10">
        <v>5167</v>
      </c>
      <c r="B767" s="26">
        <v>1</v>
      </c>
      <c r="D767" s="8">
        <v>9</v>
      </c>
      <c r="E767" s="26" t="s">
        <v>528</v>
      </c>
      <c r="F767" s="26" t="s">
        <v>529</v>
      </c>
      <c r="G767" s="26" t="s">
        <v>5</v>
      </c>
      <c r="H767" s="29">
        <v>3.86</v>
      </c>
      <c r="I767" s="26">
        <f si="18" t="shared"/>
        <v>3.86</v>
      </c>
      <c r="J767" s="26">
        <v>7</v>
      </c>
    </row>
    <row r="768" spans="1:11">
      <c r="A768" s="10">
        <v>5172</v>
      </c>
      <c r="B768" s="26">
        <v>56</v>
      </c>
      <c r="D768" s="8">
        <v>50</v>
      </c>
      <c r="E768" s="26" t="s">
        <v>526</v>
      </c>
      <c r="F768" s="26" t="s">
        <v>900</v>
      </c>
      <c r="G768" s="26" t="s">
        <v>5</v>
      </c>
      <c r="H768" s="29">
        <v>3.91</v>
      </c>
      <c r="I768" s="26">
        <f si="18" t="shared"/>
        <v>218.96</v>
      </c>
      <c r="J768" s="26">
        <v>7</v>
      </c>
    </row>
    <row r="769" spans="1:11">
      <c r="A769" s="10">
        <v>5173</v>
      </c>
      <c r="B769" s="26">
        <v>6</v>
      </c>
      <c r="D769" s="8">
        <v>4</v>
      </c>
      <c r="E769" s="26" t="s">
        <v>527</v>
      </c>
      <c r="F769" s="26" t="s">
        <v>523</v>
      </c>
      <c r="G769" s="26" t="s">
        <v>5</v>
      </c>
      <c r="H769" s="36">
        <v>8.3000000000000007</v>
      </c>
      <c r="I769" s="29">
        <f si="18" t="shared"/>
        <v>49.800000000000004</v>
      </c>
      <c r="J769" s="26">
        <v>15</v>
      </c>
      <c r="K769" s="25" t="s">
        <v>1161</v>
      </c>
    </row>
    <row r="770" spans="1:11">
      <c r="A770" s="10">
        <v>5174</v>
      </c>
      <c r="B770" s="26">
        <v>50</v>
      </c>
      <c r="D770" s="8">
        <v>24</v>
      </c>
      <c r="E770" s="26" t="s">
        <v>575</v>
      </c>
      <c r="F770" s="26" t="s">
        <v>576</v>
      </c>
      <c r="G770" s="26" t="s">
        <v>5</v>
      </c>
      <c r="H770" s="29">
        <v>0.42</v>
      </c>
      <c r="I770" s="29">
        <f si="18" t="shared"/>
        <v>21</v>
      </c>
      <c r="J770" s="26">
        <v>5</v>
      </c>
    </row>
    <row r="771" spans="1:11">
      <c r="A771" s="10">
        <v>5178</v>
      </c>
      <c r="B771" s="26">
        <v>17</v>
      </c>
      <c r="D771" s="8">
        <v>22</v>
      </c>
      <c r="E771" s="26" t="s">
        <v>925</v>
      </c>
      <c r="F771" s="26" t="s">
        <v>926</v>
      </c>
      <c r="G771" s="26" t="s">
        <v>5</v>
      </c>
      <c r="H771" s="29">
        <v>175.06</v>
      </c>
      <c r="I771" s="26">
        <f si="18" t="shared"/>
        <v>2976.02</v>
      </c>
      <c r="J771" s="26">
        <v>145</v>
      </c>
    </row>
    <row r="772" spans="1:11">
      <c r="A772" s="10">
        <v>5194</v>
      </c>
      <c r="B772" s="26">
        <v>0</v>
      </c>
      <c r="D772" s="8">
        <v>0</v>
      </c>
      <c r="E772" s="26" t="s">
        <v>681</v>
      </c>
      <c r="F772" s="26" t="s">
        <v>557</v>
      </c>
      <c r="G772" s="26" t="s">
        <v>5</v>
      </c>
      <c r="H772" s="29">
        <v>23.18</v>
      </c>
      <c r="I772" s="26">
        <f si="18" t="shared"/>
        <v>0</v>
      </c>
      <c r="J772" s="26">
        <v>10</v>
      </c>
    </row>
    <row r="773" spans="1:11">
      <c r="A773" s="10">
        <v>5195</v>
      </c>
      <c r="B773" s="26">
        <v>0</v>
      </c>
      <c r="D773" s="8">
        <v>2</v>
      </c>
      <c r="E773" s="26" t="s">
        <v>102</v>
      </c>
      <c r="F773" s="26" t="s">
        <v>103</v>
      </c>
      <c r="G773" s="26" t="s">
        <v>5</v>
      </c>
      <c r="H773" s="29">
        <v>4.8</v>
      </c>
      <c r="I773" s="26">
        <f si="18" t="shared"/>
        <v>0</v>
      </c>
      <c r="J773" s="26">
        <v>8</v>
      </c>
    </row>
    <row r="774" spans="1:11">
      <c r="A774" s="10">
        <v>5196</v>
      </c>
      <c r="B774" s="26">
        <v>9</v>
      </c>
      <c r="D774" s="8">
        <v>7</v>
      </c>
      <c r="E774" s="26" t="s">
        <v>104</v>
      </c>
      <c r="F774" s="26" t="s">
        <v>105</v>
      </c>
      <c r="G774" s="26" t="s">
        <v>5</v>
      </c>
      <c r="H774" s="29">
        <v>7.58</v>
      </c>
      <c r="I774" s="29">
        <f si="18" t="shared"/>
        <v>68.22</v>
      </c>
      <c r="J774" s="26">
        <v>10</v>
      </c>
    </row>
    <row r="775" spans="1:11">
      <c r="A775" s="10">
        <v>5197</v>
      </c>
      <c r="B775" s="26">
        <v>0</v>
      </c>
      <c r="D775" s="8">
        <v>1</v>
      </c>
      <c r="E775" s="26" t="s">
        <v>106</v>
      </c>
      <c r="F775" s="26" t="s">
        <v>107</v>
      </c>
      <c r="G775" s="26" t="s">
        <v>5</v>
      </c>
      <c r="H775" s="29">
        <v>4.91</v>
      </c>
      <c r="I775" s="26">
        <f si="18" t="shared"/>
        <v>0</v>
      </c>
      <c r="J775" s="26">
        <v>8</v>
      </c>
    </row>
    <row r="776" spans="1:11">
      <c r="A776" s="10">
        <v>5198</v>
      </c>
      <c r="B776" s="26">
        <v>11</v>
      </c>
      <c r="D776" s="8">
        <v>10</v>
      </c>
      <c r="E776" s="26" t="s">
        <v>108</v>
      </c>
      <c r="F776" s="26" t="s">
        <v>109</v>
      </c>
      <c r="G776" s="26" t="s">
        <v>5</v>
      </c>
      <c r="H776" s="36">
        <v>5.55</v>
      </c>
      <c r="I776" s="29">
        <f si="18" t="shared"/>
        <v>61.05</v>
      </c>
      <c r="J776" s="26">
        <v>10</v>
      </c>
      <c r="K776" s="25" t="s">
        <v>1167</v>
      </c>
    </row>
    <row r="777" spans="1:11">
      <c r="A777" s="10">
        <v>5199</v>
      </c>
      <c r="B777" s="26">
        <v>0</v>
      </c>
      <c r="D777" s="8">
        <v>0</v>
      </c>
      <c r="E777" s="26" t="s">
        <v>682</v>
      </c>
      <c r="F777" s="26" t="s">
        <v>1027</v>
      </c>
      <c r="G777" s="26" t="s">
        <v>5</v>
      </c>
      <c r="H777" s="29">
        <v>60.71</v>
      </c>
      <c r="I777" s="26">
        <f si="18" t="shared"/>
        <v>0</v>
      </c>
      <c r="J777" s="26">
        <v>90</v>
      </c>
    </row>
    <row r="778" spans="1:11">
      <c r="A778" s="10">
        <v>5210</v>
      </c>
      <c r="B778" s="26">
        <v>28</v>
      </c>
      <c r="D778" s="8">
        <v>56</v>
      </c>
      <c r="E778" s="26" t="s">
        <v>584</v>
      </c>
      <c r="F778" s="26" t="s">
        <v>118</v>
      </c>
      <c r="G778" s="26" t="s">
        <v>5</v>
      </c>
      <c r="H778" s="29">
        <v>3.02</v>
      </c>
      <c r="I778" s="26">
        <f si="18" t="shared"/>
        <v>84.56</v>
      </c>
      <c r="J778" s="26">
        <v>5</v>
      </c>
    </row>
    <row r="779" spans="1:11">
      <c r="A779" s="10">
        <v>5234</v>
      </c>
      <c r="B779" s="26">
        <v>0</v>
      </c>
      <c r="C779" s="8" t="s">
        <v>641</v>
      </c>
      <c r="D779" s="8">
        <v>162</v>
      </c>
      <c r="E779" s="26" t="s">
        <v>674</v>
      </c>
      <c r="F779" s="26" t="s">
        <v>673</v>
      </c>
      <c r="G779" s="26" t="s">
        <v>5</v>
      </c>
      <c r="H779" s="29">
        <v>3.1</v>
      </c>
      <c r="I779" s="29">
        <f si="18" t="shared"/>
        <v>0</v>
      </c>
      <c r="J779" s="26">
        <v>5</v>
      </c>
    </row>
    <row r="780" spans="1:11">
      <c r="A780" s="10">
        <v>5235</v>
      </c>
      <c r="B780" s="26">
        <v>53</v>
      </c>
      <c r="C780" s="8">
        <v>20</v>
      </c>
      <c r="D780" s="8">
        <v>99</v>
      </c>
      <c r="E780" s="26" t="s">
        <v>659</v>
      </c>
      <c r="F780" s="26" t="s">
        <v>675</v>
      </c>
      <c r="G780" s="26" t="s">
        <v>5</v>
      </c>
      <c r="H780" s="29">
        <v>0.31</v>
      </c>
      <c r="I780" s="26">
        <f si="18" t="shared"/>
        <v>16.43</v>
      </c>
      <c r="J780" s="26">
        <v>5</v>
      </c>
    </row>
    <row r="781" spans="1:11">
      <c r="A781" s="10">
        <v>5236</v>
      </c>
      <c r="B781" s="26">
        <v>0</v>
      </c>
      <c r="C781" s="8" t="s">
        <v>633</v>
      </c>
      <c r="D781" s="8">
        <v>91</v>
      </c>
      <c r="E781" s="26" t="s">
        <v>661</v>
      </c>
      <c r="F781" s="26" t="s">
        <v>660</v>
      </c>
      <c r="G781" s="26" t="s">
        <v>5</v>
      </c>
      <c r="H781" s="29">
        <v>4.74</v>
      </c>
      <c r="I781" s="26">
        <f ref="I781:I787" si="19" t="shared">H781*B781</f>
        <v>0</v>
      </c>
      <c r="J781" s="26">
        <v>6</v>
      </c>
    </row>
    <row r="782" spans="1:11">
      <c r="A782" s="10">
        <v>5243</v>
      </c>
      <c r="B782" s="26">
        <v>7</v>
      </c>
      <c r="D782" s="8">
        <v>0</v>
      </c>
      <c r="E782" s="26" t="s">
        <v>1130</v>
      </c>
      <c r="F782" s="26" t="s">
        <v>623</v>
      </c>
      <c r="G782" s="26" t="s">
        <v>5</v>
      </c>
      <c r="H782" s="29">
        <v>9.7100000000000009</v>
      </c>
      <c r="I782" s="26">
        <f si="19" t="shared"/>
        <v>67.97</v>
      </c>
      <c r="J782" s="26">
        <f>(H782*0.4)+H782</f>
        <v>13.594000000000001</v>
      </c>
      <c r="K782" s="25" t="s">
        <v>1180</v>
      </c>
    </row>
    <row r="783" spans="1:11">
      <c r="A783" s="10">
        <v>5269</v>
      </c>
      <c r="B783" s="26">
        <v>7</v>
      </c>
      <c r="D783" s="8">
        <v>7</v>
      </c>
      <c r="E783" s="26" t="s">
        <v>825</v>
      </c>
      <c r="F783" s="26" t="s">
        <v>826</v>
      </c>
      <c r="G783" s="26" t="s">
        <v>5</v>
      </c>
      <c r="H783" s="29">
        <v>19.23</v>
      </c>
      <c r="I783" s="26">
        <f si="19" t="shared"/>
        <v>134.61000000000001</v>
      </c>
      <c r="J783" s="29">
        <f>(H783*0.4)+H783</f>
        <v>26.922000000000001</v>
      </c>
    </row>
    <row r="784" spans="1:11">
      <c r="A784" s="10">
        <v>5271</v>
      </c>
      <c r="B784" s="26">
        <v>4</v>
      </c>
      <c r="D784" s="8">
        <v>4</v>
      </c>
      <c r="E784" s="26" t="s">
        <v>1017</v>
      </c>
      <c r="F784" s="26" t="s">
        <v>1018</v>
      </c>
      <c r="G784" s="26" t="s">
        <v>5</v>
      </c>
      <c r="H784" s="29">
        <v>26.65</v>
      </c>
      <c r="I784" s="26">
        <f si="19" t="shared"/>
        <v>106.6</v>
      </c>
    </row>
    <row r="785" spans="1:11">
      <c r="A785" s="10">
        <v>5275</v>
      </c>
      <c r="B785" s="26">
        <v>2</v>
      </c>
      <c r="D785" s="8">
        <v>3</v>
      </c>
      <c r="E785" s="26" t="s">
        <v>1058</v>
      </c>
      <c r="F785" s="26" t="s">
        <v>1059</v>
      </c>
      <c r="G785" s="26" t="s">
        <v>5</v>
      </c>
      <c r="H785" s="36">
        <v>10.54</v>
      </c>
      <c r="I785" s="26">
        <f si="19" t="shared"/>
        <v>21.08</v>
      </c>
    </row>
    <row r="786" spans="1:11">
      <c r="A786" s="10">
        <v>5277</v>
      </c>
      <c r="B786" s="26">
        <v>3</v>
      </c>
      <c r="D786" s="8">
        <v>0</v>
      </c>
      <c r="E786" s="26" t="s">
        <v>1007</v>
      </c>
      <c r="F786" s="26" t="s">
        <v>1008</v>
      </c>
      <c r="G786" s="26" t="s">
        <v>5</v>
      </c>
      <c r="H786" s="36">
        <v>15.75</v>
      </c>
      <c r="I786" s="26">
        <f si="19" t="shared"/>
        <v>47.25</v>
      </c>
    </row>
    <row r="787" spans="1:11">
      <c r="A787" s="10">
        <v>5278</v>
      </c>
      <c r="B787" s="26">
        <v>1</v>
      </c>
      <c r="D787" s="8">
        <v>3</v>
      </c>
      <c r="E787" s="26" t="s">
        <v>702</v>
      </c>
      <c r="F787" s="26" t="s">
        <v>703</v>
      </c>
      <c r="G787" s="26" t="s">
        <v>5</v>
      </c>
      <c r="H787" s="29">
        <v>3.72</v>
      </c>
      <c r="I787" s="26">
        <f si="19" t="shared"/>
        <v>3.72</v>
      </c>
      <c r="J787" s="26">
        <v>5</v>
      </c>
    </row>
    <row r="788" spans="1:11">
      <c r="A788" s="10">
        <v>5282</v>
      </c>
      <c r="B788" s="26">
        <v>14</v>
      </c>
      <c r="D788" s="8">
        <v>4</v>
      </c>
      <c r="E788" s="26" t="s">
        <v>1054</v>
      </c>
      <c r="F788" s="26" t="s">
        <v>1110</v>
      </c>
      <c r="G788" s="26" t="s">
        <v>5</v>
      </c>
      <c r="H788" s="36">
        <v>1.0900000000000001</v>
      </c>
      <c r="I788" s="26">
        <v>1.0900000000000001</v>
      </c>
      <c r="K788" s="25" t="s">
        <v>1189</v>
      </c>
    </row>
    <row r="789" spans="1:11">
      <c r="A789" s="10">
        <v>5283</v>
      </c>
      <c r="B789" s="26">
        <v>19</v>
      </c>
      <c r="D789" s="8">
        <v>18</v>
      </c>
      <c r="E789" s="26" t="s">
        <v>828</v>
      </c>
      <c r="F789" s="26" t="s">
        <v>829</v>
      </c>
      <c r="G789" s="26" t="s">
        <v>5</v>
      </c>
      <c r="H789" s="36">
        <v>3.15</v>
      </c>
      <c r="I789" s="26">
        <f>H789*B789</f>
        <v>59.85</v>
      </c>
      <c r="J789" s="26">
        <f>(H789*0.4)+H789</f>
        <v>4.41</v>
      </c>
      <c r="K789" s="25" t="s">
        <v>1189</v>
      </c>
    </row>
    <row r="790" spans="1:11">
      <c r="A790" s="10">
        <v>5284</v>
      </c>
      <c r="B790" s="26">
        <v>6</v>
      </c>
      <c r="D790" s="8">
        <v>1</v>
      </c>
      <c r="E790" s="26" t="s">
        <v>1073</v>
      </c>
      <c r="F790" s="26" t="s">
        <v>1074</v>
      </c>
      <c r="G790" s="26" t="s">
        <v>5</v>
      </c>
      <c r="H790" s="29">
        <v>12.62</v>
      </c>
      <c r="I790" s="26">
        <v>0</v>
      </c>
    </row>
    <row r="791" spans="1:11">
      <c r="A791" s="10">
        <v>5285</v>
      </c>
      <c r="B791" s="26">
        <v>2</v>
      </c>
      <c r="D791" s="8">
        <v>5</v>
      </c>
      <c r="E791" s="26" t="s">
        <v>1019</v>
      </c>
      <c r="F791" s="26" t="s">
        <v>1020</v>
      </c>
      <c r="G791" s="26" t="s">
        <v>5</v>
      </c>
      <c r="H791" s="36">
        <v>9.5500000000000007</v>
      </c>
      <c r="I791" s="29">
        <f>H791*B791</f>
        <v>19.100000000000001</v>
      </c>
      <c r="K791" s="25" t="s">
        <v>1189</v>
      </c>
    </row>
    <row r="792" spans="1:11">
      <c r="A792" s="10">
        <v>5286</v>
      </c>
      <c r="B792" s="26">
        <v>15</v>
      </c>
      <c r="D792" s="8">
        <v>4</v>
      </c>
      <c r="E792" s="26" t="s">
        <v>1055</v>
      </c>
      <c r="F792" s="26" t="s">
        <v>1072</v>
      </c>
      <c r="G792" s="26" t="s">
        <v>5</v>
      </c>
      <c r="H792" s="29">
        <v>2.62</v>
      </c>
      <c r="I792" s="26">
        <v>2.62</v>
      </c>
    </row>
    <row r="793" spans="1:11">
      <c r="A793" s="10">
        <v>5287</v>
      </c>
      <c r="B793" s="26">
        <v>1</v>
      </c>
      <c r="D793" s="8">
        <v>4</v>
      </c>
      <c r="E793" s="26" t="s">
        <v>1075</v>
      </c>
      <c r="F793" s="26" t="s">
        <v>1076</v>
      </c>
      <c r="G793" s="26" t="s">
        <v>5</v>
      </c>
      <c r="H793" s="36">
        <v>2.52</v>
      </c>
      <c r="I793" s="26">
        <v>2.52</v>
      </c>
      <c r="K793" s="25" t="s">
        <v>1189</v>
      </c>
    </row>
    <row r="794" spans="1:11">
      <c r="A794" s="10">
        <v>5288</v>
      </c>
      <c r="B794" s="26">
        <v>4</v>
      </c>
      <c r="D794" s="8">
        <v>0</v>
      </c>
      <c r="E794" s="26" t="s">
        <v>1070</v>
      </c>
      <c r="F794" s="26" t="s">
        <v>1071</v>
      </c>
      <c r="G794" s="26" t="s">
        <v>5</v>
      </c>
      <c r="H794" s="29">
        <v>5.76</v>
      </c>
      <c r="I794" s="26">
        <v>5.76</v>
      </c>
    </row>
    <row r="795" spans="1:11">
      <c r="A795" s="10">
        <v>5290</v>
      </c>
      <c r="B795" s="26">
        <v>1</v>
      </c>
      <c r="D795" s="8">
        <v>2</v>
      </c>
      <c r="E795" s="26" t="s">
        <v>708</v>
      </c>
      <c r="F795" s="26" t="s">
        <v>709</v>
      </c>
      <c r="G795" s="26" t="s">
        <v>5</v>
      </c>
      <c r="H795" s="29">
        <v>8.4700000000000006</v>
      </c>
      <c r="I795" s="26">
        <f ref="I795:I826" si="20" t="shared">H795*B795</f>
        <v>8.4700000000000006</v>
      </c>
      <c r="J795" s="26">
        <v>15</v>
      </c>
    </row>
    <row r="796" spans="1:11">
      <c r="A796" s="10">
        <v>5291</v>
      </c>
      <c r="B796" s="26">
        <v>6</v>
      </c>
      <c r="D796" s="8">
        <v>1</v>
      </c>
      <c r="E796" s="26" t="s">
        <v>710</v>
      </c>
      <c r="F796" s="26" t="s">
        <v>711</v>
      </c>
      <c r="G796" s="26" t="s">
        <v>5</v>
      </c>
      <c r="H796" s="29">
        <v>24.12</v>
      </c>
      <c r="I796" s="26">
        <f si="20" t="shared"/>
        <v>144.72</v>
      </c>
      <c r="J796" s="26">
        <v>35</v>
      </c>
    </row>
    <row r="797" spans="1:11">
      <c r="A797" s="10">
        <v>5292</v>
      </c>
      <c r="B797" s="26">
        <v>1</v>
      </c>
      <c r="D797" s="8">
        <v>0</v>
      </c>
      <c r="E797" s="26" t="s">
        <v>1001</v>
      </c>
      <c r="F797" s="26" t="s">
        <v>1002</v>
      </c>
      <c r="G797" s="26" t="s">
        <v>5</v>
      </c>
      <c r="H797" s="29">
        <v>42.02</v>
      </c>
      <c r="I797" s="26">
        <f si="20" t="shared"/>
        <v>42.02</v>
      </c>
    </row>
    <row r="798" spans="1:11">
      <c r="A798" s="10">
        <v>5295</v>
      </c>
      <c r="B798" s="26">
        <v>1</v>
      </c>
      <c r="D798" s="8">
        <v>0</v>
      </c>
      <c r="E798" s="26" t="s">
        <v>1003</v>
      </c>
      <c r="F798" s="26" t="s">
        <v>1004</v>
      </c>
      <c r="G798" s="26" t="s">
        <v>5</v>
      </c>
      <c r="H798" s="29">
        <v>80.239999999999995</v>
      </c>
      <c r="I798" s="26">
        <f si="20" t="shared"/>
        <v>80.239999999999995</v>
      </c>
    </row>
    <row r="799" spans="1:11">
      <c r="A799" s="10">
        <v>5296</v>
      </c>
      <c r="B799" s="26">
        <v>0</v>
      </c>
      <c r="D799" s="8">
        <v>1</v>
      </c>
      <c r="E799" s="26" t="s">
        <v>1005</v>
      </c>
      <c r="F799" s="26" t="s">
        <v>1006</v>
      </c>
      <c r="G799" s="26" t="s">
        <v>5</v>
      </c>
      <c r="H799" s="29">
        <v>83.02</v>
      </c>
      <c r="I799" s="26">
        <f si="20" t="shared"/>
        <v>0</v>
      </c>
    </row>
    <row r="800" spans="1:11">
      <c r="A800" s="10">
        <v>5298</v>
      </c>
      <c r="B800" s="26">
        <v>6</v>
      </c>
      <c r="D800" s="8">
        <v>16</v>
      </c>
      <c r="E800" s="26" t="s">
        <v>1108</v>
      </c>
      <c r="F800" s="26" t="s">
        <v>1109</v>
      </c>
      <c r="G800" s="26" t="s">
        <v>5</v>
      </c>
      <c r="H800" s="29">
        <v>3.21</v>
      </c>
      <c r="I800" s="26">
        <f si="20" t="shared"/>
        <v>19.259999999999998</v>
      </c>
    </row>
    <row r="801" spans="1:11">
      <c r="A801" s="10">
        <v>5309</v>
      </c>
      <c r="B801" s="26">
        <v>19</v>
      </c>
      <c r="D801" s="8">
        <v>12</v>
      </c>
      <c r="E801" s="26" t="s">
        <v>156</v>
      </c>
      <c r="F801" s="26" t="s">
        <v>850</v>
      </c>
      <c r="G801" s="26" t="s">
        <v>5</v>
      </c>
      <c r="H801" s="29">
        <v>8.6199999999999992</v>
      </c>
      <c r="I801" s="26">
        <f si="20" t="shared"/>
        <v>163.77999999999997</v>
      </c>
      <c r="J801" s="26">
        <v>15</v>
      </c>
    </row>
    <row r="802" spans="1:11">
      <c r="A802" s="10">
        <v>5329</v>
      </c>
      <c r="B802" s="26">
        <v>88</v>
      </c>
      <c r="C802" s="8">
        <v>10</v>
      </c>
      <c r="D802" s="8">
        <v>59</v>
      </c>
      <c r="E802" s="26" t="s">
        <v>182</v>
      </c>
      <c r="F802" s="26" t="s">
        <v>183</v>
      </c>
      <c r="G802" s="26" t="s">
        <v>5</v>
      </c>
      <c r="H802" s="29">
        <v>1.4</v>
      </c>
      <c r="I802" s="29">
        <f si="20" t="shared"/>
        <v>123.19999999999999</v>
      </c>
      <c r="J802" s="26">
        <v>5</v>
      </c>
    </row>
    <row r="803" spans="1:11">
      <c r="A803" s="10">
        <v>5330</v>
      </c>
      <c r="B803" s="26">
        <v>14</v>
      </c>
      <c r="C803" s="8" t="s">
        <v>642</v>
      </c>
      <c r="D803" s="8">
        <v>7</v>
      </c>
      <c r="E803" s="26" t="s">
        <v>184</v>
      </c>
      <c r="F803" s="26" t="s">
        <v>185</v>
      </c>
      <c r="G803" s="26" t="s">
        <v>5</v>
      </c>
      <c r="H803" s="29">
        <v>2.81</v>
      </c>
      <c r="I803" s="29">
        <f si="20" t="shared"/>
        <v>39.340000000000003</v>
      </c>
      <c r="J803" s="26">
        <v>5</v>
      </c>
    </row>
    <row r="804" spans="1:11">
      <c r="A804" s="10">
        <v>5339</v>
      </c>
      <c r="B804" s="26">
        <v>124</v>
      </c>
      <c r="C804" s="8" t="s">
        <v>643</v>
      </c>
      <c r="D804" s="8">
        <v>104</v>
      </c>
      <c r="E804" s="26" t="s">
        <v>196</v>
      </c>
      <c r="F804" s="26" t="s">
        <v>888</v>
      </c>
      <c r="G804" s="26" t="s">
        <v>5</v>
      </c>
      <c r="H804" s="29">
        <v>4.18</v>
      </c>
      <c r="I804" s="29">
        <f si="20" t="shared"/>
        <v>518.31999999999994</v>
      </c>
      <c r="J804" s="26">
        <v>5</v>
      </c>
      <c r="K804" s="25" t="s">
        <v>1189</v>
      </c>
    </row>
    <row r="805" spans="1:11">
      <c r="A805" s="10">
        <v>5340</v>
      </c>
      <c r="B805" s="26">
        <v>8</v>
      </c>
      <c r="C805" s="8" t="s">
        <v>643</v>
      </c>
      <c r="D805" s="8">
        <v>101</v>
      </c>
      <c r="E805" s="26" t="s">
        <v>197</v>
      </c>
      <c r="F805" s="26" t="s">
        <v>948</v>
      </c>
      <c r="G805" s="26" t="s">
        <v>5</v>
      </c>
      <c r="H805" s="29">
        <v>4.18</v>
      </c>
      <c r="I805" s="29">
        <f si="20" t="shared"/>
        <v>33.44</v>
      </c>
      <c r="J805" s="26">
        <v>5</v>
      </c>
    </row>
    <row r="806" spans="1:11">
      <c r="A806" s="10">
        <v>5366</v>
      </c>
      <c r="B806" s="26">
        <v>8</v>
      </c>
      <c r="D806" s="8">
        <v>6</v>
      </c>
      <c r="E806" s="26" t="s">
        <v>1085</v>
      </c>
      <c r="F806" s="26" t="s">
        <v>607</v>
      </c>
      <c r="G806" s="26" t="s">
        <v>5</v>
      </c>
      <c r="H806" s="29">
        <v>4.24</v>
      </c>
      <c r="I806" s="26">
        <f si="20" t="shared"/>
        <v>33.92</v>
      </c>
      <c r="J806" s="26">
        <v>10</v>
      </c>
      <c r="K806" s="25" t="s">
        <v>1189</v>
      </c>
    </row>
    <row r="807" spans="1:11">
      <c r="A807" s="10">
        <v>5367</v>
      </c>
      <c r="B807" s="26">
        <v>16</v>
      </c>
      <c r="C807" s="8">
        <v>30</v>
      </c>
      <c r="D807" s="8">
        <v>128</v>
      </c>
      <c r="E807" s="26" t="s">
        <v>614</v>
      </c>
      <c r="F807" s="26" t="s">
        <v>608</v>
      </c>
      <c r="G807" s="26" t="s">
        <v>5</v>
      </c>
      <c r="H807" s="29">
        <v>3.4</v>
      </c>
      <c r="I807" s="29">
        <f si="20" t="shared"/>
        <v>54.4</v>
      </c>
      <c r="J807" s="26">
        <v>10</v>
      </c>
    </row>
    <row r="808" spans="1:11">
      <c r="A808" s="10">
        <v>5369</v>
      </c>
      <c r="B808" s="26">
        <v>78</v>
      </c>
      <c r="C808" s="8">
        <v>30</v>
      </c>
      <c r="D808" s="8">
        <v>91</v>
      </c>
      <c r="E808" s="26" t="s">
        <v>616</v>
      </c>
      <c r="F808" s="26" t="s">
        <v>610</v>
      </c>
      <c r="G808" s="26" t="s">
        <v>5</v>
      </c>
      <c r="H808" s="29">
        <v>2.73</v>
      </c>
      <c r="I808" s="26">
        <f si="20" t="shared"/>
        <v>212.94</v>
      </c>
      <c r="J808" s="26">
        <v>10</v>
      </c>
    </row>
    <row r="809" spans="1:11">
      <c r="A809" s="10">
        <v>5370</v>
      </c>
      <c r="B809" s="26">
        <v>2</v>
      </c>
      <c r="D809" s="8">
        <v>3</v>
      </c>
      <c r="E809" s="26" t="s">
        <v>617</v>
      </c>
      <c r="F809" s="26" t="s">
        <v>611</v>
      </c>
      <c r="G809" s="26" t="s">
        <v>5</v>
      </c>
      <c r="H809" s="29">
        <v>2.2400000000000002</v>
      </c>
      <c r="I809" s="26">
        <f si="20" t="shared"/>
        <v>4.4800000000000004</v>
      </c>
      <c r="J809" s="26">
        <f>(H809*0.4)+H809</f>
        <v>3.1360000000000001</v>
      </c>
    </row>
    <row r="810" spans="1:11">
      <c r="A810" s="10">
        <v>5371</v>
      </c>
      <c r="B810" s="26">
        <v>1</v>
      </c>
      <c r="D810" s="8">
        <v>61</v>
      </c>
      <c r="E810" s="26" t="s">
        <v>618</v>
      </c>
      <c r="F810" s="26" t="s">
        <v>612</v>
      </c>
      <c r="G810" s="26" t="s">
        <v>5</v>
      </c>
      <c r="H810" s="29">
        <v>2.2799999999999998</v>
      </c>
      <c r="I810" s="29">
        <f si="20" t="shared"/>
        <v>2.2799999999999998</v>
      </c>
      <c r="J810" s="26">
        <v>10</v>
      </c>
    </row>
    <row r="811" spans="1:11">
      <c r="A811" s="10">
        <v>5374</v>
      </c>
      <c r="B811" s="26">
        <v>4</v>
      </c>
      <c r="D811" s="8">
        <v>10</v>
      </c>
      <c r="E811" s="26" t="s">
        <v>619</v>
      </c>
      <c r="F811" s="26" t="s">
        <v>613</v>
      </c>
      <c r="G811" s="26" t="s">
        <v>5</v>
      </c>
      <c r="H811" s="29">
        <v>4.43</v>
      </c>
      <c r="I811" s="26">
        <f si="20" t="shared"/>
        <v>17.72</v>
      </c>
      <c r="J811" s="26">
        <v>10</v>
      </c>
      <c r="K811" s="25" t="s">
        <v>1189</v>
      </c>
    </row>
    <row r="812" spans="1:11">
      <c r="A812" s="10">
        <v>5376</v>
      </c>
      <c r="B812" s="26">
        <v>10</v>
      </c>
      <c r="C812" s="8">
        <v>15</v>
      </c>
      <c r="D812" s="8">
        <v>50</v>
      </c>
      <c r="E812" s="26" t="s">
        <v>666</v>
      </c>
      <c r="F812" s="26" t="s">
        <v>667</v>
      </c>
      <c r="G812" s="26" t="s">
        <v>5</v>
      </c>
      <c r="H812" s="29">
        <v>1.87</v>
      </c>
      <c r="I812" s="26">
        <f si="20" t="shared"/>
        <v>18.700000000000003</v>
      </c>
      <c r="J812" s="26">
        <v>5</v>
      </c>
    </row>
    <row r="813" spans="1:11">
      <c r="A813" s="10">
        <v>5380</v>
      </c>
      <c r="B813" s="26">
        <v>279</v>
      </c>
      <c r="D813" s="8">
        <v>5</v>
      </c>
      <c r="E813" s="26" t="s">
        <v>1038</v>
      </c>
      <c r="F813" s="26" t="s">
        <v>712</v>
      </c>
      <c r="G813" s="26" t="s">
        <v>5</v>
      </c>
      <c r="H813" s="36">
        <v>0.35</v>
      </c>
      <c r="I813" s="26">
        <f si="20" t="shared"/>
        <v>97.649999999999991</v>
      </c>
      <c r="J813" s="26">
        <v>15</v>
      </c>
    </row>
    <row r="814" spans="1:11">
      <c r="A814" s="10">
        <v>5381</v>
      </c>
      <c r="B814" s="26">
        <v>2</v>
      </c>
      <c r="D814" s="8">
        <v>3</v>
      </c>
      <c r="E814" s="26" t="s">
        <v>1052</v>
      </c>
      <c r="F814" s="26" t="s">
        <v>1053</v>
      </c>
      <c r="G814" s="26" t="s">
        <v>5</v>
      </c>
      <c r="H814" s="36">
        <v>4.91</v>
      </c>
      <c r="I814" s="26">
        <f si="20" t="shared"/>
        <v>9.82</v>
      </c>
    </row>
    <row r="815" spans="1:11">
      <c r="A815" s="10">
        <v>5400</v>
      </c>
      <c r="B815" s="26">
        <v>0</v>
      </c>
      <c r="D815" s="8">
        <v>0</v>
      </c>
      <c r="E815" s="26" t="s">
        <v>1068</v>
      </c>
      <c r="F815" s="26" t="s">
        <v>1067</v>
      </c>
      <c r="G815" s="26" t="s">
        <v>5</v>
      </c>
      <c r="H815" s="29">
        <v>917.09</v>
      </c>
      <c r="I815" s="26">
        <f si="20" t="shared"/>
        <v>0</v>
      </c>
      <c r="J815" s="26">
        <f>(H815*0.4)+H815</f>
        <v>1283.9259999999999</v>
      </c>
    </row>
    <row r="816" spans="1:11">
      <c r="A816" s="10">
        <v>5401</v>
      </c>
      <c r="B816" s="26">
        <v>0</v>
      </c>
      <c r="D816" s="8">
        <v>0</v>
      </c>
      <c r="E816" s="26" t="s">
        <v>207</v>
      </c>
      <c r="F816" s="26" t="s">
        <v>1016</v>
      </c>
      <c r="G816" s="26" t="s">
        <v>5</v>
      </c>
      <c r="H816" s="36">
        <v>5.97</v>
      </c>
      <c r="I816" s="26">
        <f si="20" t="shared"/>
        <v>0</v>
      </c>
    </row>
    <row r="817" spans="1:11">
      <c r="A817" s="10">
        <v>5402</v>
      </c>
      <c r="B817" s="26">
        <v>2</v>
      </c>
      <c r="C817" s="8" t="s">
        <v>629</v>
      </c>
      <c r="D817" s="8">
        <v>65</v>
      </c>
      <c r="E817" s="26" t="s">
        <v>870</v>
      </c>
      <c r="F817" s="26" t="s">
        <v>871</v>
      </c>
      <c r="G817" s="26" t="s">
        <v>5</v>
      </c>
      <c r="H817" s="36">
        <v>7.43</v>
      </c>
      <c r="I817" s="26">
        <f si="20" t="shared"/>
        <v>14.86</v>
      </c>
      <c r="J817" s="26">
        <f>(H817*0.4)+H817</f>
        <v>10.401999999999999</v>
      </c>
    </row>
    <row r="818" spans="1:11">
      <c r="A818" s="10">
        <v>5409</v>
      </c>
      <c r="B818" s="26">
        <v>1</v>
      </c>
      <c r="D818" s="8">
        <v>0</v>
      </c>
      <c r="E818" s="26" t="s">
        <v>998</v>
      </c>
      <c r="F818" s="26" t="s">
        <v>1056</v>
      </c>
      <c r="G818" s="26" t="s">
        <v>5</v>
      </c>
      <c r="H818" s="36">
        <v>917.09</v>
      </c>
      <c r="I818" s="26">
        <f si="20" t="shared"/>
        <v>917.09</v>
      </c>
    </row>
    <row r="819" spans="1:11">
      <c r="A819" s="10">
        <v>5411</v>
      </c>
      <c r="B819" s="26">
        <v>6</v>
      </c>
      <c r="D819" s="8">
        <v>0</v>
      </c>
      <c r="E819" s="26" t="s">
        <v>621</v>
      </c>
      <c r="F819" s="26" t="s">
        <v>605</v>
      </c>
      <c r="G819" s="26" t="s">
        <v>5</v>
      </c>
      <c r="H819" s="36">
        <v>1.49</v>
      </c>
      <c r="I819" s="26">
        <f si="20" t="shared"/>
        <v>8.94</v>
      </c>
      <c r="J819" s="26">
        <v>5</v>
      </c>
    </row>
    <row r="820" spans="1:11">
      <c r="A820" s="10">
        <v>5412</v>
      </c>
      <c r="B820" s="26">
        <v>29</v>
      </c>
      <c r="D820" s="8">
        <v>13</v>
      </c>
      <c r="E820" s="26" t="s">
        <v>622</v>
      </c>
      <c r="F820" s="26" t="s">
        <v>606</v>
      </c>
      <c r="G820" s="26" t="s">
        <v>5</v>
      </c>
      <c r="H820" s="29">
        <v>4.16</v>
      </c>
      <c r="I820" s="29">
        <f si="20" t="shared"/>
        <v>120.64</v>
      </c>
      <c r="J820" s="26">
        <v>10</v>
      </c>
    </row>
    <row r="821" spans="1:11">
      <c r="A821" s="10">
        <v>5416</v>
      </c>
      <c r="B821" s="26">
        <v>18</v>
      </c>
      <c r="D821" s="8">
        <v>0</v>
      </c>
      <c r="E821" s="26" t="s">
        <v>696</v>
      </c>
      <c r="F821" s="26" t="s">
        <v>697</v>
      </c>
      <c r="G821" s="26" t="s">
        <v>5</v>
      </c>
      <c r="H821" s="29">
        <v>13.81</v>
      </c>
      <c r="I821" s="26">
        <f si="20" t="shared"/>
        <v>248.58</v>
      </c>
      <c r="J821" s="26">
        <v>20</v>
      </c>
    </row>
    <row r="822" spans="1:11">
      <c r="A822" s="10">
        <v>5440</v>
      </c>
      <c r="B822" s="26">
        <v>2</v>
      </c>
      <c r="D822" s="8">
        <v>0</v>
      </c>
      <c r="E822" s="26" t="s">
        <v>1064</v>
      </c>
      <c r="F822" s="26" t="s">
        <v>1065</v>
      </c>
      <c r="G822" s="26" t="s">
        <v>5</v>
      </c>
      <c r="H822" s="29">
        <v>14.98</v>
      </c>
      <c r="I822" s="26">
        <f si="20" t="shared"/>
        <v>29.96</v>
      </c>
      <c r="K822" s="26"/>
    </row>
    <row r="823" spans="1:11">
      <c r="A823" s="10">
        <v>5444</v>
      </c>
      <c r="B823" s="26">
        <v>0</v>
      </c>
      <c r="D823" s="8">
        <v>0</v>
      </c>
      <c r="E823" s="26" t="s">
        <v>715</v>
      </c>
      <c r="F823" s="26" t="s">
        <v>955</v>
      </c>
      <c r="G823" s="26" t="s">
        <v>5</v>
      </c>
      <c r="H823" s="36">
        <v>23.44</v>
      </c>
      <c r="I823" s="26">
        <f si="20" t="shared"/>
        <v>0</v>
      </c>
      <c r="J823" s="26">
        <v>35</v>
      </c>
      <c r="K823" s="26"/>
    </row>
    <row r="824" spans="1:11">
      <c r="A824" s="10">
        <v>5451</v>
      </c>
      <c r="B824" s="26">
        <v>2</v>
      </c>
      <c r="D824" s="8">
        <v>0</v>
      </c>
      <c r="E824" s="26" t="s">
        <v>215</v>
      </c>
      <c r="F824" s="26" t="s">
        <v>216</v>
      </c>
      <c r="G824" s="26" t="s">
        <v>5</v>
      </c>
      <c r="H824" s="36">
        <v>10.88</v>
      </c>
      <c r="I824" s="26">
        <f si="20" t="shared"/>
        <v>21.76</v>
      </c>
      <c r="J824" s="26">
        <v>20</v>
      </c>
      <c r="K824" s="26"/>
    </row>
    <row r="825" spans="1:11">
      <c r="A825" s="10">
        <v>5724</v>
      </c>
      <c r="B825" s="26">
        <v>0</v>
      </c>
      <c r="D825" s="8">
        <v>0</v>
      </c>
      <c r="E825" s="26" t="s">
        <v>1090</v>
      </c>
      <c r="F825" s="26" t="s">
        <v>1091</v>
      </c>
      <c r="G825" s="26" t="s">
        <v>5</v>
      </c>
      <c r="H825" s="36">
        <v>1.92</v>
      </c>
      <c r="I825" s="26">
        <f si="20" t="shared"/>
        <v>0</v>
      </c>
      <c r="K825" s="26"/>
    </row>
    <row r="826" spans="1:11">
      <c r="A826" s="10">
        <v>5260</v>
      </c>
      <c r="B826" s="26">
        <v>50</v>
      </c>
      <c r="D826" s="8">
        <v>30</v>
      </c>
      <c r="E826" s="26" t="s">
        <v>688</v>
      </c>
      <c r="F826" s="26" t="s">
        <v>689</v>
      </c>
      <c r="G826" s="26" t="s">
        <v>20</v>
      </c>
      <c r="H826" s="29">
        <v>3.41</v>
      </c>
      <c r="I826" s="26">
        <f si="20" t="shared"/>
        <v>170.5</v>
      </c>
      <c r="J826" s="26">
        <v>5</v>
      </c>
    </row>
    <row r="827" spans="1:11">
      <c r="A827" s="10">
        <v>5261</v>
      </c>
      <c r="B827" s="26">
        <v>50</v>
      </c>
      <c r="D827" s="8">
        <v>26</v>
      </c>
      <c r="E827" s="26" t="s">
        <v>690</v>
      </c>
      <c r="F827" s="26" t="s">
        <v>691</v>
      </c>
      <c r="G827" s="26" t="s">
        <v>20</v>
      </c>
      <c r="H827" s="29">
        <v>3.97</v>
      </c>
      <c r="I827" s="29">
        <f ref="I827:I858" si="21" t="shared">H827*B827</f>
        <v>198.5</v>
      </c>
      <c r="J827" s="26">
        <v>6</v>
      </c>
    </row>
    <row customHeight="1" ht="15" r="828" spans="1:11">
      <c r="A828" s="10">
        <v>5262</v>
      </c>
      <c r="B828" s="26">
        <v>20</v>
      </c>
      <c r="D828" s="8">
        <v>9</v>
      </c>
      <c r="E828" s="26" t="s">
        <v>692</v>
      </c>
      <c r="F828" s="26" t="s">
        <v>693</v>
      </c>
      <c r="G828" s="26" t="s">
        <v>20</v>
      </c>
      <c r="H828" s="29">
        <v>1.56</v>
      </c>
      <c r="I828" s="29">
        <f si="21" t="shared"/>
        <v>31.200000000000003</v>
      </c>
      <c r="J828" s="26">
        <v>5</v>
      </c>
    </row>
    <row r="829" spans="1:11">
      <c r="A829" s="10">
        <v>5263</v>
      </c>
      <c r="B829" s="26">
        <v>6</v>
      </c>
      <c r="D829" s="8">
        <v>5</v>
      </c>
      <c r="E829" s="26" t="s">
        <v>694</v>
      </c>
      <c r="F829" s="26" t="s">
        <v>695</v>
      </c>
      <c r="G829" s="26" t="s">
        <v>20</v>
      </c>
      <c r="H829" s="29">
        <v>29.43</v>
      </c>
      <c r="I829" s="26">
        <f si="21" t="shared"/>
        <v>176.57999999999998</v>
      </c>
      <c r="J829" s="26">
        <v>43</v>
      </c>
    </row>
    <row r="830" spans="1:11">
      <c r="A830" s="10">
        <v>5264</v>
      </c>
      <c r="B830" s="26">
        <v>12</v>
      </c>
      <c r="D830" s="8">
        <v>3</v>
      </c>
      <c r="E830" s="26" t="s">
        <v>696</v>
      </c>
      <c r="F830" s="26" t="s">
        <v>697</v>
      </c>
      <c r="G830" s="26" t="s">
        <v>20</v>
      </c>
      <c r="H830" s="36">
        <v>21.06</v>
      </c>
      <c r="I830" s="26">
        <f si="21" t="shared"/>
        <v>252.71999999999997</v>
      </c>
      <c r="J830" s="26">
        <v>31</v>
      </c>
      <c r="K830" s="25" t="s">
        <v>1164</v>
      </c>
    </row>
    <row r="831" spans="1:11">
      <c r="A831" s="10">
        <v>5265</v>
      </c>
      <c r="B831" s="26">
        <v>6</v>
      </c>
      <c r="D831" s="8">
        <v>5</v>
      </c>
      <c r="E831" s="26" t="s">
        <v>698</v>
      </c>
      <c r="F831" s="26" t="s">
        <v>699</v>
      </c>
      <c r="G831" s="26" t="s">
        <v>20</v>
      </c>
      <c r="H831" s="29">
        <v>21.67</v>
      </c>
      <c r="I831" s="26">
        <f si="21" t="shared"/>
        <v>130.02000000000001</v>
      </c>
      <c r="J831" s="26">
        <v>37</v>
      </c>
    </row>
    <row r="832" spans="1:11">
      <c r="A832" s="10">
        <v>5266</v>
      </c>
      <c r="B832" s="26">
        <v>8</v>
      </c>
      <c r="D832" s="8">
        <v>4</v>
      </c>
      <c r="E832" s="26" t="s">
        <v>700</v>
      </c>
      <c r="F832" s="26" t="s">
        <v>701</v>
      </c>
      <c r="G832" s="26" t="s">
        <v>20</v>
      </c>
      <c r="H832" s="29">
        <v>2.68</v>
      </c>
      <c r="I832" s="26">
        <f si="21" t="shared"/>
        <v>21.44</v>
      </c>
      <c r="J832" s="26">
        <v>5</v>
      </c>
      <c r="K832" s="25" t="s">
        <v>1187</v>
      </c>
    </row>
    <row r="833" spans="1:11">
      <c r="A833" s="10">
        <v>5273</v>
      </c>
      <c r="B833" s="26">
        <v>207</v>
      </c>
      <c r="D833" s="8">
        <v>35</v>
      </c>
      <c r="E833" s="26" t="s">
        <v>706</v>
      </c>
      <c r="F833" s="26" t="s">
        <v>707</v>
      </c>
      <c r="G833" s="26" t="s">
        <v>20</v>
      </c>
      <c r="H833" s="29">
        <v>1.51</v>
      </c>
      <c r="I833" s="29">
        <f si="21" t="shared"/>
        <v>312.57</v>
      </c>
      <c r="J833" s="26">
        <v>5</v>
      </c>
    </row>
    <row r="834" spans="1:11">
      <c r="A834" s="10">
        <v>5274</v>
      </c>
      <c r="B834" s="26">
        <v>168</v>
      </c>
      <c r="D834" s="8">
        <v>25</v>
      </c>
      <c r="E834" s="26" t="s">
        <v>704</v>
      </c>
      <c r="F834" s="26" t="s">
        <v>705</v>
      </c>
      <c r="G834" s="26" t="s">
        <v>20</v>
      </c>
      <c r="H834" s="29">
        <v>1.51</v>
      </c>
      <c r="I834" s="26">
        <f si="21" t="shared"/>
        <v>253.68</v>
      </c>
      <c r="J834" s="26">
        <v>5</v>
      </c>
    </row>
    <row r="835" spans="1:11">
      <c r="A835" s="10">
        <v>5307</v>
      </c>
      <c r="B835" s="26">
        <v>158</v>
      </c>
      <c r="C835" s="8" t="s">
        <v>633</v>
      </c>
      <c r="D835" s="8">
        <v>149</v>
      </c>
      <c r="E835" s="26" t="s">
        <v>598</v>
      </c>
      <c r="F835" s="26" t="s">
        <v>911</v>
      </c>
      <c r="G835" s="26" t="s">
        <v>912</v>
      </c>
      <c r="H835" s="29">
        <v>2.66</v>
      </c>
      <c r="I835" s="26">
        <f si="21" t="shared"/>
        <v>420.28000000000003</v>
      </c>
      <c r="J835" s="26">
        <v>5</v>
      </c>
    </row>
    <row r="836" spans="1:11">
      <c r="A836" s="10">
        <v>5138</v>
      </c>
      <c r="B836" s="26">
        <v>19</v>
      </c>
      <c r="D836" s="8">
        <v>12</v>
      </c>
      <c r="E836" s="26" t="s">
        <v>984</v>
      </c>
      <c r="F836" s="26" t="s">
        <v>985</v>
      </c>
      <c r="G836" s="26" t="s">
        <v>1198</v>
      </c>
      <c r="H836" s="29">
        <v>72.08</v>
      </c>
      <c r="I836" s="29">
        <f si="21" t="shared"/>
        <v>1369.52</v>
      </c>
      <c r="J836" s="26">
        <v>150</v>
      </c>
    </row>
    <row r="837" spans="1:11">
      <c r="A837" s="10">
        <v>6067</v>
      </c>
      <c r="B837" s="26">
        <v>4</v>
      </c>
      <c r="D837" s="8">
        <v>6</v>
      </c>
      <c r="E837" s="26">
        <v>6067</v>
      </c>
      <c r="F837" s="26" t="s">
        <v>271</v>
      </c>
      <c r="G837" s="26" t="s">
        <v>272</v>
      </c>
      <c r="H837" s="29">
        <v>18</v>
      </c>
      <c r="I837" s="26">
        <f si="21" t="shared"/>
        <v>72</v>
      </c>
      <c r="J837" s="26">
        <v>50</v>
      </c>
    </row>
    <row r="838" spans="1:11">
      <c r="A838" s="10">
        <v>6069</v>
      </c>
      <c r="B838" s="26">
        <v>4</v>
      </c>
      <c r="D838" s="8">
        <v>6</v>
      </c>
      <c r="E838" s="26">
        <v>6069</v>
      </c>
      <c r="F838" s="26" t="s">
        <v>773</v>
      </c>
      <c r="G838" s="26" t="s">
        <v>272</v>
      </c>
      <c r="H838" s="29">
        <v>17</v>
      </c>
      <c r="I838" s="26">
        <f si="21" t="shared"/>
        <v>68</v>
      </c>
      <c r="J838" s="26">
        <v>50</v>
      </c>
    </row>
    <row r="839" spans="1:11">
      <c r="A839" s="10">
        <v>5316</v>
      </c>
      <c r="B839" s="26">
        <v>21</v>
      </c>
      <c r="C839" s="8">
        <v>30</v>
      </c>
      <c r="D839" s="8">
        <v>98</v>
      </c>
      <c r="E839" s="26" t="s">
        <v>161</v>
      </c>
      <c r="F839" s="26" t="s">
        <v>162</v>
      </c>
      <c r="G839" s="26" t="s">
        <v>163</v>
      </c>
      <c r="H839" s="29">
        <v>6.37</v>
      </c>
      <c r="I839" s="26">
        <f si="21" t="shared"/>
        <v>133.77000000000001</v>
      </c>
      <c r="J839" s="26">
        <v>10</v>
      </c>
    </row>
    <row r="840" spans="1:11">
      <c r="A840" s="10">
        <v>5317</v>
      </c>
      <c r="B840" s="26">
        <v>15</v>
      </c>
      <c r="C840" s="8">
        <v>10</v>
      </c>
      <c r="D840" s="8">
        <v>39</v>
      </c>
      <c r="E840" s="26" t="s">
        <v>164</v>
      </c>
      <c r="F840" s="26" t="s">
        <v>908</v>
      </c>
      <c r="G840" s="26" t="s">
        <v>163</v>
      </c>
      <c r="H840" s="29">
        <v>5.93</v>
      </c>
      <c r="I840" s="26">
        <f si="21" t="shared"/>
        <v>88.949999999999989</v>
      </c>
      <c r="J840" s="26">
        <v>10</v>
      </c>
    </row>
    <row r="841" spans="1:11">
      <c r="A841" s="10">
        <v>5095</v>
      </c>
      <c r="B841" s="26">
        <v>9</v>
      </c>
      <c r="D841" s="8">
        <v>2</v>
      </c>
      <c r="E841" s="26" t="s">
        <v>52</v>
      </c>
      <c r="F841" s="26" t="s">
        <v>959</v>
      </c>
      <c r="G841" s="26" t="s">
        <v>3</v>
      </c>
      <c r="H841" s="36">
        <v>121.8</v>
      </c>
      <c r="I841" s="29">
        <f si="21" t="shared"/>
        <v>1096.2</v>
      </c>
      <c r="J841" s="26">
        <f>(H841*0.4)+H841</f>
        <v>170.51999999999998</v>
      </c>
      <c r="K841" s="25" t="s">
        <v>1147</v>
      </c>
    </row>
    <row customHeight="1" ht="15" r="842" spans="1:11">
      <c r="A842" s="10">
        <v>5098</v>
      </c>
      <c r="B842" s="26">
        <v>8</v>
      </c>
      <c r="C842" s="8">
        <v>3</v>
      </c>
      <c r="D842" s="8">
        <v>10</v>
      </c>
      <c r="E842" s="26" t="s">
        <v>55</v>
      </c>
      <c r="F842" s="26" t="s">
        <v>907</v>
      </c>
      <c r="G842" s="26" t="s">
        <v>3</v>
      </c>
      <c r="H842" s="29">
        <v>73.97</v>
      </c>
      <c r="I842" s="26">
        <f si="21" t="shared"/>
        <v>591.76</v>
      </c>
      <c r="J842" s="26">
        <v>95</v>
      </c>
    </row>
    <row r="843" spans="1:11">
      <c r="A843" s="10">
        <v>5107</v>
      </c>
      <c r="B843" s="26">
        <v>42</v>
      </c>
      <c r="C843" s="8" t="s">
        <v>640</v>
      </c>
      <c r="D843" s="8">
        <v>50</v>
      </c>
      <c r="E843" s="26">
        <v>19041351</v>
      </c>
      <c r="F843" s="26" t="s">
        <v>889</v>
      </c>
      <c r="G843" s="26" t="s">
        <v>3</v>
      </c>
      <c r="H843" s="29">
        <v>4.74</v>
      </c>
      <c r="I843" s="29">
        <f si="21" t="shared"/>
        <v>199.08</v>
      </c>
      <c r="J843" s="26">
        <v>7</v>
      </c>
    </row>
    <row r="844" spans="1:11">
      <c r="A844" s="10">
        <v>5108</v>
      </c>
      <c r="B844" s="26">
        <v>16</v>
      </c>
      <c r="C844" s="8">
        <v>3</v>
      </c>
      <c r="D844" s="8">
        <v>10</v>
      </c>
      <c r="E844" s="26" t="s">
        <v>59</v>
      </c>
      <c r="F844" s="26" t="s">
        <v>963</v>
      </c>
      <c r="G844" s="26" t="s">
        <v>3</v>
      </c>
      <c r="H844" s="29">
        <v>3.65</v>
      </c>
      <c r="I844" s="26">
        <f si="21" t="shared"/>
        <v>58.4</v>
      </c>
      <c r="J844" s="26">
        <v>7</v>
      </c>
    </row>
    <row r="845" spans="1:11">
      <c r="A845" s="10">
        <v>5132</v>
      </c>
      <c r="B845" s="26">
        <v>11</v>
      </c>
      <c r="C845" s="8">
        <v>5</v>
      </c>
      <c r="D845" s="8">
        <v>1</v>
      </c>
      <c r="E845" s="26" t="s">
        <v>71</v>
      </c>
      <c r="F845" s="26" t="s">
        <v>978</v>
      </c>
      <c r="G845" s="26" t="s">
        <v>3</v>
      </c>
      <c r="H845" s="29">
        <v>120</v>
      </c>
      <c r="I845" s="26">
        <f si="21" t="shared"/>
        <v>1320</v>
      </c>
      <c r="J845" s="26">
        <v>145</v>
      </c>
    </row>
    <row r="846" spans="1:11">
      <c r="A846" s="10">
        <v>5133</v>
      </c>
      <c r="B846" s="26">
        <v>7</v>
      </c>
      <c r="D846" s="8">
        <v>0</v>
      </c>
      <c r="E846" s="26" t="s">
        <v>72</v>
      </c>
      <c r="F846" s="26" t="s">
        <v>845</v>
      </c>
      <c r="G846" s="26" t="s">
        <v>3</v>
      </c>
      <c r="H846" s="29">
        <v>850</v>
      </c>
      <c r="I846" s="26">
        <f si="21" t="shared"/>
        <v>5950</v>
      </c>
      <c r="J846" s="26">
        <f>(H846*0.4)+H846</f>
        <v>1190</v>
      </c>
    </row>
    <row r="847" spans="1:11">
      <c r="A847" s="10">
        <v>5142</v>
      </c>
      <c r="B847" s="26">
        <v>20</v>
      </c>
      <c r="C847" s="8" t="s">
        <v>633</v>
      </c>
      <c r="D847" s="8">
        <v>27</v>
      </c>
      <c r="E847" s="26" t="s">
        <v>77</v>
      </c>
      <c r="F847" s="26" t="s">
        <v>986</v>
      </c>
      <c r="G847" s="26" t="s">
        <v>3</v>
      </c>
      <c r="H847" s="29">
        <v>1.78</v>
      </c>
      <c r="I847" s="29">
        <f si="21" t="shared"/>
        <v>35.6</v>
      </c>
      <c r="J847" s="26">
        <v>5</v>
      </c>
    </row>
    <row r="848" spans="1:11">
      <c r="A848" s="10">
        <v>5143</v>
      </c>
      <c r="B848" s="26">
        <v>31</v>
      </c>
      <c r="C848" s="8" t="s">
        <v>633</v>
      </c>
      <c r="D848" s="8">
        <v>29</v>
      </c>
      <c r="E848" s="26" t="s">
        <v>78</v>
      </c>
      <c r="F848" s="26" t="s">
        <v>987</v>
      </c>
      <c r="G848" s="26" t="s">
        <v>3</v>
      </c>
      <c r="H848" s="29">
        <v>1.78</v>
      </c>
      <c r="I848" s="26">
        <f si="21" t="shared"/>
        <v>55.18</v>
      </c>
      <c r="J848" s="26">
        <v>5</v>
      </c>
    </row>
    <row r="849" spans="1:11">
      <c r="A849" s="10">
        <v>5144</v>
      </c>
      <c r="B849" s="26">
        <v>83</v>
      </c>
      <c r="C849" s="8">
        <v>20</v>
      </c>
      <c r="D849" s="8">
        <v>60</v>
      </c>
      <c r="E849" s="26" t="s">
        <v>79</v>
      </c>
      <c r="F849" s="26" t="s">
        <v>988</v>
      </c>
      <c r="G849" s="26" t="s">
        <v>3</v>
      </c>
      <c r="H849" s="29">
        <v>10.43</v>
      </c>
      <c r="I849" s="26">
        <f si="21" t="shared"/>
        <v>865.68999999999994</v>
      </c>
      <c r="J849" s="26">
        <v>15</v>
      </c>
    </row>
    <row r="850" spans="1:11">
      <c r="A850" s="10">
        <v>5145</v>
      </c>
      <c r="B850" s="26">
        <v>33</v>
      </c>
      <c r="C850" s="8">
        <v>10</v>
      </c>
      <c r="D850" s="8">
        <v>27</v>
      </c>
      <c r="E850" s="26" t="s">
        <v>851</v>
      </c>
      <c r="F850" s="26" t="s">
        <v>852</v>
      </c>
      <c r="G850" s="26" t="s">
        <v>3</v>
      </c>
      <c r="H850" s="29">
        <v>14.69</v>
      </c>
      <c r="I850" s="26">
        <f si="21" t="shared"/>
        <v>484.77</v>
      </c>
      <c r="J850" s="26">
        <v>17</v>
      </c>
    </row>
    <row r="851" spans="1:11">
      <c r="A851" s="10">
        <v>5146</v>
      </c>
      <c r="B851" s="26">
        <v>30</v>
      </c>
      <c r="C851" s="8">
        <v>10</v>
      </c>
      <c r="D851" s="8">
        <v>30</v>
      </c>
      <c r="E851" s="26" t="s">
        <v>80</v>
      </c>
      <c r="F851" s="26" t="s">
        <v>853</v>
      </c>
      <c r="G851" s="26" t="s">
        <v>3</v>
      </c>
      <c r="H851" s="29">
        <v>11.31</v>
      </c>
      <c r="I851" s="26">
        <f si="21" t="shared"/>
        <v>339.3</v>
      </c>
      <c r="J851" s="26">
        <v>17</v>
      </c>
    </row>
    <row r="852" spans="1:11">
      <c r="A852" s="10">
        <v>5180</v>
      </c>
      <c r="B852" s="26">
        <v>213</v>
      </c>
      <c r="C852" s="8" t="s">
        <v>643</v>
      </c>
      <c r="D852" s="8">
        <v>376</v>
      </c>
      <c r="E852" s="26" t="s">
        <v>92</v>
      </c>
      <c r="F852" s="26" t="s">
        <v>93</v>
      </c>
      <c r="G852" s="26" t="s">
        <v>3</v>
      </c>
      <c r="H852" s="29">
        <v>0.42</v>
      </c>
      <c r="I852" s="29">
        <f si="21" t="shared"/>
        <v>89.46</v>
      </c>
      <c r="J852" s="26">
        <v>5</v>
      </c>
    </row>
    <row r="853" spans="1:11">
      <c r="A853" s="10">
        <v>5182</v>
      </c>
      <c r="B853" s="26">
        <v>79</v>
      </c>
      <c r="C853" s="8">
        <v>30</v>
      </c>
      <c r="D853" s="8">
        <v>164</v>
      </c>
      <c r="E853" s="26" t="s">
        <v>94</v>
      </c>
      <c r="F853" s="26" t="s">
        <v>854</v>
      </c>
      <c r="G853" s="26" t="s">
        <v>3</v>
      </c>
      <c r="H853" s="29">
        <v>0.52</v>
      </c>
      <c r="I853" s="26">
        <f si="21" t="shared"/>
        <v>41.08</v>
      </c>
      <c r="J853" s="26">
        <v>5</v>
      </c>
    </row>
    <row r="854" spans="1:11">
      <c r="A854" s="10">
        <v>5183</v>
      </c>
      <c r="B854" s="26">
        <v>39</v>
      </c>
      <c r="C854" s="8" t="s">
        <v>633</v>
      </c>
      <c r="D854" s="8">
        <v>71</v>
      </c>
      <c r="E854" s="26" t="s">
        <v>95</v>
      </c>
      <c r="F854" s="26" t="s">
        <v>855</v>
      </c>
      <c r="G854" s="26" t="s">
        <v>3</v>
      </c>
      <c r="H854" s="29">
        <v>7.24</v>
      </c>
      <c r="I854" s="26">
        <f si="21" t="shared"/>
        <v>282.36</v>
      </c>
      <c r="J854" s="26">
        <v>10</v>
      </c>
    </row>
    <row r="855" spans="1:11">
      <c r="A855" s="10">
        <v>5184</v>
      </c>
      <c r="B855" s="26">
        <v>416</v>
      </c>
      <c r="C855" s="8">
        <v>40</v>
      </c>
      <c r="D855" s="8">
        <v>557</v>
      </c>
      <c r="E855" s="26" t="s">
        <v>890</v>
      </c>
      <c r="F855" s="26" t="s">
        <v>891</v>
      </c>
      <c r="G855" s="26" t="s">
        <v>3</v>
      </c>
      <c r="H855" s="29">
        <v>2</v>
      </c>
      <c r="I855" s="29">
        <f si="21" t="shared"/>
        <v>832</v>
      </c>
      <c r="J855" s="26">
        <v>5</v>
      </c>
    </row>
    <row r="856" spans="1:11">
      <c r="A856" s="10">
        <v>5185</v>
      </c>
      <c r="B856" s="26">
        <v>67</v>
      </c>
      <c r="C856" s="8">
        <v>40</v>
      </c>
      <c r="D856" s="8">
        <v>88</v>
      </c>
      <c r="E856" s="26" t="s">
        <v>96</v>
      </c>
      <c r="F856" s="26" t="s">
        <v>892</v>
      </c>
      <c r="G856" s="26" t="s">
        <v>3</v>
      </c>
      <c r="H856" s="29">
        <v>0.7</v>
      </c>
      <c r="I856" s="29">
        <f si="21" t="shared"/>
        <v>46.9</v>
      </c>
      <c r="J856" s="26">
        <v>5</v>
      </c>
    </row>
    <row r="857" spans="1:11">
      <c r="A857" s="10">
        <v>5335</v>
      </c>
      <c r="B857" s="26">
        <v>0</v>
      </c>
      <c r="C857" s="8">
        <v>10</v>
      </c>
      <c r="D857" s="8">
        <v>34</v>
      </c>
      <c r="E857" s="26">
        <v>704.40200000000004</v>
      </c>
      <c r="F857" s="26" t="s">
        <v>193</v>
      </c>
      <c r="G857" s="26" t="s">
        <v>3</v>
      </c>
      <c r="H857" s="29">
        <v>15.6</v>
      </c>
      <c r="I857" s="29">
        <f si="21" t="shared"/>
        <v>0</v>
      </c>
      <c r="J857" s="26">
        <v>25</v>
      </c>
    </row>
    <row r="858" spans="1:11">
      <c r="A858" s="10">
        <v>5361</v>
      </c>
      <c r="B858" s="26">
        <v>1</v>
      </c>
      <c r="D858" s="8">
        <v>0</v>
      </c>
      <c r="E858" s="26" t="s">
        <v>1240</v>
      </c>
      <c r="F858" s="26" t="s">
        <v>827</v>
      </c>
      <c r="G858" s="26" t="s">
        <v>3</v>
      </c>
      <c r="H858" s="29">
        <v>1042.25</v>
      </c>
      <c r="I858" s="26">
        <f si="21" t="shared"/>
        <v>1042.25</v>
      </c>
      <c r="J858" s="26">
        <v>500</v>
      </c>
      <c r="K858" s="25" t="s">
        <v>1189</v>
      </c>
    </row>
    <row r="859" spans="1:11">
      <c r="A859" s="10">
        <v>5408</v>
      </c>
      <c r="B859" s="26">
        <v>0</v>
      </c>
      <c r="D859" s="8">
        <v>0</v>
      </c>
      <c r="E859" s="26" t="s">
        <v>209</v>
      </c>
      <c r="F859" s="26" t="s">
        <v>210</v>
      </c>
      <c r="G859" s="26" t="s">
        <v>3</v>
      </c>
      <c r="H859" s="29">
        <v>203.1</v>
      </c>
      <c r="I859" s="26">
        <f ref="I859:I888" si="22" t="shared">H859*B859</f>
        <v>0</v>
      </c>
      <c r="J859" s="26">
        <f>(H859*0.4)+H859</f>
        <v>284.34000000000003</v>
      </c>
    </row>
    <row r="860" spans="1:11">
      <c r="A860" s="10">
        <v>5455</v>
      </c>
      <c r="B860" s="26">
        <v>31</v>
      </c>
      <c r="C860" s="8" t="s">
        <v>642</v>
      </c>
      <c r="D860" s="8">
        <v>40</v>
      </c>
      <c r="E860" s="26" t="s">
        <v>217</v>
      </c>
      <c r="F860" s="26" t="s">
        <v>954</v>
      </c>
      <c r="G860" s="26" t="s">
        <v>3</v>
      </c>
      <c r="H860" s="36">
        <v>78.849999999999994</v>
      </c>
      <c r="I860" s="29">
        <f si="22" t="shared"/>
        <v>2444.35</v>
      </c>
      <c r="J860" s="26">
        <v>158</v>
      </c>
      <c r="K860" s="26"/>
    </row>
    <row r="861" spans="1:11">
      <c r="A861" s="10">
        <v>5723</v>
      </c>
      <c r="B861" s="26">
        <v>0</v>
      </c>
      <c r="D861" s="8">
        <v>0</v>
      </c>
      <c r="E861" s="26" t="s">
        <v>831</v>
      </c>
      <c r="F861" s="26" t="s">
        <v>832</v>
      </c>
      <c r="G861" s="26" t="s">
        <v>3</v>
      </c>
      <c r="H861" s="36">
        <v>631.70000000000005</v>
      </c>
      <c r="I861" s="26">
        <f si="22" t="shared"/>
        <v>0</v>
      </c>
      <c r="J861" s="26">
        <v>900</v>
      </c>
      <c r="K861" s="26"/>
    </row>
    <row r="862" spans="1:11">
      <c r="A862" s="10">
        <v>5332</v>
      </c>
      <c r="B862" s="26">
        <v>20</v>
      </c>
      <c r="C862" s="8">
        <v>10</v>
      </c>
      <c r="D862" s="8">
        <v>35</v>
      </c>
      <c r="E862" s="26">
        <v>704.90530000000001</v>
      </c>
      <c r="F862" s="26" t="s">
        <v>188</v>
      </c>
      <c r="G862" s="26" t="s">
        <v>189</v>
      </c>
      <c r="H862" s="29">
        <v>9.25</v>
      </c>
      <c r="I862" s="29">
        <f si="22" t="shared"/>
        <v>185</v>
      </c>
      <c r="J862" s="26">
        <v>15</v>
      </c>
    </row>
    <row r="863" spans="1:11">
      <c r="A863" s="10">
        <v>5414</v>
      </c>
      <c r="B863" s="26">
        <v>2</v>
      </c>
      <c r="D863" s="8">
        <v>0</v>
      </c>
      <c r="E863" s="26" t="s">
        <v>211</v>
      </c>
      <c r="F863" s="26" t="s">
        <v>212</v>
      </c>
      <c r="G863" s="26" t="s">
        <v>189</v>
      </c>
      <c r="H863" s="29">
        <v>494.59</v>
      </c>
      <c r="I863" s="26">
        <f si="22" t="shared"/>
        <v>989.18</v>
      </c>
      <c r="J863" s="26">
        <v>690</v>
      </c>
    </row>
    <row r="864" spans="1:11">
      <c r="A864" s="10">
        <v>5006</v>
      </c>
      <c r="B864" s="26">
        <v>35</v>
      </c>
      <c r="C864" s="8" t="s">
        <v>629</v>
      </c>
      <c r="D864" s="8">
        <v>4</v>
      </c>
      <c r="E864" s="26" t="s">
        <v>904</v>
      </c>
      <c r="F864" s="26" t="s">
        <v>539</v>
      </c>
      <c r="G864" s="26" t="s">
        <v>902</v>
      </c>
      <c r="H864" s="29">
        <v>3.18</v>
      </c>
      <c r="I864" s="26">
        <f si="22" t="shared"/>
        <v>111.30000000000001</v>
      </c>
      <c r="J864" s="26">
        <v>10</v>
      </c>
    </row>
    <row r="865" spans="1:11">
      <c r="A865" s="10">
        <v>5020</v>
      </c>
      <c r="B865" s="26">
        <v>5</v>
      </c>
      <c r="C865" s="8">
        <v>5</v>
      </c>
      <c r="D865" s="8">
        <v>1</v>
      </c>
      <c r="E865" s="26" t="s">
        <v>10</v>
      </c>
      <c r="F865" s="26" t="s">
        <v>544</v>
      </c>
      <c r="G865" s="26" t="s">
        <v>11</v>
      </c>
      <c r="H865" s="36">
        <v>2.11</v>
      </c>
      <c r="I865" s="29">
        <f si="22" t="shared"/>
        <v>10.549999999999999</v>
      </c>
      <c r="J865" s="26">
        <v>5</v>
      </c>
      <c r="K865" s="25" t="s">
        <v>1134</v>
      </c>
    </row>
    <row r="866" spans="1:11">
      <c r="A866" s="10">
        <v>5036</v>
      </c>
      <c r="B866" s="26">
        <v>3</v>
      </c>
      <c r="D866" s="8">
        <v>17</v>
      </c>
      <c r="E866" s="26" t="s">
        <v>591</v>
      </c>
      <c r="F866" s="26" t="s">
        <v>933</v>
      </c>
      <c r="G866" s="26" t="s">
        <v>11</v>
      </c>
      <c r="H866" s="29">
        <v>3.68</v>
      </c>
      <c r="I866" s="29">
        <f si="22" t="shared"/>
        <v>11.040000000000001</v>
      </c>
      <c r="J866" s="26">
        <v>5</v>
      </c>
    </row>
    <row r="867" spans="1:11">
      <c r="A867" s="10">
        <v>5037</v>
      </c>
      <c r="B867" s="26">
        <v>3</v>
      </c>
      <c r="D867" s="8">
        <v>17</v>
      </c>
      <c r="E867" s="26" t="s">
        <v>592</v>
      </c>
      <c r="F867" s="26" t="s">
        <v>934</v>
      </c>
      <c r="G867" s="26" t="s">
        <v>11</v>
      </c>
      <c r="H867" s="29">
        <v>3.64</v>
      </c>
      <c r="I867" s="29">
        <f si="22" t="shared"/>
        <v>10.92</v>
      </c>
      <c r="J867" s="26">
        <v>5</v>
      </c>
    </row>
    <row r="868" spans="1:11">
      <c r="A868" s="10">
        <v>5042</v>
      </c>
      <c r="B868" s="26">
        <v>21</v>
      </c>
      <c r="D868" s="8">
        <v>0</v>
      </c>
      <c r="E868" s="26" t="s">
        <v>678</v>
      </c>
      <c r="F868" s="26" t="s">
        <v>669</v>
      </c>
      <c r="G868" s="26" t="s">
        <v>11</v>
      </c>
      <c r="H868" s="29">
        <v>1.97</v>
      </c>
      <c r="I868" s="26">
        <f si="22" t="shared"/>
        <v>41.37</v>
      </c>
      <c r="J868" s="26">
        <v>5</v>
      </c>
      <c r="K868" s="25" t="s">
        <v>1136</v>
      </c>
    </row>
    <row r="869" spans="1:11">
      <c r="A869" s="10">
        <v>5064</v>
      </c>
      <c r="B869" s="26">
        <v>9</v>
      </c>
      <c r="C869" s="8">
        <v>3</v>
      </c>
      <c r="D869" s="8">
        <v>5</v>
      </c>
      <c r="E869" s="26" t="s">
        <v>654</v>
      </c>
      <c r="F869" s="26" t="s">
        <v>679</v>
      </c>
      <c r="G869" s="26" t="s">
        <v>11</v>
      </c>
      <c r="H869" s="29">
        <v>3.75</v>
      </c>
      <c r="I869" s="29">
        <f si="22" t="shared"/>
        <v>33.75</v>
      </c>
      <c r="J869" s="26">
        <v>7</v>
      </c>
    </row>
    <row r="870" spans="1:11">
      <c r="A870" s="10">
        <v>5100</v>
      </c>
      <c r="B870" s="26">
        <v>29</v>
      </c>
      <c r="D870" s="8">
        <v>1</v>
      </c>
      <c r="E870" s="26" t="s">
        <v>650</v>
      </c>
      <c r="F870" s="26" t="s">
        <v>1035</v>
      </c>
      <c r="G870" s="26" t="s">
        <v>11</v>
      </c>
      <c r="H870" s="36">
        <v>21.46</v>
      </c>
      <c r="I870" s="26">
        <f si="22" t="shared"/>
        <v>622.34</v>
      </c>
      <c r="J870" s="26">
        <f>(H870*0.4)+H870</f>
        <v>30.044000000000004</v>
      </c>
      <c r="K870" s="25" t="s">
        <v>1148</v>
      </c>
    </row>
    <row r="871" spans="1:11">
      <c r="A871" s="10">
        <v>5211</v>
      </c>
      <c r="B871" s="26">
        <v>9</v>
      </c>
      <c r="C871" s="8">
        <v>5</v>
      </c>
      <c r="D871" s="8">
        <v>9</v>
      </c>
      <c r="E871" s="26" t="s">
        <v>119</v>
      </c>
      <c r="F871" s="26" t="s">
        <v>120</v>
      </c>
      <c r="G871" s="26" t="s">
        <v>11</v>
      </c>
      <c r="H871" s="36">
        <v>2.5</v>
      </c>
      <c r="I871" s="26">
        <f si="22" t="shared"/>
        <v>22.5</v>
      </c>
      <c r="J871" s="26">
        <v>5</v>
      </c>
      <c r="K871" s="25" t="s">
        <v>1170</v>
      </c>
    </row>
    <row r="872" spans="1:11">
      <c r="A872" s="10">
        <v>5250</v>
      </c>
      <c r="B872" s="26">
        <v>0</v>
      </c>
      <c r="D872" s="8">
        <v>1</v>
      </c>
      <c r="E872" s="26" t="s">
        <v>1086</v>
      </c>
      <c r="F872" s="26" t="s">
        <v>1087</v>
      </c>
      <c r="G872" s="26" t="s">
        <v>11</v>
      </c>
      <c r="H872" s="29">
        <v>96.62</v>
      </c>
      <c r="I872" s="26">
        <f si="22" t="shared"/>
        <v>0</v>
      </c>
      <c r="J872" s="26">
        <f>(H872*0.4)+H872</f>
        <v>135.268</v>
      </c>
    </row>
    <row r="873" spans="1:11">
      <c r="A873" s="10">
        <v>5251</v>
      </c>
      <c r="B873" s="26">
        <v>3</v>
      </c>
      <c r="D873" s="8">
        <v>9</v>
      </c>
      <c r="E873" s="26" t="s">
        <v>1032</v>
      </c>
      <c r="F873" s="26" t="s">
        <v>1033</v>
      </c>
      <c r="G873" s="26" t="s">
        <v>11</v>
      </c>
      <c r="H873" s="36">
        <v>25.73</v>
      </c>
      <c r="I873" s="26">
        <f si="22" t="shared"/>
        <v>77.19</v>
      </c>
      <c r="J873" s="26">
        <v>37</v>
      </c>
      <c r="K873" s="25" t="s">
        <v>1181</v>
      </c>
    </row>
    <row r="874" spans="1:11">
      <c r="A874" s="10">
        <v>5253</v>
      </c>
      <c r="B874" s="26">
        <v>21</v>
      </c>
      <c r="D874" s="8">
        <v>4</v>
      </c>
      <c r="E874" s="26" t="s">
        <v>559</v>
      </c>
      <c r="F874" s="26" t="s">
        <v>569</v>
      </c>
      <c r="G874" s="26" t="s">
        <v>11</v>
      </c>
      <c r="H874" s="36">
        <v>1.85</v>
      </c>
      <c r="I874" s="26">
        <f si="22" t="shared"/>
        <v>38.85</v>
      </c>
      <c r="J874" s="26">
        <v>5</v>
      </c>
      <c r="K874" s="25" t="s">
        <v>1153</v>
      </c>
    </row>
    <row r="875" spans="1:11">
      <c r="A875" s="10">
        <v>5254</v>
      </c>
      <c r="B875" s="26">
        <v>16</v>
      </c>
      <c r="D875" s="8">
        <v>4</v>
      </c>
      <c r="E875" s="26" t="s">
        <v>561</v>
      </c>
      <c r="F875" s="26" t="s">
        <v>1034</v>
      </c>
      <c r="G875" s="26" t="s">
        <v>11</v>
      </c>
      <c r="H875" s="36">
        <v>23.37</v>
      </c>
      <c r="I875" s="26">
        <f si="22" t="shared"/>
        <v>373.92</v>
      </c>
      <c r="J875" s="26">
        <v>35</v>
      </c>
      <c r="K875" s="25" t="s">
        <v>1182</v>
      </c>
    </row>
    <row r="876" spans="1:11">
      <c r="A876" s="10">
        <v>5255</v>
      </c>
      <c r="B876" s="26">
        <v>21</v>
      </c>
      <c r="D876" s="8">
        <v>0</v>
      </c>
      <c r="E876" s="26" t="s">
        <v>678</v>
      </c>
      <c r="F876" s="26" t="s">
        <v>1036</v>
      </c>
      <c r="G876" s="26" t="s">
        <v>11</v>
      </c>
      <c r="H876" s="36">
        <v>1.6</v>
      </c>
      <c r="I876" s="29">
        <f si="22" t="shared"/>
        <v>33.6</v>
      </c>
      <c r="J876" s="26">
        <v>5</v>
      </c>
      <c r="K876" s="25" t="s">
        <v>1159</v>
      </c>
    </row>
    <row r="877" spans="1:11">
      <c r="A877" s="10">
        <v>5257</v>
      </c>
      <c r="B877" s="26">
        <v>13</v>
      </c>
      <c r="D877" s="8">
        <v>1</v>
      </c>
      <c r="E877" s="26" t="s">
        <v>1028</v>
      </c>
      <c r="F877" s="26" t="s">
        <v>1029</v>
      </c>
      <c r="G877" s="26" t="s">
        <v>11</v>
      </c>
      <c r="H877" s="36">
        <v>14.67</v>
      </c>
      <c r="I877" s="26">
        <f si="22" t="shared"/>
        <v>190.71</v>
      </c>
      <c r="K877" s="25" t="s">
        <v>1183</v>
      </c>
    </row>
    <row r="878" spans="1:11">
      <c r="A878" s="10">
        <v>5258</v>
      </c>
      <c r="B878" s="26">
        <v>44</v>
      </c>
      <c r="D878" s="8">
        <v>2</v>
      </c>
      <c r="E878" s="26" t="s">
        <v>565</v>
      </c>
      <c r="F878" s="26" t="s">
        <v>880</v>
      </c>
      <c r="G878" s="26" t="s">
        <v>11</v>
      </c>
      <c r="H878" s="36">
        <v>2.15</v>
      </c>
      <c r="I878" s="29">
        <f si="22" t="shared"/>
        <v>94.6</v>
      </c>
      <c r="J878" s="26">
        <v>5</v>
      </c>
      <c r="K878" s="25" t="s">
        <v>1184</v>
      </c>
    </row>
    <row r="879" spans="1:11">
      <c r="A879" s="10">
        <v>5328</v>
      </c>
      <c r="B879" s="26">
        <v>31</v>
      </c>
      <c r="C879" s="8">
        <v>60</v>
      </c>
      <c r="D879" s="8">
        <v>246</v>
      </c>
      <c r="E879" s="26" t="s">
        <v>649</v>
      </c>
      <c r="F879" s="26" t="s">
        <v>181</v>
      </c>
      <c r="G879" s="26" t="s">
        <v>11</v>
      </c>
      <c r="H879" s="29">
        <v>2.13</v>
      </c>
      <c r="I879" s="29">
        <f si="22" t="shared"/>
        <v>66.03</v>
      </c>
      <c r="J879" s="26">
        <v>5</v>
      </c>
    </row>
    <row r="880" spans="1:11">
      <c r="A880" s="10">
        <v>5417</v>
      </c>
      <c r="B880" s="26">
        <v>0</v>
      </c>
      <c r="D880" s="8">
        <v>1</v>
      </c>
      <c r="E880" s="26" t="s">
        <v>565</v>
      </c>
      <c r="F880" s="26" t="s">
        <v>1104</v>
      </c>
      <c r="G880" s="26" t="s">
        <v>11</v>
      </c>
      <c r="H880" s="36">
        <v>3.45</v>
      </c>
      <c r="I880" s="29">
        <f si="22" t="shared"/>
        <v>0</v>
      </c>
    </row>
    <row r="881" spans="1:11">
      <c r="A881" s="10">
        <v>5193</v>
      </c>
      <c r="B881" s="26">
        <v>0</v>
      </c>
      <c r="D881" s="8">
        <v>4</v>
      </c>
      <c r="E881" s="26" t="s">
        <v>878</v>
      </c>
      <c r="F881" s="26" t="s">
        <v>879</v>
      </c>
      <c r="G881" s="26" t="s">
        <v>1166</v>
      </c>
      <c r="H881" s="36">
        <v>8.6199999999999992</v>
      </c>
      <c r="I881" s="26">
        <f si="22" t="shared"/>
        <v>0</v>
      </c>
      <c r="J881" s="26">
        <v>15</v>
      </c>
      <c r="K881" s="25" t="s">
        <v>1153</v>
      </c>
    </row>
    <row r="882" spans="1:11">
      <c r="A882" s="10">
        <v>5038</v>
      </c>
      <c r="B882" s="26">
        <v>19</v>
      </c>
      <c r="C882" s="8" t="s">
        <v>642</v>
      </c>
      <c r="D882" s="8">
        <v>30</v>
      </c>
      <c r="E882" s="26">
        <v>132909</v>
      </c>
      <c r="F882" s="26" t="s">
        <v>935</v>
      </c>
      <c r="G882" s="26" t="s">
        <v>202</v>
      </c>
      <c r="H882" s="29">
        <v>53.55</v>
      </c>
      <c r="I882" s="29">
        <f si="22" t="shared"/>
        <v>1017.4499999999999</v>
      </c>
      <c r="J882" s="26">
        <v>70</v>
      </c>
    </row>
    <row r="883" spans="1:11">
      <c r="A883" s="10">
        <v>5347</v>
      </c>
      <c r="B883" s="26">
        <v>0</v>
      </c>
      <c r="C883" s="8" t="s">
        <v>640</v>
      </c>
      <c r="D883" s="8">
        <v>46</v>
      </c>
      <c r="E883" s="26" t="s">
        <v>533</v>
      </c>
      <c r="F883" s="26" t="s">
        <v>885</v>
      </c>
      <c r="G883" s="26" t="s">
        <v>202</v>
      </c>
      <c r="H883" s="29">
        <v>182.4</v>
      </c>
      <c r="I883" s="29">
        <f si="22" t="shared"/>
        <v>0</v>
      </c>
      <c r="J883" s="26">
        <v>250</v>
      </c>
    </row>
    <row r="884" spans="1:11">
      <c r="A884" s="10">
        <v>5348</v>
      </c>
      <c r="B884" s="26">
        <v>9</v>
      </c>
      <c r="C884" s="8" t="s">
        <v>632</v>
      </c>
      <c r="D884" s="8">
        <v>15</v>
      </c>
      <c r="E884" s="26" t="s">
        <v>203</v>
      </c>
      <c r="F884" s="26" t="s">
        <v>884</v>
      </c>
      <c r="G884" s="26" t="s">
        <v>202</v>
      </c>
      <c r="H884" s="29">
        <v>282.39999999999998</v>
      </c>
      <c r="I884" s="29">
        <f si="22" t="shared"/>
        <v>2541.6</v>
      </c>
      <c r="J884" s="26">
        <v>395</v>
      </c>
    </row>
    <row r="885" spans="1:11">
      <c r="A885" s="10">
        <v>5349</v>
      </c>
      <c r="B885" s="26">
        <v>0</v>
      </c>
      <c r="C885" s="8" t="s">
        <v>644</v>
      </c>
      <c r="D885" s="8">
        <v>91</v>
      </c>
      <c r="E885" s="26" t="s">
        <v>512</v>
      </c>
      <c r="F885" s="26" t="s">
        <v>881</v>
      </c>
      <c r="G885" s="26" t="s">
        <v>202</v>
      </c>
      <c r="H885" s="29">
        <v>308.5</v>
      </c>
      <c r="I885" s="29">
        <f si="22" t="shared"/>
        <v>0</v>
      </c>
      <c r="J885" s="26">
        <v>430</v>
      </c>
    </row>
    <row r="886" spans="1:11">
      <c r="A886" s="10">
        <v>5350</v>
      </c>
      <c r="B886" s="26">
        <v>2</v>
      </c>
      <c r="C886" s="8" t="s">
        <v>628</v>
      </c>
      <c r="D886" s="8">
        <v>5</v>
      </c>
      <c r="E886" s="26" t="s">
        <v>204</v>
      </c>
      <c r="F886" s="26" t="s">
        <v>1120</v>
      </c>
      <c r="G886" s="26" t="s">
        <v>202</v>
      </c>
      <c r="H886" s="29">
        <v>267.2</v>
      </c>
      <c r="I886" s="29">
        <f si="22" t="shared"/>
        <v>534.4</v>
      </c>
      <c r="J886" s="26">
        <v>350</v>
      </c>
    </row>
    <row r="887" spans="1:11">
      <c r="A887" s="10">
        <v>5351</v>
      </c>
      <c r="B887" s="26">
        <v>0</v>
      </c>
      <c r="C887" s="8" t="s">
        <v>632</v>
      </c>
      <c r="D887" s="8">
        <v>42</v>
      </c>
      <c r="E887" s="26" t="s">
        <v>205</v>
      </c>
      <c r="F887" s="26" t="s">
        <v>882</v>
      </c>
      <c r="G887" s="26" t="s">
        <v>202</v>
      </c>
      <c r="H887" s="29">
        <v>308.5</v>
      </c>
      <c r="I887" s="29">
        <f si="22" t="shared"/>
        <v>0</v>
      </c>
      <c r="J887" s="26">
        <v>415</v>
      </c>
    </row>
    <row r="888" spans="1:11">
      <c r="A888" s="10">
        <v>5352</v>
      </c>
      <c r="B888" s="26">
        <v>0</v>
      </c>
      <c r="C888" s="8" t="s">
        <v>644</v>
      </c>
      <c r="D888" s="8">
        <v>90</v>
      </c>
      <c r="E888" s="26" t="s">
        <v>206</v>
      </c>
      <c r="F888" s="26" t="s">
        <v>883</v>
      </c>
      <c r="G888" s="26" t="s">
        <v>202</v>
      </c>
      <c r="H888" s="29">
        <v>231.2</v>
      </c>
      <c r="I888" s="29">
        <f si="22" t="shared"/>
        <v>0</v>
      </c>
      <c r="J888" s="26">
        <f>J884</f>
        <v>395</v>
      </c>
    </row>
    <row customFormat="1" r="889" s="8" spans="1:11">
      <c r="A889" s="10">
        <v>5000</v>
      </c>
      <c r="B889" s="8">
        <v>0</v>
      </c>
      <c r="C889" s="8">
        <v>8</v>
      </c>
      <c r="D889" s="8">
        <v>1</v>
      </c>
      <c r="E889" s="8" t="e">
        <f>#REF!*B889</f>
        <v>#REF!</v>
      </c>
      <c r="F889" s="8">
        <v>67</v>
      </c>
      <c r="G889" s="5" t="s">
        <v>1125</v>
      </c>
      <c r="H889" s="12"/>
    </row>
    <row r="890" spans="1:11">
      <c r="A890" s="10">
        <v>5078</v>
      </c>
      <c r="B890" s="26">
        <v>6</v>
      </c>
      <c r="D890" s="8">
        <v>6</v>
      </c>
      <c r="E890" s="26" t="s">
        <v>40</v>
      </c>
      <c r="F890" s="26" t="s">
        <v>41</v>
      </c>
      <c r="G890" s="26" t="s">
        <v>683</v>
      </c>
      <c r="H890" s="36">
        <v>54.24</v>
      </c>
      <c r="I890" s="26">
        <f ref="I890:I930" si="23" t="shared">H890*B890</f>
        <v>325.44</v>
      </c>
      <c r="J890" s="26" t="e">
        <f>#REF!</f>
        <v>#REF!</v>
      </c>
      <c r="K890" s="25" t="s">
        <v>1144</v>
      </c>
    </row>
    <row r="891" spans="1:11">
      <c r="A891" s="10">
        <v>6255</v>
      </c>
      <c r="B891" s="26">
        <v>40</v>
      </c>
      <c r="C891" s="8">
        <v>7</v>
      </c>
      <c r="D891" s="8">
        <v>17</v>
      </c>
      <c r="E891" s="26">
        <v>6255</v>
      </c>
      <c r="F891" s="26" t="s">
        <v>376</v>
      </c>
      <c r="G891" s="26" t="s">
        <v>377</v>
      </c>
      <c r="H891" s="36">
        <v>11.07</v>
      </c>
      <c r="I891" s="26">
        <f si="23" t="shared"/>
        <v>442.8</v>
      </c>
      <c r="J891" s="26">
        <v>42</v>
      </c>
      <c r="K891" s="26"/>
    </row>
    <row r="892" spans="1:11">
      <c r="A892" s="10">
        <v>5443</v>
      </c>
      <c r="B892" s="26">
        <v>0</v>
      </c>
      <c r="D892" s="8">
        <v>0</v>
      </c>
      <c r="E892" s="26" t="s">
        <v>665</v>
      </c>
      <c r="F892" s="26" t="s">
        <v>714</v>
      </c>
      <c r="G892" s="26" t="s">
        <v>713</v>
      </c>
      <c r="H892" s="36">
        <v>98.15</v>
      </c>
      <c r="I892" s="26">
        <f si="23" t="shared"/>
        <v>0</v>
      </c>
      <c r="J892" s="26">
        <v>140</v>
      </c>
      <c r="K892" s="26"/>
    </row>
    <row r="893" spans="1:11">
      <c r="A893" s="10">
        <v>5007</v>
      </c>
      <c r="B893" s="26">
        <v>61</v>
      </c>
      <c r="C893" s="8" t="s">
        <v>633</v>
      </c>
      <c r="D893" s="8">
        <v>87</v>
      </c>
      <c r="E893" s="26">
        <v>2740670</v>
      </c>
      <c r="F893" s="26" t="s">
        <v>538</v>
      </c>
      <c r="G893" s="26" t="s">
        <v>903</v>
      </c>
      <c r="H893" s="29">
        <v>3.29</v>
      </c>
      <c r="I893" s="26">
        <f si="23" t="shared"/>
        <v>200.69</v>
      </c>
      <c r="J893" s="26">
        <v>5</v>
      </c>
    </row>
    <row r="894" spans="1:11">
      <c r="A894" s="10">
        <v>5010</v>
      </c>
      <c r="B894" s="26">
        <v>0</v>
      </c>
      <c r="C894" s="8" t="s">
        <v>633</v>
      </c>
      <c r="D894" s="8">
        <v>54</v>
      </c>
      <c r="E894" s="26" t="s">
        <v>7</v>
      </c>
      <c r="F894" s="26" t="s">
        <v>542</v>
      </c>
      <c r="G894" s="26" t="s">
        <v>903</v>
      </c>
      <c r="H894" s="29">
        <v>1.89</v>
      </c>
      <c r="I894" s="26">
        <f si="23" t="shared"/>
        <v>0</v>
      </c>
      <c r="J894" s="26">
        <v>6</v>
      </c>
    </row>
    <row r="895" spans="1:11">
      <c r="A895" s="10">
        <v>5600</v>
      </c>
      <c r="B895" s="26">
        <v>0</v>
      </c>
      <c r="D895" s="8">
        <v>0</v>
      </c>
      <c r="E895" s="26" t="s">
        <v>208</v>
      </c>
      <c r="F895" s="26" t="s">
        <v>833</v>
      </c>
      <c r="G895" s="26" t="s">
        <v>684</v>
      </c>
      <c r="H895" s="36">
        <v>23.75</v>
      </c>
      <c r="I895" s="26">
        <f si="23" t="shared"/>
        <v>0</v>
      </c>
      <c r="J895" s="26">
        <v>35</v>
      </c>
      <c r="K895" s="26"/>
    </row>
    <row r="896" spans="1:11">
      <c r="A896" s="10">
        <v>5780</v>
      </c>
      <c r="B896" s="26">
        <v>0</v>
      </c>
      <c r="D896" s="8">
        <v>6</v>
      </c>
      <c r="E896" s="26" t="s">
        <v>1069</v>
      </c>
      <c r="F896" s="26" t="s">
        <v>44</v>
      </c>
      <c r="G896" s="26" t="s">
        <v>684</v>
      </c>
      <c r="H896" s="36">
        <v>3.25</v>
      </c>
      <c r="I896" s="29">
        <f si="23" t="shared"/>
        <v>0</v>
      </c>
      <c r="J896" s="26">
        <v>5</v>
      </c>
      <c r="K896" s="26"/>
    </row>
    <row r="897" spans="1:11">
      <c r="A897" s="10">
        <v>5435</v>
      </c>
      <c r="B897" s="26">
        <v>0</v>
      </c>
      <c r="D897" s="8">
        <v>0</v>
      </c>
      <c r="E897" s="26" t="s">
        <v>516</v>
      </c>
      <c r="F897" s="26" t="s">
        <v>517</v>
      </c>
      <c r="G897" s="26" t="s">
        <v>515</v>
      </c>
      <c r="I897" s="26">
        <f si="23" t="shared"/>
        <v>0</v>
      </c>
      <c r="J897" s="26">
        <f>(H897*0.4)+H897</f>
        <v>0</v>
      </c>
      <c r="K897" s="26"/>
    </row>
    <row r="898" spans="1:11">
      <c r="A898" s="10">
        <v>5436</v>
      </c>
      <c r="B898" s="26">
        <v>0</v>
      </c>
      <c r="D898" s="8">
        <v>0</v>
      </c>
      <c r="E898" s="26" t="s">
        <v>518</v>
      </c>
      <c r="F898" s="26" t="s">
        <v>519</v>
      </c>
      <c r="G898" s="26" t="s">
        <v>515</v>
      </c>
      <c r="I898" s="26">
        <f si="23" t="shared"/>
        <v>0</v>
      </c>
      <c r="J898" s="26">
        <f>(H898*0.4)+H898</f>
        <v>0</v>
      </c>
      <c r="K898" s="26"/>
    </row>
    <row r="899" spans="1:11">
      <c r="A899" s="10">
        <v>6018</v>
      </c>
      <c r="B899" s="26">
        <v>12</v>
      </c>
      <c r="C899" s="8" t="s">
        <v>633</v>
      </c>
      <c r="D899" s="8">
        <v>76</v>
      </c>
      <c r="E899" s="26">
        <v>6018</v>
      </c>
      <c r="F899" s="26" t="s">
        <v>648</v>
      </c>
      <c r="G899" s="26" t="s">
        <v>717</v>
      </c>
      <c r="H899" s="29">
        <v>17.5</v>
      </c>
      <c r="I899" s="29">
        <f si="23" t="shared"/>
        <v>210</v>
      </c>
      <c r="J899" s="26">
        <f>(H899*0.4)+H899</f>
        <v>24.5</v>
      </c>
      <c r="K899" s="26"/>
    </row>
    <row r="900" spans="1:11">
      <c r="A900" s="10">
        <v>6085</v>
      </c>
      <c r="B900" s="26">
        <v>288</v>
      </c>
      <c r="C900" s="8">
        <v>20</v>
      </c>
      <c r="D900" s="8">
        <v>68</v>
      </c>
      <c r="E900" s="26">
        <v>6085</v>
      </c>
      <c r="F900" s="26" t="s">
        <v>718</v>
      </c>
      <c r="G900" s="26" t="s">
        <v>717</v>
      </c>
      <c r="H900" s="36">
        <v>13</v>
      </c>
      <c r="I900" s="29">
        <f si="23" t="shared"/>
        <v>3744</v>
      </c>
      <c r="J900" s="26">
        <v>203</v>
      </c>
      <c r="K900" s="26"/>
    </row>
    <row r="901" spans="1:11">
      <c r="A901" s="10">
        <v>5051</v>
      </c>
      <c r="B901" s="26">
        <v>80</v>
      </c>
      <c r="C901" s="8">
        <v>50</v>
      </c>
      <c r="D901" s="8">
        <v>100</v>
      </c>
      <c r="E901" s="26" t="s">
        <v>597</v>
      </c>
      <c r="F901" s="26" t="s">
        <v>938</v>
      </c>
      <c r="G901" s="26" t="s">
        <v>596</v>
      </c>
      <c r="H901" s="29">
        <v>2.15</v>
      </c>
      <c r="I901" s="29">
        <f si="23" t="shared"/>
        <v>172</v>
      </c>
      <c r="J901" s="26">
        <v>5</v>
      </c>
      <c r="K901" s="25" t="s">
        <v>1138</v>
      </c>
    </row>
    <row r="902" spans="1:11">
      <c r="A902" s="10">
        <v>5338</v>
      </c>
      <c r="B902" s="26">
        <v>132</v>
      </c>
      <c r="C902" s="8" t="s">
        <v>641</v>
      </c>
      <c r="D902" s="8">
        <v>200</v>
      </c>
      <c r="E902" s="26" t="s">
        <v>194</v>
      </c>
      <c r="F902" s="26" t="s">
        <v>909</v>
      </c>
      <c r="G902" s="26" t="s">
        <v>195</v>
      </c>
      <c r="H902" s="29">
        <v>7.95</v>
      </c>
      <c r="I902" s="29">
        <f si="23" t="shared"/>
        <v>1049.4000000000001</v>
      </c>
      <c r="J902" s="26">
        <v>15</v>
      </c>
    </row>
    <row r="903" spans="1:11">
      <c r="A903" s="10">
        <v>5071</v>
      </c>
      <c r="B903" s="26">
        <v>201</v>
      </c>
      <c r="C903" s="8" t="s">
        <v>637</v>
      </c>
      <c r="D903" s="8">
        <v>76</v>
      </c>
      <c r="E903" s="26" t="s">
        <v>36</v>
      </c>
      <c r="F903" s="26" t="s">
        <v>1026</v>
      </c>
      <c r="G903" s="26" t="s">
        <v>29</v>
      </c>
      <c r="H903" s="29">
        <v>19</v>
      </c>
      <c r="I903" s="29">
        <f si="23" t="shared"/>
        <v>3819</v>
      </c>
      <c r="J903" s="26">
        <v>52</v>
      </c>
      <c r="K903" s="25" t="s">
        <v>1140</v>
      </c>
    </row>
    <row r="904" spans="1:11">
      <c r="A904" s="10">
        <v>5077</v>
      </c>
      <c r="B904" s="26">
        <v>269</v>
      </c>
      <c r="C904" s="8" t="s">
        <v>641</v>
      </c>
      <c r="D904" s="8">
        <v>176</v>
      </c>
      <c r="E904" s="26" t="s">
        <v>39</v>
      </c>
      <c r="F904" s="26" t="s">
        <v>916</v>
      </c>
      <c r="G904" s="26" t="s">
        <v>29</v>
      </c>
      <c r="H904" s="29">
        <v>20.399999999999999</v>
      </c>
      <c r="I904" s="29">
        <f si="23" t="shared"/>
        <v>5487.5999999999995</v>
      </c>
      <c r="J904" s="26">
        <v>52</v>
      </c>
    </row>
    <row r="905" spans="1:11">
      <c r="A905" s="10">
        <v>5202</v>
      </c>
      <c r="B905" s="26">
        <v>0</v>
      </c>
      <c r="C905" s="8" t="s">
        <v>633</v>
      </c>
      <c r="D905" s="8">
        <v>134</v>
      </c>
      <c r="E905" s="26" t="s">
        <v>111</v>
      </c>
      <c r="F905" s="26" t="s">
        <v>849</v>
      </c>
      <c r="G905" s="26" t="s">
        <v>834</v>
      </c>
      <c r="H905" s="29">
        <v>99</v>
      </c>
      <c r="I905" s="29">
        <f si="23" t="shared"/>
        <v>0</v>
      </c>
      <c r="J905" s="26">
        <v>150</v>
      </c>
    </row>
    <row r="906" spans="1:11">
      <c r="A906" s="10">
        <v>8</v>
      </c>
      <c r="B906" s="26">
        <v>1</v>
      </c>
      <c r="D906" s="8">
        <v>0</v>
      </c>
      <c r="E906" s="26">
        <v>6010</v>
      </c>
      <c r="F906" s="26" t="s">
        <v>225</v>
      </c>
      <c r="G906" s="26" t="s">
        <v>601</v>
      </c>
      <c r="H906" s="36">
        <v>47.5</v>
      </c>
      <c r="I906" s="29">
        <f si="23" t="shared"/>
        <v>47.5</v>
      </c>
      <c r="J906" s="26">
        <v>68</v>
      </c>
      <c r="K906" s="26"/>
    </row>
    <row r="907" spans="1:11">
      <c r="A907" s="10">
        <v>6011</v>
      </c>
      <c r="B907" s="26">
        <v>16</v>
      </c>
      <c r="C907" s="8" t="s">
        <v>638</v>
      </c>
      <c r="D907" s="8">
        <v>1</v>
      </c>
      <c r="E907" s="26">
        <v>6011</v>
      </c>
      <c r="F907" s="26" t="s">
        <v>226</v>
      </c>
      <c r="G907" s="26" t="s">
        <v>601</v>
      </c>
      <c r="H907" s="36">
        <v>106.15</v>
      </c>
      <c r="I907" s="29">
        <f si="23" t="shared"/>
        <v>1698.4</v>
      </c>
      <c r="J907" s="26">
        <v>150</v>
      </c>
      <c r="K907" s="26"/>
    </row>
    <row r="908" spans="1:11">
      <c r="A908" s="10">
        <v>6012</v>
      </c>
      <c r="B908" s="26">
        <v>73</v>
      </c>
      <c r="C908" s="8" t="s">
        <v>638</v>
      </c>
      <c r="D908" s="8">
        <v>12</v>
      </c>
      <c r="E908" s="26">
        <v>6012</v>
      </c>
      <c r="F908" s="26" t="s">
        <v>227</v>
      </c>
      <c r="G908" s="26" t="s">
        <v>601</v>
      </c>
      <c r="H908" s="36">
        <v>36.4</v>
      </c>
      <c r="I908" s="29">
        <f si="23" t="shared"/>
        <v>2657.2</v>
      </c>
      <c r="J908" s="26">
        <v>5</v>
      </c>
      <c r="K908" s="26"/>
    </row>
    <row r="909" spans="1:11">
      <c r="A909" s="10">
        <v>6013</v>
      </c>
      <c r="B909" s="26">
        <v>78</v>
      </c>
      <c r="C909" s="8" t="s">
        <v>638</v>
      </c>
      <c r="D909" s="8">
        <v>11</v>
      </c>
      <c r="E909" s="26">
        <v>6013</v>
      </c>
      <c r="F909" s="26" t="s">
        <v>228</v>
      </c>
      <c r="G909" s="26" t="s">
        <v>601</v>
      </c>
      <c r="H909" s="36">
        <v>41.05</v>
      </c>
      <c r="I909" s="26">
        <f si="23" t="shared"/>
        <v>3201.8999999999996</v>
      </c>
      <c r="J909" s="26">
        <v>60</v>
      </c>
      <c r="K909" s="26"/>
    </row>
    <row r="910" spans="1:11">
      <c r="A910" s="10">
        <v>6245</v>
      </c>
      <c r="B910" s="26">
        <v>29</v>
      </c>
      <c r="C910" s="8">
        <v>40</v>
      </c>
      <c r="D910" s="8">
        <v>117</v>
      </c>
      <c r="E910" s="26">
        <v>6245</v>
      </c>
      <c r="F910" s="26" t="s">
        <v>728</v>
      </c>
      <c r="G910" s="26" t="s">
        <v>601</v>
      </c>
      <c r="H910" s="36">
        <v>6.6</v>
      </c>
      <c r="I910" s="26">
        <f si="23" t="shared"/>
        <v>191.39999999999998</v>
      </c>
      <c r="J910" s="26">
        <v>17</v>
      </c>
      <c r="K910" s="26"/>
    </row>
    <row customFormat="1" r="911" s="45" spans="1:11">
      <c r="A911" s="21">
        <v>6284</v>
      </c>
      <c r="B911" s="45">
        <v>0</v>
      </c>
      <c r="C911" s="11">
        <v>3</v>
      </c>
      <c r="D911" s="11">
        <v>0</v>
      </c>
      <c r="E911" s="45">
        <v>6284</v>
      </c>
      <c r="F911" s="45" t="s">
        <v>397</v>
      </c>
      <c r="G911" s="45" t="s">
        <v>601</v>
      </c>
      <c r="H911" s="57">
        <v>47.16</v>
      </c>
      <c r="I911" s="45">
        <f si="23" t="shared"/>
        <v>0</v>
      </c>
      <c r="J911" s="45">
        <v>70</v>
      </c>
      <c r="K911" s="46"/>
    </row>
    <row r="912" spans="1:11">
      <c r="A912" s="10">
        <v>6285</v>
      </c>
      <c r="B912" s="26">
        <v>21</v>
      </c>
      <c r="C912" s="8">
        <v>3</v>
      </c>
      <c r="D912" s="8">
        <v>15</v>
      </c>
      <c r="E912" s="26">
        <v>6285</v>
      </c>
      <c r="F912" s="26" t="s">
        <v>398</v>
      </c>
      <c r="G912" s="26" t="s">
        <v>601</v>
      </c>
      <c r="H912" s="36">
        <v>29.06</v>
      </c>
      <c r="I912" s="26">
        <f si="23" t="shared"/>
        <v>610.26</v>
      </c>
      <c r="J912" s="26">
        <f>72</f>
        <v>72</v>
      </c>
    </row>
    <row r="913" spans="1:11">
      <c r="A913" s="10">
        <v>6307</v>
      </c>
      <c r="B913" s="26">
        <v>62</v>
      </c>
      <c r="C913" s="8">
        <v>10</v>
      </c>
      <c r="D913" s="8">
        <v>66</v>
      </c>
      <c r="E913" s="26">
        <v>6307</v>
      </c>
      <c r="F913" s="26" t="s">
        <v>893</v>
      </c>
      <c r="G913" s="26" t="s">
        <v>601</v>
      </c>
      <c r="H913" s="29">
        <v>15</v>
      </c>
      <c r="I913" s="26">
        <f si="23" t="shared"/>
        <v>930</v>
      </c>
      <c r="J913" s="26">
        <v>32</v>
      </c>
      <c r="K913" s="26"/>
    </row>
    <row r="914" spans="1:11">
      <c r="A914" s="10">
        <v>6308</v>
      </c>
      <c r="B914" s="26">
        <v>68</v>
      </c>
      <c r="C914" s="8">
        <v>10</v>
      </c>
      <c r="D914" s="8">
        <v>73</v>
      </c>
      <c r="E914" s="26">
        <v>6308</v>
      </c>
      <c r="F914" s="26" t="s">
        <v>894</v>
      </c>
      <c r="G914" s="26" t="s">
        <v>601</v>
      </c>
      <c r="H914" s="29">
        <v>8.9499999999999993</v>
      </c>
      <c r="I914" s="26">
        <f si="23" t="shared"/>
        <v>608.59999999999991</v>
      </c>
      <c r="J914" s="26">
        <v>15</v>
      </c>
      <c r="K914" s="26"/>
    </row>
    <row r="915" spans="1:11">
      <c r="A915" s="10">
        <v>6431</v>
      </c>
      <c r="B915" s="26">
        <v>86</v>
      </c>
      <c r="C915" s="8">
        <v>10</v>
      </c>
      <c r="D915" s="8">
        <v>45</v>
      </c>
      <c r="E915" s="26">
        <v>6431</v>
      </c>
      <c r="F915" s="26" t="s">
        <v>416</v>
      </c>
      <c r="G915" s="26" t="s">
        <v>601</v>
      </c>
      <c r="H915" s="36">
        <v>10.44</v>
      </c>
      <c r="I915" s="26">
        <f si="23" t="shared"/>
        <v>897.83999999999992</v>
      </c>
      <c r="J915" s="26">
        <v>15</v>
      </c>
      <c r="K915" s="26"/>
    </row>
    <row r="916" spans="1:11">
      <c r="A916" s="10">
        <v>6534</v>
      </c>
      <c r="B916" s="26">
        <v>0</v>
      </c>
      <c r="D916" s="8">
        <v>0</v>
      </c>
      <c r="E916" s="26">
        <v>6534</v>
      </c>
      <c r="F916" s="26" t="s">
        <v>446</v>
      </c>
      <c r="G916" s="26" t="s">
        <v>601</v>
      </c>
      <c r="H916" s="36">
        <v>60.31</v>
      </c>
      <c r="I916" s="26">
        <f si="23" t="shared"/>
        <v>0</v>
      </c>
      <c r="J916" s="26">
        <v>90</v>
      </c>
      <c r="K916" s="26"/>
    </row>
    <row r="917" spans="1:11">
      <c r="A917" s="10">
        <v>6543</v>
      </c>
      <c r="B917" s="26">
        <v>107</v>
      </c>
      <c r="C917" s="8">
        <v>5</v>
      </c>
      <c r="D917" s="8">
        <v>35</v>
      </c>
      <c r="E917" s="26">
        <v>6543</v>
      </c>
      <c r="F917" s="26" t="s">
        <v>450</v>
      </c>
      <c r="G917" s="26" t="s">
        <v>601</v>
      </c>
      <c r="H917" s="29">
        <v>14.5</v>
      </c>
      <c r="I917" s="26">
        <f si="23" t="shared"/>
        <v>1551.5</v>
      </c>
      <c r="J917" s="26">
        <v>27</v>
      </c>
      <c r="K917" s="26"/>
    </row>
    <row r="918" spans="1:11">
      <c r="A918" s="10">
        <v>6545</v>
      </c>
      <c r="B918" s="26">
        <v>174</v>
      </c>
      <c r="C918" s="8">
        <v>5</v>
      </c>
      <c r="D918" s="8">
        <v>4</v>
      </c>
      <c r="E918" s="26">
        <v>6545</v>
      </c>
      <c r="F918" s="26" t="s">
        <v>451</v>
      </c>
      <c r="G918" s="26" t="s">
        <v>601</v>
      </c>
      <c r="H918" s="29">
        <v>25.06</v>
      </c>
      <c r="I918" s="26">
        <f si="23" t="shared"/>
        <v>4360.4399999999996</v>
      </c>
      <c r="J918" s="26">
        <v>45</v>
      </c>
      <c r="K918" s="26"/>
    </row>
    <row r="919" spans="1:11">
      <c r="A919" s="10">
        <v>6548</v>
      </c>
      <c r="B919" s="26">
        <v>0</v>
      </c>
      <c r="D919" s="8">
        <v>0</v>
      </c>
      <c r="E919" s="26">
        <v>6548</v>
      </c>
      <c r="F919" s="26" t="s">
        <v>1107</v>
      </c>
      <c r="G919" s="26" t="s">
        <v>601</v>
      </c>
      <c r="H919" s="36">
        <v>28.23</v>
      </c>
      <c r="I919" s="26">
        <f si="23" t="shared"/>
        <v>0</v>
      </c>
      <c r="J919" s="26">
        <v>40</v>
      </c>
      <c r="K919" s="26"/>
    </row>
    <row r="920" spans="1:11">
      <c r="A920" s="10">
        <v>6555</v>
      </c>
      <c r="B920" s="26">
        <v>8</v>
      </c>
      <c r="D920" s="8">
        <v>7</v>
      </c>
      <c r="E920" s="26">
        <v>6555</v>
      </c>
      <c r="F920" s="26" t="s">
        <v>716</v>
      </c>
      <c r="G920" s="26" t="s">
        <v>601</v>
      </c>
      <c r="H920" s="36">
        <v>21.75</v>
      </c>
      <c r="I920" s="26">
        <f si="23" t="shared"/>
        <v>174</v>
      </c>
      <c r="J920" s="26">
        <v>35</v>
      </c>
      <c r="K920" s="26"/>
    </row>
    <row r="921" spans="1:11">
      <c r="A921" s="10">
        <v>6568</v>
      </c>
      <c r="B921" s="26">
        <v>69</v>
      </c>
      <c r="C921" s="8">
        <v>10</v>
      </c>
      <c r="D921" s="8">
        <v>0</v>
      </c>
      <c r="E921" s="26">
        <v>6568</v>
      </c>
      <c r="F921" s="26" t="s">
        <v>670</v>
      </c>
      <c r="G921" s="26" t="s">
        <v>601</v>
      </c>
      <c r="H921" s="36">
        <v>20.84</v>
      </c>
      <c r="I921" s="26">
        <f si="23" t="shared"/>
        <v>1437.96</v>
      </c>
      <c r="J921" s="26">
        <v>30</v>
      </c>
      <c r="K921" s="26"/>
    </row>
    <row r="922" spans="1:11">
      <c r="A922" s="10">
        <v>6571</v>
      </c>
      <c r="B922" s="26">
        <v>76</v>
      </c>
      <c r="C922" s="8">
        <v>5</v>
      </c>
      <c r="D922" s="8">
        <v>42</v>
      </c>
      <c r="E922" s="26">
        <v>6571</v>
      </c>
      <c r="F922" s="26" t="s">
        <v>466</v>
      </c>
      <c r="G922" s="26" t="s">
        <v>601</v>
      </c>
      <c r="H922" s="29">
        <v>13</v>
      </c>
      <c r="I922" s="26">
        <f si="23" t="shared"/>
        <v>988</v>
      </c>
      <c r="J922" s="26">
        <v>29</v>
      </c>
      <c r="K922" s="26"/>
    </row>
    <row r="923" spans="1:11">
      <c r="A923" s="10">
        <v>6573</v>
      </c>
      <c r="B923" s="26">
        <v>65</v>
      </c>
      <c r="C923" s="8">
        <v>5</v>
      </c>
      <c r="D923" s="8">
        <v>0</v>
      </c>
      <c r="E923" s="26">
        <v>6573</v>
      </c>
      <c r="F923" s="26" t="s">
        <v>467</v>
      </c>
      <c r="G923" s="26" t="s">
        <v>601</v>
      </c>
      <c r="H923" s="29">
        <v>16.25</v>
      </c>
      <c r="I923" s="26">
        <f si="23" t="shared"/>
        <v>1056.25</v>
      </c>
      <c r="J923" s="26">
        <v>32</v>
      </c>
      <c r="K923" s="26"/>
    </row>
    <row r="924" spans="1:11">
      <c r="A924" s="10">
        <v>6588</v>
      </c>
      <c r="B924" s="26">
        <v>41</v>
      </c>
      <c r="C924" s="8">
        <v>5</v>
      </c>
      <c r="D924" s="8">
        <v>48</v>
      </c>
      <c r="E924" s="26">
        <v>6588</v>
      </c>
      <c r="F924" s="26" t="s">
        <v>469</v>
      </c>
      <c r="G924" s="26" t="s">
        <v>601</v>
      </c>
      <c r="H924" s="36">
        <v>20.94</v>
      </c>
      <c r="I924" s="26">
        <f si="23" t="shared"/>
        <v>858.54000000000008</v>
      </c>
      <c r="J924" s="26">
        <v>30</v>
      </c>
      <c r="K924" s="26"/>
    </row>
    <row r="925" spans="1:11">
      <c r="A925" s="10">
        <v>6590</v>
      </c>
      <c r="B925" s="26">
        <v>66</v>
      </c>
      <c r="C925" s="8">
        <v>5</v>
      </c>
      <c r="D925" s="8">
        <v>30</v>
      </c>
      <c r="E925" s="26">
        <v>6590</v>
      </c>
      <c r="F925" s="26" t="s">
        <v>471</v>
      </c>
      <c r="G925" s="26" t="s">
        <v>601</v>
      </c>
      <c r="H925" s="36">
        <v>24.33</v>
      </c>
      <c r="I925" s="26">
        <f si="23" t="shared"/>
        <v>1605.78</v>
      </c>
      <c r="J925" s="26">
        <v>35</v>
      </c>
      <c r="K925" s="26"/>
    </row>
    <row r="926" spans="1:11">
      <c r="A926" s="10">
        <v>6592</v>
      </c>
      <c r="B926" s="26">
        <v>0</v>
      </c>
      <c r="D926" s="8">
        <v>0</v>
      </c>
      <c r="E926" s="26">
        <v>6592</v>
      </c>
      <c r="F926" s="26" t="s">
        <v>472</v>
      </c>
      <c r="G926" s="26" t="s">
        <v>601</v>
      </c>
      <c r="H926" s="36">
        <v>126.68</v>
      </c>
      <c r="I926" s="26">
        <f si="23" t="shared"/>
        <v>0</v>
      </c>
      <c r="J926" s="26">
        <v>180</v>
      </c>
      <c r="K926" s="26"/>
    </row>
    <row r="927" spans="1:11">
      <c r="A927" s="10">
        <v>6593</v>
      </c>
      <c r="B927" s="26">
        <v>0</v>
      </c>
      <c r="D927" s="8">
        <v>0</v>
      </c>
      <c r="E927" s="26">
        <v>6593</v>
      </c>
      <c r="F927" s="26" t="s">
        <v>473</v>
      </c>
      <c r="G927" s="26" t="s">
        <v>601</v>
      </c>
      <c r="H927" s="36">
        <v>51.4</v>
      </c>
      <c r="I927" s="26">
        <f si="23" t="shared"/>
        <v>0</v>
      </c>
      <c r="J927" s="26">
        <v>80</v>
      </c>
      <c r="K927" s="26"/>
    </row>
    <row r="928" spans="1:11">
      <c r="A928" s="10">
        <v>6595</v>
      </c>
      <c r="B928" s="26">
        <v>0</v>
      </c>
      <c r="D928" s="8">
        <v>0</v>
      </c>
      <c r="E928" s="26">
        <v>6595</v>
      </c>
      <c r="F928" s="26" t="s">
        <v>475</v>
      </c>
      <c r="G928" s="26" t="s">
        <v>601</v>
      </c>
      <c r="H928" s="36">
        <v>120.44</v>
      </c>
      <c r="I928" s="26">
        <f si="23" t="shared"/>
        <v>0</v>
      </c>
      <c r="J928" s="26">
        <v>175</v>
      </c>
      <c r="K928" s="26"/>
    </row>
    <row r="929" spans="1:11">
      <c r="A929" s="10">
        <v>6685</v>
      </c>
      <c r="B929" s="26">
        <v>10</v>
      </c>
      <c r="D929" s="8">
        <v>0</v>
      </c>
      <c r="G929" s="26" t="s">
        <v>601</v>
      </c>
      <c r="H929" s="29">
        <v>76.36</v>
      </c>
      <c r="I929" s="26">
        <f si="23" t="shared"/>
        <v>763.6</v>
      </c>
      <c r="K929" s="26"/>
    </row>
    <row r="930" spans="1:11">
      <c r="A930" s="10">
        <v>26137</v>
      </c>
      <c r="B930" s="26">
        <v>8</v>
      </c>
      <c r="C930" s="8">
        <v>5</v>
      </c>
      <c r="D930" s="8">
        <v>0</v>
      </c>
      <c r="E930" s="26">
        <v>26137</v>
      </c>
      <c r="F930" s="26" t="s">
        <v>685</v>
      </c>
      <c r="G930" s="26" t="s">
        <v>601</v>
      </c>
      <c r="H930" s="36">
        <v>32.6</v>
      </c>
      <c r="I930" s="26">
        <f si="23" t="shared"/>
        <v>260.8</v>
      </c>
      <c r="J930" s="26">
        <v>50</v>
      </c>
      <c r="K930" s="26"/>
    </row>
    <row customFormat="1" ht="45" r="931" s="8" spans="1:11">
      <c r="A931" s="9" t="s">
        <v>941</v>
      </c>
      <c r="B931" s="3" t="s">
        <v>1123</v>
      </c>
      <c r="C931" s="3" t="s">
        <v>942</v>
      </c>
      <c r="D931" s="3" t="s">
        <v>1124</v>
      </c>
      <c r="E931" s="3" t="s">
        <v>943</v>
      </c>
      <c r="F931" s="3" t="s">
        <v>944</v>
      </c>
      <c r="G931" s="3" t="s">
        <v>945</v>
      </c>
      <c r="H931" s="55" t="s">
        <v>946</v>
      </c>
      <c r="I931" s="3" t="s">
        <v>947</v>
      </c>
      <c r="J931" s="3" t="s">
        <v>969</v>
      </c>
      <c r="K931" s="5"/>
    </row>
    <row r="932" spans="1:11">
      <c r="A932" s="10">
        <v>5315</v>
      </c>
      <c r="B932" s="26">
        <v>8</v>
      </c>
      <c r="C932" s="8" t="s">
        <v>634</v>
      </c>
      <c r="D932" s="8">
        <v>99</v>
      </c>
      <c r="E932" s="26">
        <v>9011.902</v>
      </c>
      <c r="F932" s="26" t="s">
        <v>525</v>
      </c>
      <c r="G932" s="26" t="s">
        <v>160</v>
      </c>
      <c r="H932" s="29">
        <v>12.81</v>
      </c>
      <c r="I932" s="26">
        <f>H932*B932</f>
        <v>102.48</v>
      </c>
      <c r="J932" s="26">
        <v>15</v>
      </c>
    </row>
    <row r="933" spans="1:11">
      <c r="A933" s="10">
        <v>5105</v>
      </c>
      <c r="B933" s="26">
        <v>98</v>
      </c>
      <c r="C933" s="8">
        <v>40</v>
      </c>
      <c r="D933" s="8">
        <v>133</v>
      </c>
      <c r="E933" s="26">
        <v>5</v>
      </c>
      <c r="F933" s="25" t="s">
        <v>1149</v>
      </c>
      <c r="H933" s="29">
        <v>0.71</v>
      </c>
      <c r="K933" s="26"/>
    </row>
    <row r="934" spans="1:11">
      <c r="A934" s="10">
        <v>5212</v>
      </c>
      <c r="H934" s="29">
        <v>3.67</v>
      </c>
    </row>
    <row r="935" spans="1:11">
      <c r="A935" s="10">
        <v>5241</v>
      </c>
      <c r="H935" s="29">
        <v>24.83</v>
      </c>
    </row>
    <row r="936" spans="1:11">
      <c r="A936" s="10">
        <v>5268</v>
      </c>
      <c r="B936" s="26">
        <v>0</v>
      </c>
      <c r="E936" s="26" t="s">
        <v>1077</v>
      </c>
      <c r="H936" s="29">
        <v>58.84</v>
      </c>
      <c r="I936" s="26">
        <f>H936*B936</f>
        <v>0</v>
      </c>
    </row>
    <row r="937" spans="1:11">
      <c r="A937" s="10">
        <v>5276</v>
      </c>
      <c r="B937" s="26">
        <v>10</v>
      </c>
      <c r="H937" s="29">
        <v>10.27</v>
      </c>
      <c r="I937" s="26">
        <f>H937*B937</f>
        <v>102.69999999999999</v>
      </c>
    </row>
    <row r="938" spans="1:11">
      <c r="A938" s="10">
        <v>5424</v>
      </c>
      <c r="H938" s="29" t="s">
        <v>1237</v>
      </c>
      <c r="K938" s="26"/>
    </row>
    <row r="939" spans="1:11">
      <c r="A939" s="10">
        <v>5453</v>
      </c>
      <c r="H939" s="29" t="s">
        <v>1238</v>
      </c>
      <c r="K939" s="26"/>
    </row>
    <row r="940" spans="1:11">
      <c r="A940" s="10">
        <v>5454</v>
      </c>
      <c r="H940" s="29" t="s">
        <v>1239</v>
      </c>
      <c r="K940" s="26"/>
    </row>
    <row r="941" spans="1:11">
      <c r="A941" s="10">
        <v>5458</v>
      </c>
      <c r="B941" s="26">
        <v>0</v>
      </c>
      <c r="D941" s="8">
        <v>0</v>
      </c>
      <c r="H941" s="36">
        <v>1.67</v>
      </c>
      <c r="I941" s="26">
        <f ref="I941:I948" si="24" t="shared">H941*B941</f>
        <v>0</v>
      </c>
      <c r="K941" s="26"/>
    </row>
    <row r="942" spans="1:11">
      <c r="A942" s="10">
        <v>5459</v>
      </c>
      <c r="B942" s="26">
        <v>4</v>
      </c>
      <c r="D942" s="8">
        <v>0</v>
      </c>
      <c r="E942" s="26" t="s">
        <v>218</v>
      </c>
      <c r="F942" s="26" t="s">
        <v>219</v>
      </c>
      <c r="H942" s="36">
        <v>175.01</v>
      </c>
      <c r="I942" s="26">
        <f si="24" t="shared"/>
        <v>700.04</v>
      </c>
      <c r="J942" s="26">
        <f>(H942*0.4)+H942</f>
        <v>245.01400000000001</v>
      </c>
      <c r="K942" s="26"/>
    </row>
    <row r="943" spans="1:11">
      <c r="A943" s="10">
        <v>6000</v>
      </c>
      <c r="B943" s="26">
        <v>0</v>
      </c>
      <c r="D943" s="8">
        <v>0</v>
      </c>
      <c r="H943" s="36">
        <v>0</v>
      </c>
      <c r="I943" s="26">
        <f si="24" t="shared"/>
        <v>0</v>
      </c>
      <c r="J943" s="26">
        <f>(H943*0.4)+H943</f>
        <v>0</v>
      </c>
      <c r="K943" s="26"/>
    </row>
    <row r="944" spans="1:11">
      <c r="A944" s="10">
        <v>6017</v>
      </c>
      <c r="B944" s="26">
        <v>20</v>
      </c>
      <c r="D944" s="8">
        <v>0</v>
      </c>
      <c r="H944" s="36">
        <v>0</v>
      </c>
      <c r="I944" s="26">
        <f si="24" t="shared"/>
        <v>0</v>
      </c>
      <c r="J944" s="26">
        <v>175</v>
      </c>
      <c r="K944" s="26"/>
    </row>
    <row r="945" spans="1:11">
      <c r="A945" s="10">
        <v>6171</v>
      </c>
      <c r="B945" s="26">
        <v>2</v>
      </c>
      <c r="D945" s="8">
        <v>0</v>
      </c>
      <c r="H945" s="29">
        <v>48.24</v>
      </c>
      <c r="I945" s="26">
        <f si="24" t="shared"/>
        <v>96.48</v>
      </c>
      <c r="K945" s="26"/>
    </row>
    <row r="946" spans="1:11">
      <c r="A946" s="10">
        <v>6198</v>
      </c>
      <c r="B946" s="26">
        <v>0</v>
      </c>
      <c r="D946" s="8">
        <v>0</v>
      </c>
      <c r="H946" s="29">
        <v>92.61</v>
      </c>
      <c r="I946" s="26">
        <f si="24" t="shared"/>
        <v>0</v>
      </c>
      <c r="K946" s="26"/>
    </row>
    <row r="947" spans="1:11">
      <c r="A947" s="10">
        <v>6309</v>
      </c>
      <c r="B947" s="26">
        <v>0</v>
      </c>
      <c r="D947" s="8">
        <v>6</v>
      </c>
      <c r="H947" s="36">
        <v>45.53</v>
      </c>
      <c r="I947" s="26">
        <f si="24" t="shared"/>
        <v>0</v>
      </c>
      <c r="K947" s="26"/>
    </row>
    <row r="948" spans="1:11">
      <c r="A948" s="10">
        <v>6361</v>
      </c>
      <c r="B948" s="26">
        <v>1</v>
      </c>
      <c r="D948" s="8">
        <v>0</v>
      </c>
      <c r="H948" s="36">
        <v>81.86</v>
      </c>
      <c r="I948" s="26">
        <f si="24" t="shared"/>
        <v>81.86</v>
      </c>
      <c r="J948" s="26">
        <f>(H948*0.4)+H948</f>
        <v>114.604</v>
      </c>
      <c r="K948" s="26"/>
    </row>
    <row r="949" spans="1:11">
      <c r="A949" s="10">
        <v>6379</v>
      </c>
      <c r="B949" s="26">
        <v>0</v>
      </c>
      <c r="D949" s="8">
        <v>0</v>
      </c>
      <c r="K949" s="26"/>
    </row>
    <row r="950" spans="1:11">
      <c r="A950" s="10">
        <v>6380</v>
      </c>
      <c r="B950" s="26">
        <v>0</v>
      </c>
      <c r="D950" s="8">
        <v>0</v>
      </c>
      <c r="K950" s="26"/>
    </row>
    <row r="951" spans="1:11">
      <c r="A951" s="10">
        <v>6383</v>
      </c>
      <c r="B951" s="26">
        <v>3</v>
      </c>
      <c r="D951" s="8">
        <v>0</v>
      </c>
      <c r="H951" s="36">
        <v>28.5</v>
      </c>
      <c r="I951" s="26">
        <f ref="I951:I972" si="25" t="shared">H951*B951</f>
        <v>85.5</v>
      </c>
      <c r="K951" s="26"/>
    </row>
    <row r="952" spans="1:11">
      <c r="A952" s="10">
        <v>6400</v>
      </c>
      <c r="B952" s="26">
        <v>1</v>
      </c>
      <c r="D952" s="8">
        <v>3</v>
      </c>
      <c r="I952" s="26">
        <f si="25" t="shared"/>
        <v>0</v>
      </c>
      <c r="J952" s="26">
        <f>(H952*0.4)+H952</f>
        <v>0</v>
      </c>
      <c r="K952" s="26"/>
    </row>
    <row r="953" spans="1:11">
      <c r="A953" s="10">
        <v>6408</v>
      </c>
      <c r="B953" s="26">
        <v>4</v>
      </c>
      <c r="D953" s="8">
        <v>0</v>
      </c>
      <c r="H953" s="36">
        <v>65.459999999999994</v>
      </c>
      <c r="I953" s="26">
        <f si="25" t="shared"/>
        <v>261.83999999999997</v>
      </c>
      <c r="K953" s="26"/>
    </row>
    <row r="954" spans="1:11">
      <c r="A954" s="10">
        <v>6429</v>
      </c>
      <c r="B954" s="26">
        <v>0</v>
      </c>
      <c r="D954" s="8">
        <v>0</v>
      </c>
      <c r="H954" s="29">
        <v>75.11</v>
      </c>
      <c r="I954" s="26">
        <f si="25" t="shared"/>
        <v>0</v>
      </c>
      <c r="K954" s="26"/>
    </row>
    <row r="955" spans="1:11">
      <c r="A955" s="10">
        <v>6440</v>
      </c>
      <c r="B955" s="26">
        <v>3</v>
      </c>
      <c r="D955" s="8">
        <v>0</v>
      </c>
      <c r="E955" s="26">
        <v>6440</v>
      </c>
      <c r="H955" s="36">
        <v>75.86</v>
      </c>
      <c r="I955" s="26">
        <f si="25" t="shared"/>
        <v>227.57999999999998</v>
      </c>
      <c r="J955" s="26">
        <f>(H955*0.4)+H955</f>
        <v>106.20400000000001</v>
      </c>
      <c r="K955" s="26"/>
    </row>
    <row r="956" spans="1:11">
      <c r="A956" s="10">
        <v>6447</v>
      </c>
      <c r="B956" s="26">
        <v>0</v>
      </c>
      <c r="D956" s="8">
        <v>0</v>
      </c>
      <c r="H956" s="36">
        <v>88.86</v>
      </c>
      <c r="I956" s="26">
        <f si="25" t="shared"/>
        <v>0</v>
      </c>
      <c r="J956" s="26">
        <f>(H956*0.4)+H956</f>
        <v>124.404</v>
      </c>
      <c r="K956" s="26"/>
    </row>
    <row r="957" spans="1:11">
      <c r="A957" s="10">
        <v>6449</v>
      </c>
      <c r="B957" s="26">
        <v>0</v>
      </c>
      <c r="D957" s="8">
        <v>0</v>
      </c>
      <c r="I957" s="26">
        <f si="25" t="shared"/>
        <v>0</v>
      </c>
      <c r="J957" s="26">
        <f>(H957*0.4)+H957</f>
        <v>0</v>
      </c>
      <c r="K957" s="26"/>
    </row>
    <row r="958" spans="1:11">
      <c r="A958" s="10">
        <v>6450</v>
      </c>
      <c r="B958" s="26">
        <v>0</v>
      </c>
      <c r="D958" s="8">
        <v>0</v>
      </c>
      <c r="I958" s="26">
        <f si="25" t="shared"/>
        <v>0</v>
      </c>
      <c r="J958" s="26">
        <f>(H958*0.4)+H958</f>
        <v>0</v>
      </c>
      <c r="K958" s="26"/>
    </row>
    <row r="959" spans="1:11">
      <c r="A959" s="10">
        <v>6493</v>
      </c>
      <c r="B959" s="26">
        <v>5</v>
      </c>
      <c r="D959" s="8">
        <v>0</v>
      </c>
      <c r="H959" s="36">
        <v>35.53</v>
      </c>
      <c r="I959" s="26">
        <f si="25" t="shared"/>
        <v>177.65</v>
      </c>
      <c r="K959" s="26"/>
    </row>
    <row r="960" spans="1:11">
      <c r="A960" s="10">
        <v>6576</v>
      </c>
      <c r="B960" s="26">
        <v>3</v>
      </c>
      <c r="D960" s="8">
        <v>0</v>
      </c>
      <c r="H960" s="36">
        <v>26.06</v>
      </c>
      <c r="I960" s="26">
        <f si="25" t="shared"/>
        <v>78.179999999999993</v>
      </c>
      <c r="K960" s="26"/>
    </row>
    <row r="961" spans="1:11">
      <c r="A961" s="10">
        <v>6577</v>
      </c>
      <c r="B961" s="26">
        <v>0</v>
      </c>
      <c r="D961" s="8">
        <v>0</v>
      </c>
      <c r="H961" s="29">
        <v>41.36</v>
      </c>
      <c r="I961" s="26">
        <f si="25" t="shared"/>
        <v>0</v>
      </c>
      <c r="K961" s="26"/>
    </row>
    <row r="962" spans="1:11">
      <c r="A962" s="10">
        <v>6578</v>
      </c>
      <c r="B962" s="26">
        <v>4</v>
      </c>
      <c r="D962" s="8">
        <v>0</v>
      </c>
      <c r="H962" s="29">
        <v>19.86</v>
      </c>
      <c r="I962" s="26">
        <f si="25" t="shared"/>
        <v>79.44</v>
      </c>
      <c r="K962" s="26"/>
    </row>
    <row r="963" spans="1:11">
      <c r="A963" s="10">
        <v>6579</v>
      </c>
      <c r="B963" s="26">
        <v>0</v>
      </c>
      <c r="D963" s="8">
        <v>0</v>
      </c>
      <c r="H963" s="29">
        <v>58.86</v>
      </c>
      <c r="I963" s="26">
        <f si="25" t="shared"/>
        <v>0</v>
      </c>
      <c r="K963" s="26"/>
    </row>
    <row r="964" spans="1:11">
      <c r="A964" s="10">
        <v>6580</v>
      </c>
      <c r="B964" s="26">
        <v>1</v>
      </c>
      <c r="D964" s="8">
        <v>0</v>
      </c>
      <c r="H964" s="29">
        <v>31.36</v>
      </c>
      <c r="I964" s="26">
        <f si="25" t="shared"/>
        <v>31.36</v>
      </c>
      <c r="K964" s="26"/>
    </row>
    <row r="965" spans="1:11">
      <c r="A965" s="10">
        <v>6581</v>
      </c>
      <c r="B965" s="26">
        <v>1</v>
      </c>
      <c r="D965" s="8">
        <v>0</v>
      </c>
      <c r="H965" s="29">
        <v>14.61</v>
      </c>
      <c r="I965" s="26">
        <f si="25" t="shared"/>
        <v>14.61</v>
      </c>
      <c r="J965" s="26">
        <v>60</v>
      </c>
      <c r="K965" s="26"/>
    </row>
    <row r="966" spans="1:11">
      <c r="A966" s="10">
        <v>6584</v>
      </c>
      <c r="B966" s="26">
        <v>0</v>
      </c>
      <c r="D966" s="8">
        <v>0</v>
      </c>
      <c r="E966" s="26">
        <v>6584</v>
      </c>
      <c r="F966" s="26" t="s">
        <v>764</v>
      </c>
      <c r="H966" s="36">
        <v>272.66000000000003</v>
      </c>
      <c r="I966" s="26">
        <f si="25" t="shared"/>
        <v>0</v>
      </c>
      <c r="J966" s="26">
        <f>(H966*0.4)+H966</f>
        <v>381.72400000000005</v>
      </c>
      <c r="K966" s="26"/>
    </row>
    <row r="967" spans="1:11">
      <c r="A967" s="10">
        <v>6587</v>
      </c>
      <c r="B967" s="26">
        <v>0</v>
      </c>
      <c r="D967" s="8">
        <v>0</v>
      </c>
      <c r="E967" s="26">
        <v>6587</v>
      </c>
      <c r="F967" s="26" t="s">
        <v>767</v>
      </c>
      <c r="H967" s="36">
        <v>240.41</v>
      </c>
      <c r="I967" s="26">
        <f si="25" t="shared"/>
        <v>0</v>
      </c>
      <c r="J967" s="26">
        <f>(H967*0.4)+H967</f>
        <v>336.57400000000001</v>
      </c>
      <c r="K967" s="26"/>
    </row>
    <row r="968" spans="1:11">
      <c r="A968" s="10">
        <v>6606</v>
      </c>
      <c r="B968" s="26">
        <v>30</v>
      </c>
      <c r="D968" s="8">
        <v>0</v>
      </c>
      <c r="H968" s="36">
        <v>36.86</v>
      </c>
      <c r="I968" s="26">
        <f si="25" t="shared"/>
        <v>1105.8</v>
      </c>
      <c r="J968" s="26">
        <f>(H968*0.4)+H968</f>
        <v>51.603999999999999</v>
      </c>
      <c r="K968" s="26"/>
    </row>
    <row r="969" spans="1:11">
      <c r="A969" s="10">
        <v>6607</v>
      </c>
      <c r="B969" s="26">
        <v>13</v>
      </c>
      <c r="D969" s="8">
        <v>0</v>
      </c>
      <c r="H969" s="36">
        <v>75.86</v>
      </c>
      <c r="I969" s="26">
        <f si="25" t="shared"/>
        <v>986.18</v>
      </c>
      <c r="J969" s="26">
        <f>(H969*0.4)+H969</f>
        <v>106.20400000000001</v>
      </c>
      <c r="K969" s="26"/>
    </row>
    <row r="970" spans="1:11">
      <c r="A970" s="10">
        <v>6608</v>
      </c>
      <c r="B970" s="26">
        <v>1</v>
      </c>
      <c r="D970" s="8">
        <v>0</v>
      </c>
      <c r="H970" s="36">
        <v>140.86000000000001</v>
      </c>
      <c r="I970" s="26">
        <f si="25" t="shared"/>
        <v>140.86000000000001</v>
      </c>
      <c r="K970" s="26"/>
    </row>
    <row r="971" spans="1:11">
      <c r="A971" s="10">
        <v>6609</v>
      </c>
      <c r="B971" s="26">
        <v>10</v>
      </c>
      <c r="D971" s="8">
        <v>0</v>
      </c>
      <c r="H971" s="36">
        <v>26.57</v>
      </c>
      <c r="I971" s="26">
        <f si="25" t="shared"/>
        <v>265.7</v>
      </c>
      <c r="K971" s="26"/>
    </row>
    <row r="972" spans="1:11">
      <c r="A972" s="10">
        <v>6610</v>
      </c>
      <c r="B972" s="26">
        <v>0</v>
      </c>
      <c r="D972" s="8">
        <v>0</v>
      </c>
      <c r="H972" s="36">
        <v>30.74</v>
      </c>
      <c r="I972" s="26">
        <f si="25" t="shared"/>
        <v>0</v>
      </c>
      <c r="K972" s="26"/>
    </row>
    <row r="973" spans="1:11">
      <c r="A973" s="10">
        <v>6611</v>
      </c>
      <c r="B973" s="26">
        <v>6</v>
      </c>
      <c r="D973" s="8">
        <v>0</v>
      </c>
      <c r="K973" s="26"/>
    </row>
    <row r="974" spans="1:11">
      <c r="A974" s="10">
        <v>6612</v>
      </c>
      <c r="B974" s="26">
        <v>0</v>
      </c>
      <c r="D974" s="8">
        <v>0</v>
      </c>
      <c r="H974" s="36">
        <v>49.86</v>
      </c>
      <c r="I974" s="26">
        <f ref="I974:I981" si="26" t="shared">H974*B974</f>
        <v>0</v>
      </c>
      <c r="K974" s="26"/>
    </row>
    <row r="975" spans="1:11">
      <c r="A975" s="10">
        <v>6614</v>
      </c>
      <c r="B975" s="26">
        <v>5</v>
      </c>
      <c r="D975" s="8">
        <v>0</v>
      </c>
      <c r="H975" s="36">
        <v>36.86</v>
      </c>
      <c r="I975" s="26">
        <f si="26" t="shared"/>
        <v>184.3</v>
      </c>
      <c r="K975" s="26"/>
    </row>
    <row r="976" spans="1:11">
      <c r="A976" s="10">
        <v>6618</v>
      </c>
      <c r="B976" s="26">
        <v>4</v>
      </c>
      <c r="D976" s="8">
        <v>0</v>
      </c>
      <c r="H976" s="36">
        <v>88.86</v>
      </c>
      <c r="I976" s="26">
        <f si="26" t="shared"/>
        <v>355.44</v>
      </c>
      <c r="K976" s="26"/>
    </row>
    <row r="977" spans="1:11">
      <c r="A977" s="10">
        <v>6626</v>
      </c>
      <c r="B977" s="26">
        <v>2</v>
      </c>
      <c r="D977" s="8">
        <v>0</v>
      </c>
      <c r="H977" s="36">
        <v>29.55</v>
      </c>
      <c r="I977" s="26">
        <f si="26" t="shared"/>
        <v>59.1</v>
      </c>
      <c r="K977" s="26"/>
    </row>
    <row r="978" spans="1:11">
      <c r="A978" s="10">
        <v>6627</v>
      </c>
      <c r="B978" s="26">
        <v>6</v>
      </c>
      <c r="D978" s="8">
        <v>0</v>
      </c>
      <c r="H978" s="36">
        <v>39.03</v>
      </c>
      <c r="I978" s="26">
        <f si="26" t="shared"/>
        <v>234.18</v>
      </c>
      <c r="K978" s="26"/>
    </row>
    <row r="979" spans="1:11">
      <c r="A979" s="10">
        <v>6630</v>
      </c>
      <c r="B979" s="26">
        <v>35</v>
      </c>
      <c r="D979" s="8">
        <v>0</v>
      </c>
      <c r="H979" s="36">
        <v>75.86</v>
      </c>
      <c r="I979" s="26">
        <f si="26" t="shared"/>
        <v>2655.1</v>
      </c>
      <c r="K979" s="26"/>
    </row>
    <row r="980" spans="1:11">
      <c r="A980" s="10">
        <v>6633</v>
      </c>
      <c r="B980" s="26">
        <v>2</v>
      </c>
      <c r="D980" s="8">
        <v>0</v>
      </c>
      <c r="H980" s="36">
        <v>153.86000000000001</v>
      </c>
      <c r="I980" s="26">
        <f si="26" t="shared"/>
        <v>307.72000000000003</v>
      </c>
      <c r="K980" s="26"/>
    </row>
    <row r="981" spans="1:11">
      <c r="A981" s="10">
        <v>6636</v>
      </c>
      <c r="B981" s="26">
        <v>2</v>
      </c>
      <c r="D981" s="8">
        <v>0</v>
      </c>
      <c r="H981" s="36">
        <v>153.86000000000001</v>
      </c>
      <c r="I981" s="26">
        <f si="26" t="shared"/>
        <v>307.72000000000003</v>
      </c>
      <c r="K981" s="26"/>
    </row>
    <row r="982" spans="1:11">
      <c r="A982" s="10">
        <v>6637</v>
      </c>
      <c r="B982" s="26">
        <v>1</v>
      </c>
      <c r="K982" s="26"/>
    </row>
    <row r="983" spans="1:11">
      <c r="A983" s="10">
        <v>6638</v>
      </c>
      <c r="B983" s="26">
        <v>8</v>
      </c>
      <c r="D983" s="8">
        <v>0</v>
      </c>
      <c r="H983" s="36">
        <v>69.36</v>
      </c>
      <c r="I983" s="26">
        <f ref="I983:I989" si="27" t="shared">H983*B983</f>
        <v>554.88</v>
      </c>
      <c r="K983" s="26"/>
    </row>
    <row r="984" spans="1:11">
      <c r="A984" s="10">
        <v>6640</v>
      </c>
      <c r="B984" s="26">
        <v>5</v>
      </c>
      <c r="D984" s="8">
        <v>0</v>
      </c>
      <c r="H984" s="36">
        <v>127.86</v>
      </c>
      <c r="I984" s="26">
        <f si="27" t="shared"/>
        <v>639.29999999999995</v>
      </c>
      <c r="K984" s="26"/>
    </row>
    <row r="985" spans="1:11">
      <c r="A985" s="10">
        <v>6641</v>
      </c>
      <c r="B985" s="26">
        <v>4</v>
      </c>
      <c r="D985" s="8">
        <v>0</v>
      </c>
      <c r="H985" s="36">
        <v>49.86</v>
      </c>
      <c r="I985" s="26">
        <f si="27" t="shared"/>
        <v>199.44</v>
      </c>
      <c r="K985" s="26"/>
    </row>
    <row r="986" spans="1:11">
      <c r="A986" s="10">
        <v>6644</v>
      </c>
      <c r="B986" s="26">
        <v>4</v>
      </c>
      <c r="D986" s="8">
        <v>0</v>
      </c>
      <c r="H986" s="36">
        <v>34.26</v>
      </c>
      <c r="I986" s="26">
        <f si="27" t="shared"/>
        <v>137.04</v>
      </c>
      <c r="K986" s="26"/>
    </row>
    <row r="987" spans="1:11">
      <c r="A987" s="10">
        <v>6646</v>
      </c>
      <c r="B987" s="26">
        <v>8</v>
      </c>
      <c r="D987" s="8">
        <v>0</v>
      </c>
      <c r="H987" s="36">
        <v>31.66</v>
      </c>
      <c r="I987" s="26">
        <f si="27" t="shared"/>
        <v>253.28</v>
      </c>
      <c r="K987" s="26"/>
    </row>
    <row r="988" spans="1:11">
      <c r="A988" s="10">
        <v>6658</v>
      </c>
      <c r="B988" s="26">
        <v>3</v>
      </c>
      <c r="D988" s="8">
        <v>0</v>
      </c>
      <c r="H988" s="36">
        <v>62.86</v>
      </c>
      <c r="I988" s="26">
        <f si="27" t="shared"/>
        <v>188.57999999999998</v>
      </c>
      <c r="J988" s="26">
        <f>(H988*0.4)+H988</f>
        <v>88.004000000000005</v>
      </c>
      <c r="K988" s="26"/>
    </row>
    <row r="989" spans="1:11">
      <c r="A989" s="10">
        <v>6663</v>
      </c>
      <c r="B989" s="26">
        <v>5</v>
      </c>
      <c r="D989" s="8">
        <v>0</v>
      </c>
      <c r="H989" s="36">
        <v>29.28</v>
      </c>
      <c r="I989" s="26">
        <f si="27" t="shared"/>
        <v>146.4</v>
      </c>
      <c r="J989" s="26">
        <f>(H989*0.4)+H989</f>
        <v>40.992000000000004</v>
      </c>
      <c r="K989" s="26"/>
    </row>
    <row r="990" spans="1:11">
      <c r="A990" s="10">
        <v>6667</v>
      </c>
      <c r="B990" s="26">
        <v>2</v>
      </c>
      <c r="D990" s="8">
        <v>0</v>
      </c>
      <c r="K990" s="26"/>
    </row>
    <row r="991" spans="1:11">
      <c r="A991" s="10">
        <v>6669</v>
      </c>
      <c r="B991" s="26">
        <v>2</v>
      </c>
      <c r="D991" s="8">
        <v>0</v>
      </c>
      <c r="K991" s="26"/>
    </row>
    <row r="992" spans="1:11">
      <c r="A992" s="10">
        <v>6678</v>
      </c>
      <c r="B992" s="26">
        <v>1</v>
      </c>
      <c r="D992" s="8">
        <v>0</v>
      </c>
      <c r="H992" s="36">
        <v>140.86000000000001</v>
      </c>
      <c r="I992" s="26">
        <f>H992*B992</f>
        <v>140.86000000000001</v>
      </c>
      <c r="K992" s="26"/>
    </row>
    <row r="993" spans="1:11">
      <c r="A993" s="10">
        <v>6679</v>
      </c>
      <c r="B993" s="26">
        <v>3</v>
      </c>
      <c r="D993" s="8">
        <v>0</v>
      </c>
      <c r="H993" s="36">
        <v>192.86</v>
      </c>
      <c r="I993" s="26">
        <f>H993*B993</f>
        <v>578.58000000000004</v>
      </c>
      <c r="K993" s="26"/>
    </row>
    <row r="994" spans="1:11">
      <c r="A994" s="10">
        <v>6682</v>
      </c>
      <c r="B994" s="26">
        <v>1</v>
      </c>
      <c r="D994" s="8">
        <v>0</v>
      </c>
      <c r="K994" s="26"/>
    </row>
    <row r="995" spans="1:11">
      <c r="A995" s="10">
        <v>6683</v>
      </c>
      <c r="B995" s="26">
        <v>1</v>
      </c>
      <c r="D995" s="8">
        <v>0</v>
      </c>
      <c r="K995" s="26"/>
    </row>
    <row r="996" spans="1:11">
      <c r="A996" s="10">
        <v>6684</v>
      </c>
      <c r="B996" s="26">
        <v>1</v>
      </c>
      <c r="D996" s="8">
        <v>0</v>
      </c>
      <c r="H996" s="36">
        <v>88.86</v>
      </c>
      <c r="I996" s="26">
        <f ref="I996:I1027" si="28" t="shared">H996*B996</f>
        <v>88.86</v>
      </c>
      <c r="K996" s="26"/>
    </row>
    <row r="997" spans="1:11">
      <c r="A997" s="10">
        <v>6688</v>
      </c>
      <c r="B997" s="26">
        <v>2</v>
      </c>
      <c r="D997" s="8">
        <v>0</v>
      </c>
      <c r="H997" s="36">
        <v>192.86</v>
      </c>
      <c r="I997" s="26">
        <f si="28" t="shared"/>
        <v>385.72</v>
      </c>
      <c r="K997" s="26"/>
    </row>
    <row r="998" spans="1:11">
      <c r="A998" s="10">
        <v>6692</v>
      </c>
      <c r="B998" s="26">
        <v>4</v>
      </c>
      <c r="D998" s="8">
        <v>0</v>
      </c>
      <c r="H998" s="36">
        <v>33.61</v>
      </c>
      <c r="I998" s="26">
        <f si="28" t="shared"/>
        <v>134.44</v>
      </c>
      <c r="K998" s="26"/>
    </row>
    <row r="999" spans="1:11">
      <c r="A999" s="10">
        <v>6693</v>
      </c>
      <c r="B999" s="26">
        <v>20</v>
      </c>
      <c r="D999" s="8">
        <v>0</v>
      </c>
      <c r="H999" s="36">
        <v>27.92</v>
      </c>
      <c r="I999" s="26">
        <f si="28" t="shared"/>
        <v>558.40000000000009</v>
      </c>
      <c r="K999" s="26"/>
    </row>
    <row r="1000" spans="1:11">
      <c r="A1000" s="10">
        <v>6710</v>
      </c>
      <c r="B1000" s="26">
        <v>2</v>
      </c>
      <c r="D1000" s="8">
        <v>0</v>
      </c>
      <c r="H1000" s="36">
        <v>43.36</v>
      </c>
      <c r="I1000" s="26">
        <f si="28" t="shared"/>
        <v>86.72</v>
      </c>
      <c r="J1000" s="26">
        <f>(H1000*0.4)+H1000</f>
        <v>60.704000000000001</v>
      </c>
      <c r="K1000" s="26"/>
    </row>
    <row r="1001" spans="1:11">
      <c r="A1001" s="10">
        <v>6711</v>
      </c>
      <c r="B1001" s="26">
        <v>0</v>
      </c>
      <c r="D1001" s="8">
        <v>0</v>
      </c>
      <c r="I1001" s="26">
        <f si="28" t="shared"/>
        <v>0</v>
      </c>
      <c r="J1001" s="26">
        <f>(H1001*0.4)+H1001</f>
        <v>0</v>
      </c>
      <c r="K1001" s="26"/>
    </row>
    <row r="1002" spans="1:11">
      <c r="A1002" s="10">
        <v>6714</v>
      </c>
      <c r="B1002" s="26">
        <v>6</v>
      </c>
      <c r="D1002" s="8">
        <v>0</v>
      </c>
      <c r="H1002" s="36">
        <v>36.86</v>
      </c>
      <c r="I1002" s="26">
        <f si="28" t="shared"/>
        <v>221.16</v>
      </c>
      <c r="K1002" s="26"/>
    </row>
    <row r="1003" spans="1:11">
      <c r="A1003" s="10">
        <v>6716</v>
      </c>
      <c r="B1003" s="26">
        <v>8</v>
      </c>
      <c r="D1003" s="8">
        <v>8</v>
      </c>
      <c r="H1003" s="36">
        <v>33.159999999999997</v>
      </c>
      <c r="I1003" s="26">
        <f si="28" t="shared"/>
        <v>265.27999999999997</v>
      </c>
      <c r="K1003" s="26"/>
    </row>
    <row r="1004" spans="1:11">
      <c r="A1004" s="10">
        <v>6717</v>
      </c>
      <c r="B1004" s="26">
        <v>1</v>
      </c>
      <c r="D1004" s="8">
        <v>0</v>
      </c>
      <c r="H1004" s="36">
        <v>325</v>
      </c>
      <c r="I1004" s="26">
        <f si="28" t="shared"/>
        <v>325</v>
      </c>
      <c r="J1004" s="26">
        <f>(H1004*0.4)+H1004</f>
        <v>455</v>
      </c>
      <c r="K1004" s="26"/>
    </row>
    <row r="1005" spans="1:11">
      <c r="A1005" s="10">
        <v>6718</v>
      </c>
      <c r="B1005" s="26">
        <v>2</v>
      </c>
      <c r="D1005" s="8">
        <v>12</v>
      </c>
      <c r="H1005" s="29">
        <v>33.44</v>
      </c>
      <c r="I1005" s="26">
        <f si="28" t="shared"/>
        <v>66.88</v>
      </c>
      <c r="K1005" s="26"/>
    </row>
    <row r="1006" spans="1:11">
      <c r="A1006" s="10">
        <v>6719</v>
      </c>
      <c r="B1006" s="26">
        <v>5</v>
      </c>
      <c r="D1006" s="8">
        <v>12</v>
      </c>
      <c r="H1006" s="29">
        <v>33.44</v>
      </c>
      <c r="I1006" s="26">
        <f si="28" t="shared"/>
        <v>167.2</v>
      </c>
      <c r="K1006" s="26"/>
    </row>
    <row r="1007" spans="1:11">
      <c r="A1007" s="10">
        <v>6720</v>
      </c>
      <c r="B1007" s="26">
        <v>5</v>
      </c>
      <c r="D1007" s="8">
        <v>0</v>
      </c>
      <c r="H1007" s="36">
        <v>32.53</v>
      </c>
      <c r="I1007" s="26">
        <f si="28" t="shared"/>
        <v>162.65</v>
      </c>
      <c r="K1007" s="26"/>
    </row>
    <row r="1008" spans="1:11">
      <c r="A1008" s="10">
        <v>6723</v>
      </c>
      <c r="B1008" s="26">
        <v>1</v>
      </c>
      <c r="D1008" s="8">
        <v>0</v>
      </c>
      <c r="H1008" s="36">
        <v>26.86</v>
      </c>
      <c r="I1008" s="26">
        <f si="28" t="shared"/>
        <v>26.86</v>
      </c>
      <c r="K1008" s="26"/>
    </row>
    <row r="1009" spans="1:11">
      <c r="A1009" s="10">
        <v>6724</v>
      </c>
      <c r="B1009" s="26">
        <v>4</v>
      </c>
      <c r="D1009" s="8">
        <v>0</v>
      </c>
      <c r="H1009" s="36">
        <v>39.46</v>
      </c>
      <c r="I1009" s="26">
        <f si="28" t="shared"/>
        <v>157.84</v>
      </c>
      <c r="K1009" s="26"/>
    </row>
    <row r="1010" spans="1:11">
      <c r="A1010" s="10">
        <v>6726</v>
      </c>
      <c r="B1010" s="26">
        <v>5</v>
      </c>
      <c r="D1010" s="8">
        <v>0</v>
      </c>
      <c r="H1010" s="36">
        <v>32.53</v>
      </c>
      <c r="I1010" s="26">
        <f si="28" t="shared"/>
        <v>162.65</v>
      </c>
      <c r="K1010" s="26"/>
    </row>
    <row r="1011" spans="1:11">
      <c r="A1011" s="10">
        <v>6729</v>
      </c>
      <c r="B1011" s="26">
        <v>3</v>
      </c>
      <c r="D1011" s="8">
        <v>0</v>
      </c>
      <c r="H1011" s="36">
        <v>36.86</v>
      </c>
      <c r="I1011" s="26">
        <f si="28" t="shared"/>
        <v>110.58</v>
      </c>
      <c r="K1011" s="26"/>
    </row>
    <row r="1012" spans="1:11">
      <c r="A1012" s="10">
        <v>6734</v>
      </c>
      <c r="B1012" s="26">
        <v>2</v>
      </c>
      <c r="D1012" s="8">
        <v>0</v>
      </c>
      <c r="H1012" s="36">
        <v>83.59</v>
      </c>
      <c r="I1012" s="26">
        <f si="28" t="shared"/>
        <v>167.18</v>
      </c>
      <c r="K1012" s="26"/>
    </row>
    <row r="1013" spans="1:11">
      <c r="A1013" s="10">
        <v>6737</v>
      </c>
      <c r="B1013" s="26">
        <v>2</v>
      </c>
      <c r="D1013" s="8">
        <v>0</v>
      </c>
      <c r="H1013" s="36">
        <v>36.86</v>
      </c>
      <c r="I1013" s="26">
        <f si="28" t="shared"/>
        <v>73.72</v>
      </c>
      <c r="K1013" s="26"/>
    </row>
    <row r="1014" spans="1:11">
      <c r="A1014" s="10">
        <v>6738</v>
      </c>
      <c r="B1014" s="26">
        <v>3</v>
      </c>
      <c r="D1014" s="8">
        <v>0</v>
      </c>
      <c r="H1014" s="36">
        <v>32.53</v>
      </c>
      <c r="I1014" s="26">
        <f si="28" t="shared"/>
        <v>97.59</v>
      </c>
      <c r="K1014" s="26"/>
    </row>
    <row r="1015" spans="1:11">
      <c r="A1015" s="10">
        <v>6739</v>
      </c>
      <c r="B1015" s="26">
        <v>12</v>
      </c>
      <c r="D1015" s="8">
        <v>0</v>
      </c>
      <c r="H1015" s="36">
        <v>49.86</v>
      </c>
      <c r="I1015" s="26">
        <f si="28" t="shared"/>
        <v>598.31999999999994</v>
      </c>
      <c r="K1015" s="26"/>
    </row>
    <row r="1016" spans="1:11">
      <c r="A1016" s="10">
        <v>6741</v>
      </c>
      <c r="B1016" s="26">
        <v>5</v>
      </c>
      <c r="D1016" s="8">
        <v>0</v>
      </c>
      <c r="H1016" s="36">
        <v>49.86</v>
      </c>
      <c r="I1016" s="26">
        <f si="28" t="shared"/>
        <v>249.3</v>
      </c>
      <c r="J1016" s="26">
        <f>(H1016*0.4)+H1016</f>
        <v>69.804000000000002</v>
      </c>
      <c r="K1016" s="26"/>
    </row>
    <row r="1017" spans="1:11">
      <c r="A1017" s="10">
        <v>6742</v>
      </c>
      <c r="B1017" s="26">
        <v>2</v>
      </c>
      <c r="D1017" s="8">
        <v>0</v>
      </c>
      <c r="H1017" s="36">
        <v>30.36</v>
      </c>
      <c r="I1017" s="26">
        <f si="28" t="shared"/>
        <v>60.72</v>
      </c>
      <c r="K1017" s="26"/>
    </row>
    <row r="1018" spans="1:11">
      <c r="A1018" s="10">
        <v>6748</v>
      </c>
      <c r="B1018" s="26">
        <v>2</v>
      </c>
      <c r="D1018" s="8">
        <v>0</v>
      </c>
      <c r="I1018" s="26">
        <f si="28" t="shared"/>
        <v>0</v>
      </c>
      <c r="J1018" s="26">
        <f>(H1018*0.4)+H1018</f>
        <v>0</v>
      </c>
      <c r="K1018" s="26"/>
    </row>
    <row r="1019" spans="1:11">
      <c r="A1019" s="10">
        <v>6749</v>
      </c>
      <c r="B1019" s="26">
        <v>1</v>
      </c>
      <c r="D1019" s="8">
        <v>0</v>
      </c>
      <c r="H1019" s="36">
        <v>13.1</v>
      </c>
      <c r="I1019" s="26">
        <f si="28" t="shared"/>
        <v>13.1</v>
      </c>
      <c r="J1019" s="26">
        <f>(H1019*0.4)+H1019</f>
        <v>18.34</v>
      </c>
      <c r="K1019" s="26"/>
    </row>
    <row r="1020" spans="1:11">
      <c r="A1020" s="10">
        <v>6750</v>
      </c>
      <c r="B1020" s="26">
        <v>0</v>
      </c>
      <c r="D1020" s="8">
        <v>0</v>
      </c>
      <c r="H1020" s="36">
        <v>75.86</v>
      </c>
      <c r="I1020" s="26">
        <f si="28" t="shared"/>
        <v>0</v>
      </c>
      <c r="K1020" s="26"/>
    </row>
    <row r="1021" spans="1:11">
      <c r="A1021" s="10">
        <v>6751</v>
      </c>
      <c r="B1021" s="26">
        <v>1</v>
      </c>
      <c r="D1021" s="8">
        <v>0</v>
      </c>
      <c r="I1021" s="26">
        <f si="28" t="shared"/>
        <v>0</v>
      </c>
      <c r="J1021" s="26">
        <f ref="J1021:J1046" si="29" t="shared">(H1021*0.4)+H1021</f>
        <v>0</v>
      </c>
      <c r="K1021" s="26"/>
    </row>
    <row r="1022" spans="1:11">
      <c r="A1022" s="10">
        <v>6752</v>
      </c>
      <c r="B1022" s="26">
        <v>2</v>
      </c>
      <c r="D1022" s="8">
        <v>0</v>
      </c>
      <c r="I1022" s="26">
        <f si="28" t="shared"/>
        <v>0</v>
      </c>
      <c r="J1022" s="26">
        <f si="29" t="shared"/>
        <v>0</v>
      </c>
      <c r="K1022" s="26"/>
    </row>
    <row r="1023" spans="1:11">
      <c r="A1023" s="10">
        <v>6753</v>
      </c>
      <c r="B1023" s="26">
        <v>1</v>
      </c>
      <c r="D1023" s="8">
        <v>0</v>
      </c>
      <c r="I1023" s="26">
        <f si="28" t="shared"/>
        <v>0</v>
      </c>
      <c r="J1023" s="26">
        <f si="29" t="shared"/>
        <v>0</v>
      </c>
      <c r="K1023" s="26"/>
    </row>
    <row r="1024" spans="1:11">
      <c r="A1024" s="10">
        <v>6754</v>
      </c>
      <c r="B1024" s="26">
        <v>1</v>
      </c>
      <c r="D1024" s="8">
        <v>0</v>
      </c>
      <c r="I1024" s="26">
        <f si="28" t="shared"/>
        <v>0</v>
      </c>
      <c r="J1024" s="26">
        <f si="29" t="shared"/>
        <v>0</v>
      </c>
      <c r="K1024" s="26"/>
    </row>
    <row r="1025" spans="1:11">
      <c r="A1025" s="10">
        <v>6755</v>
      </c>
      <c r="B1025" s="26">
        <v>1</v>
      </c>
      <c r="D1025" s="8">
        <v>0</v>
      </c>
      <c r="I1025" s="26">
        <f si="28" t="shared"/>
        <v>0</v>
      </c>
      <c r="J1025" s="26">
        <f si="29" t="shared"/>
        <v>0</v>
      </c>
      <c r="K1025" s="26"/>
    </row>
    <row r="1026" spans="1:11">
      <c r="A1026" s="10">
        <v>6756</v>
      </c>
      <c r="B1026" s="26">
        <v>2</v>
      </c>
      <c r="D1026" s="8">
        <v>0</v>
      </c>
      <c r="I1026" s="26">
        <f si="28" t="shared"/>
        <v>0</v>
      </c>
      <c r="J1026" s="26">
        <f si="29" t="shared"/>
        <v>0</v>
      </c>
      <c r="K1026" s="26"/>
    </row>
    <row r="1027" spans="1:11">
      <c r="A1027" s="10">
        <v>6758</v>
      </c>
      <c r="B1027" s="26">
        <v>0</v>
      </c>
      <c r="D1027" s="8">
        <v>0</v>
      </c>
      <c r="H1027" s="36">
        <v>35</v>
      </c>
      <c r="I1027" s="26">
        <f si="28" t="shared"/>
        <v>0</v>
      </c>
      <c r="J1027" s="26">
        <f si="29" t="shared"/>
        <v>49</v>
      </c>
      <c r="K1027" s="26"/>
    </row>
    <row r="1028" spans="1:11">
      <c r="A1028" s="10">
        <v>6761</v>
      </c>
      <c r="B1028" s="26">
        <v>1</v>
      </c>
      <c r="D1028" s="8">
        <v>0</v>
      </c>
      <c r="I1028" s="26">
        <f ref="I1028:I1051" si="30" t="shared">H1028*B1028</f>
        <v>0</v>
      </c>
      <c r="J1028" s="26">
        <f si="29" t="shared"/>
        <v>0</v>
      </c>
      <c r="K1028" s="26"/>
    </row>
    <row r="1029" spans="1:11">
      <c r="A1029" s="10">
        <v>6762</v>
      </c>
      <c r="B1029" s="26">
        <v>3</v>
      </c>
      <c r="D1029" s="8">
        <v>0</v>
      </c>
      <c r="I1029" s="26">
        <f si="30" t="shared"/>
        <v>0</v>
      </c>
      <c r="J1029" s="26">
        <f si="29" t="shared"/>
        <v>0</v>
      </c>
      <c r="K1029" s="26"/>
    </row>
    <row r="1030" spans="1:11">
      <c r="A1030" s="10">
        <v>6763</v>
      </c>
      <c r="B1030" s="26">
        <v>2</v>
      </c>
      <c r="D1030" s="8">
        <v>0</v>
      </c>
      <c r="I1030" s="26">
        <f si="30" t="shared"/>
        <v>0</v>
      </c>
      <c r="J1030" s="26">
        <f si="29" t="shared"/>
        <v>0</v>
      </c>
      <c r="K1030" s="26"/>
    </row>
    <row r="1031" spans="1:11">
      <c r="A1031" s="10">
        <v>6765</v>
      </c>
      <c r="B1031" s="26">
        <v>2</v>
      </c>
      <c r="D1031" s="8">
        <v>0</v>
      </c>
      <c r="I1031" s="26">
        <f si="30" t="shared"/>
        <v>0</v>
      </c>
      <c r="J1031" s="26">
        <f si="29" t="shared"/>
        <v>0</v>
      </c>
      <c r="K1031" s="26"/>
    </row>
    <row r="1032" spans="1:11">
      <c r="A1032" s="10">
        <v>6767</v>
      </c>
      <c r="B1032" s="26">
        <v>0</v>
      </c>
      <c r="D1032" s="8">
        <v>0</v>
      </c>
      <c r="I1032" s="26">
        <f si="30" t="shared"/>
        <v>0</v>
      </c>
      <c r="J1032" s="26">
        <f si="29" t="shared"/>
        <v>0</v>
      </c>
      <c r="K1032" s="26"/>
    </row>
    <row r="1033" spans="1:11">
      <c r="A1033" s="10">
        <v>6768</v>
      </c>
      <c r="B1033" s="26">
        <v>0</v>
      </c>
      <c r="D1033" s="8">
        <v>0</v>
      </c>
      <c r="I1033" s="26">
        <f si="30" t="shared"/>
        <v>0</v>
      </c>
      <c r="J1033" s="26">
        <f si="29" t="shared"/>
        <v>0</v>
      </c>
      <c r="K1033" s="26"/>
    </row>
    <row r="1034" spans="1:11">
      <c r="A1034" s="10">
        <v>6769</v>
      </c>
      <c r="B1034" s="26">
        <v>0</v>
      </c>
      <c r="D1034" s="8">
        <v>0</v>
      </c>
      <c r="F1034" s="26" t="s">
        <v>652</v>
      </c>
      <c r="I1034" s="26">
        <f si="30" t="shared"/>
        <v>0</v>
      </c>
      <c r="J1034" s="26">
        <f si="29" t="shared"/>
        <v>0</v>
      </c>
      <c r="K1034" s="26"/>
    </row>
    <row r="1035" spans="1:11">
      <c r="A1035" s="10">
        <v>6770</v>
      </c>
      <c r="B1035" s="26">
        <v>2</v>
      </c>
      <c r="D1035" s="8">
        <v>0</v>
      </c>
      <c r="F1035" s="26" t="s">
        <v>653</v>
      </c>
      <c r="I1035" s="26">
        <f si="30" t="shared"/>
        <v>0</v>
      </c>
      <c r="J1035" s="26">
        <f si="29" t="shared"/>
        <v>0</v>
      </c>
      <c r="K1035" s="26"/>
    </row>
    <row r="1036" spans="1:11">
      <c r="A1036" s="10">
        <v>6771</v>
      </c>
      <c r="B1036" s="26">
        <v>1</v>
      </c>
      <c r="D1036" s="8">
        <v>0</v>
      </c>
      <c r="I1036" s="26">
        <f si="30" t="shared"/>
        <v>0</v>
      </c>
      <c r="J1036" s="26">
        <f si="29" t="shared"/>
        <v>0</v>
      </c>
      <c r="K1036" s="26"/>
    </row>
    <row r="1037" spans="1:11">
      <c r="A1037" s="10">
        <v>6772</v>
      </c>
      <c r="B1037" s="26">
        <v>4</v>
      </c>
      <c r="D1037" s="8">
        <v>0</v>
      </c>
      <c r="I1037" s="26">
        <f si="30" t="shared"/>
        <v>0</v>
      </c>
      <c r="J1037" s="26">
        <f si="29" t="shared"/>
        <v>0</v>
      </c>
      <c r="K1037" s="26"/>
    </row>
    <row r="1038" spans="1:11">
      <c r="A1038" s="10">
        <v>6773</v>
      </c>
      <c r="B1038" s="26">
        <v>3</v>
      </c>
      <c r="D1038" s="8">
        <v>0</v>
      </c>
      <c r="I1038" s="26">
        <f si="30" t="shared"/>
        <v>0</v>
      </c>
      <c r="J1038" s="26">
        <f si="29" t="shared"/>
        <v>0</v>
      </c>
      <c r="K1038" s="26"/>
    </row>
    <row r="1039" spans="1:11">
      <c r="A1039" s="10">
        <v>6774</v>
      </c>
      <c r="B1039" s="26">
        <v>4</v>
      </c>
      <c r="D1039" s="8">
        <v>0</v>
      </c>
      <c r="F1039" s="26" t="s">
        <v>651</v>
      </c>
      <c r="I1039" s="26">
        <f si="30" t="shared"/>
        <v>0</v>
      </c>
      <c r="J1039" s="26">
        <f si="29" t="shared"/>
        <v>0</v>
      </c>
      <c r="K1039" s="26"/>
    </row>
    <row r="1040" spans="1:11">
      <c r="A1040" s="10">
        <v>6775</v>
      </c>
      <c r="B1040" s="26">
        <v>3</v>
      </c>
      <c r="D1040" s="8">
        <v>0</v>
      </c>
      <c r="I1040" s="26">
        <f si="30" t="shared"/>
        <v>0</v>
      </c>
      <c r="J1040" s="26">
        <f si="29" t="shared"/>
        <v>0</v>
      </c>
      <c r="K1040" s="26"/>
    </row>
    <row r="1041" spans="1:11">
      <c r="A1041" s="10">
        <v>6776</v>
      </c>
      <c r="B1041" s="26">
        <v>4</v>
      </c>
      <c r="D1041" s="8">
        <v>0</v>
      </c>
      <c r="E1041" s="26">
        <v>6776</v>
      </c>
      <c r="F1041" s="26" t="s">
        <v>589</v>
      </c>
      <c r="I1041" s="26">
        <f si="30" t="shared"/>
        <v>0</v>
      </c>
      <c r="J1041" s="26">
        <f si="29" t="shared"/>
        <v>0</v>
      </c>
      <c r="K1041" s="26"/>
    </row>
    <row r="1042" spans="1:11">
      <c r="A1042" s="10">
        <v>6777</v>
      </c>
      <c r="B1042" s="26">
        <v>1</v>
      </c>
      <c r="D1042" s="8">
        <v>0</v>
      </c>
      <c r="H1042" s="36">
        <v>153.86000000000001</v>
      </c>
      <c r="I1042" s="26">
        <f si="30" t="shared"/>
        <v>153.86000000000001</v>
      </c>
      <c r="J1042" s="26">
        <f si="29" t="shared"/>
        <v>215.40400000000002</v>
      </c>
      <c r="K1042" s="26"/>
    </row>
    <row r="1043" spans="1:11">
      <c r="A1043" s="10">
        <v>6778</v>
      </c>
      <c r="B1043" s="26">
        <v>0</v>
      </c>
      <c r="D1043" s="8">
        <v>0</v>
      </c>
      <c r="H1043" s="36">
        <v>101.86</v>
      </c>
      <c r="I1043" s="26">
        <f si="30" t="shared"/>
        <v>0</v>
      </c>
      <c r="J1043" s="26">
        <f si="29" t="shared"/>
        <v>142.60399999999998</v>
      </c>
      <c r="K1043" s="26"/>
    </row>
    <row r="1044" spans="1:11">
      <c r="A1044" s="10">
        <v>6784</v>
      </c>
      <c r="B1044" s="26">
        <v>7</v>
      </c>
      <c r="D1044" s="8">
        <v>0</v>
      </c>
      <c r="I1044" s="26">
        <f si="30" t="shared"/>
        <v>0</v>
      </c>
      <c r="J1044" s="26">
        <f si="29" t="shared"/>
        <v>0</v>
      </c>
      <c r="K1044" s="26"/>
    </row>
    <row r="1045" spans="1:11">
      <c r="A1045" s="10">
        <v>6787</v>
      </c>
      <c r="B1045" s="26">
        <v>4</v>
      </c>
      <c r="D1045" s="8">
        <v>0</v>
      </c>
      <c r="F1045" s="26" t="s">
        <v>624</v>
      </c>
      <c r="I1045" s="26">
        <f si="30" t="shared"/>
        <v>0</v>
      </c>
      <c r="J1045" s="26">
        <f si="29" t="shared"/>
        <v>0</v>
      </c>
      <c r="K1045" s="26"/>
    </row>
    <row r="1046" spans="1:11">
      <c r="A1046" s="10">
        <v>6790</v>
      </c>
      <c r="B1046" s="45">
        <v>0</v>
      </c>
      <c r="D1046" s="8">
        <v>0</v>
      </c>
      <c r="H1046" s="36">
        <v>75.86</v>
      </c>
      <c r="I1046" s="26">
        <f si="30" t="shared"/>
        <v>0</v>
      </c>
      <c r="J1046" s="26">
        <f si="29" t="shared"/>
        <v>106.20400000000001</v>
      </c>
      <c r="K1046" s="26"/>
    </row>
    <row r="1047" spans="1:11">
      <c r="A1047" s="10">
        <v>6791</v>
      </c>
      <c r="B1047" s="26">
        <v>32</v>
      </c>
      <c r="D1047" s="8">
        <v>0</v>
      </c>
      <c r="H1047" s="36">
        <v>37.65</v>
      </c>
      <c r="I1047" s="26">
        <f si="30" t="shared"/>
        <v>1204.8</v>
      </c>
      <c r="J1047" s="26">
        <v>53</v>
      </c>
      <c r="K1047" s="26"/>
    </row>
    <row r="1048" spans="1:11">
      <c r="A1048" s="10">
        <v>6792</v>
      </c>
      <c r="B1048" s="26">
        <v>32</v>
      </c>
      <c r="D1048" s="8">
        <v>0</v>
      </c>
      <c r="F1048" s="26" t="s">
        <v>668</v>
      </c>
      <c r="H1048" s="36">
        <v>23.35</v>
      </c>
      <c r="I1048" s="26">
        <f si="30" t="shared"/>
        <v>747.2</v>
      </c>
      <c r="J1048" s="26">
        <f>(H1048*0.4)+H1048</f>
        <v>32.690000000000005</v>
      </c>
      <c r="K1048" s="26"/>
    </row>
    <row r="1049" spans="1:11">
      <c r="A1049" s="10">
        <v>6793</v>
      </c>
      <c r="B1049" s="26">
        <v>1</v>
      </c>
      <c r="D1049" s="8">
        <v>0</v>
      </c>
      <c r="I1049" s="26">
        <f si="30" t="shared"/>
        <v>0</v>
      </c>
      <c r="J1049" s="26">
        <f>(H1049*0.4)+H1049</f>
        <v>0</v>
      </c>
      <c r="K1049" s="26"/>
    </row>
    <row r="1050" spans="1:11">
      <c r="A1050" s="10">
        <v>6794</v>
      </c>
      <c r="B1050" s="26">
        <v>1</v>
      </c>
      <c r="D1050" s="8">
        <v>0</v>
      </c>
      <c r="I1050" s="26">
        <f si="30" t="shared"/>
        <v>0</v>
      </c>
      <c r="J1050" s="26">
        <f>(H1050*0.4)+H1050</f>
        <v>0</v>
      </c>
      <c r="K1050" s="26"/>
    </row>
    <row r="1051" spans="1:11">
      <c r="A1051" s="10">
        <v>6795</v>
      </c>
      <c r="B1051" s="26">
        <v>4</v>
      </c>
      <c r="D1051" s="8">
        <v>0</v>
      </c>
      <c r="I1051" s="26">
        <f si="30" t="shared"/>
        <v>0</v>
      </c>
      <c r="J1051" s="26">
        <f>(H1051*0.4)+H1051</f>
        <v>0</v>
      </c>
      <c r="K1051" s="26"/>
    </row>
    <row r="1052" spans="1:11">
      <c r="A1052" s="10">
        <v>6798</v>
      </c>
      <c r="B1052" s="26">
        <v>3</v>
      </c>
      <c r="D1052" s="8">
        <v>0</v>
      </c>
      <c r="K1052" s="26"/>
    </row>
    <row r="1053" spans="1:11">
      <c r="A1053" s="10">
        <v>6800</v>
      </c>
      <c r="B1053" s="26">
        <v>0</v>
      </c>
      <c r="D1053" s="8">
        <v>0</v>
      </c>
      <c r="H1053" s="36">
        <v>39.03</v>
      </c>
      <c r="I1053" s="26">
        <f ref="I1053:I1068" si="31" t="shared">H1053*B1053</f>
        <v>0</v>
      </c>
      <c r="J1053" s="26">
        <f ref="J1053:J1067" si="32" t="shared">(H1053*0.4)+H1053</f>
        <v>54.642000000000003</v>
      </c>
      <c r="K1053" s="26"/>
    </row>
    <row r="1054" spans="1:11">
      <c r="A1054" s="10">
        <v>6805</v>
      </c>
      <c r="B1054" s="26">
        <v>3</v>
      </c>
      <c r="D1054" s="8">
        <v>0</v>
      </c>
      <c r="H1054" s="36">
        <v>42.43</v>
      </c>
      <c r="I1054" s="26">
        <f si="31" t="shared"/>
        <v>127.28999999999999</v>
      </c>
      <c r="J1054" s="26">
        <f si="32" t="shared"/>
        <v>59.402000000000001</v>
      </c>
      <c r="K1054" s="26"/>
    </row>
    <row r="1055" spans="1:11">
      <c r="A1055" s="10">
        <v>6808</v>
      </c>
      <c r="B1055" s="26">
        <v>5</v>
      </c>
      <c r="D1055" s="8">
        <v>0</v>
      </c>
      <c r="H1055" s="36">
        <v>62.86</v>
      </c>
      <c r="I1055" s="26">
        <f si="31" t="shared"/>
        <v>314.3</v>
      </c>
      <c r="J1055" s="26">
        <f si="32" t="shared"/>
        <v>88.004000000000005</v>
      </c>
      <c r="K1055" s="26"/>
    </row>
    <row r="1056" spans="1:11">
      <c r="A1056" s="10">
        <v>6809</v>
      </c>
      <c r="B1056" s="26">
        <v>3</v>
      </c>
      <c r="D1056" s="8">
        <v>0</v>
      </c>
      <c r="H1056" s="29">
        <v>43.86</v>
      </c>
      <c r="I1056" s="26">
        <f si="31" t="shared"/>
        <v>131.57999999999998</v>
      </c>
      <c r="J1056" s="26">
        <f si="32" t="shared"/>
        <v>61.403999999999996</v>
      </c>
      <c r="K1056" s="26"/>
    </row>
    <row r="1057" spans="1:11">
      <c r="A1057" s="10">
        <v>6810</v>
      </c>
      <c r="B1057" s="26">
        <v>3</v>
      </c>
      <c r="D1057" s="8">
        <v>0</v>
      </c>
      <c r="H1057" s="29">
        <v>48.24</v>
      </c>
      <c r="I1057" s="26">
        <f si="31" t="shared"/>
        <v>144.72</v>
      </c>
      <c r="J1057" s="26">
        <f si="32" t="shared"/>
        <v>67.536000000000001</v>
      </c>
      <c r="K1057" s="26"/>
    </row>
    <row r="1058" spans="1:11">
      <c r="A1058" s="10">
        <v>6811</v>
      </c>
      <c r="B1058" s="26">
        <v>1</v>
      </c>
      <c r="D1058" s="8">
        <v>0</v>
      </c>
      <c r="I1058" s="26">
        <f si="31" t="shared"/>
        <v>0</v>
      </c>
      <c r="J1058" s="26">
        <f si="32" t="shared"/>
        <v>0</v>
      </c>
      <c r="K1058" s="26"/>
    </row>
    <row r="1059" spans="1:11">
      <c r="A1059" s="10">
        <v>6813</v>
      </c>
      <c r="B1059" s="26">
        <v>3</v>
      </c>
      <c r="D1059" s="8">
        <v>0</v>
      </c>
      <c r="H1059" s="36">
        <v>31.29</v>
      </c>
      <c r="I1059" s="26">
        <f si="31" t="shared"/>
        <v>93.87</v>
      </c>
      <c r="J1059" s="26">
        <f si="32" t="shared"/>
        <v>43.805999999999997</v>
      </c>
      <c r="K1059" s="26"/>
    </row>
    <row r="1060" spans="1:11">
      <c r="A1060" s="10">
        <v>6814</v>
      </c>
      <c r="B1060" s="26">
        <v>2</v>
      </c>
      <c r="D1060" s="8">
        <v>0</v>
      </c>
      <c r="H1060" s="36">
        <v>32.53</v>
      </c>
      <c r="I1060" s="26">
        <f si="31" t="shared"/>
        <v>65.06</v>
      </c>
      <c r="J1060" s="26">
        <f si="32" t="shared"/>
        <v>45.542000000000002</v>
      </c>
      <c r="K1060" s="26"/>
    </row>
    <row r="1061" spans="1:11">
      <c r="A1061" s="10">
        <v>6819</v>
      </c>
      <c r="B1061" s="26">
        <v>1</v>
      </c>
      <c r="D1061" s="8">
        <v>0</v>
      </c>
      <c r="H1061" s="36">
        <v>44.19</v>
      </c>
      <c r="I1061" s="26">
        <f si="31" t="shared"/>
        <v>44.19</v>
      </c>
      <c r="J1061" s="26">
        <f si="32" t="shared"/>
        <v>61.866</v>
      </c>
      <c r="K1061" s="26"/>
    </row>
    <row r="1062" spans="1:11">
      <c r="A1062" s="10">
        <v>6820</v>
      </c>
      <c r="B1062" s="26">
        <v>17</v>
      </c>
      <c r="D1062" s="8">
        <v>0</v>
      </c>
      <c r="H1062" s="36">
        <v>30.77</v>
      </c>
      <c r="I1062" s="26">
        <f si="31" t="shared"/>
        <v>523.09</v>
      </c>
      <c r="J1062" s="26">
        <f si="32" t="shared"/>
        <v>43.078000000000003</v>
      </c>
      <c r="K1062" s="26"/>
    </row>
    <row r="1063" spans="1:11">
      <c r="A1063" s="10">
        <v>6821</v>
      </c>
      <c r="B1063" s="26">
        <v>0</v>
      </c>
      <c r="D1063" s="8">
        <v>0</v>
      </c>
      <c r="I1063" s="26">
        <f si="31" t="shared"/>
        <v>0</v>
      </c>
      <c r="J1063" s="26">
        <f si="32" t="shared"/>
        <v>0</v>
      </c>
      <c r="K1063" s="26"/>
    </row>
    <row r="1064" spans="1:11">
      <c r="A1064" s="10">
        <v>6822</v>
      </c>
      <c r="B1064" s="26">
        <v>0</v>
      </c>
      <c r="D1064" s="8">
        <v>0</v>
      </c>
      <c r="I1064" s="26">
        <f si="31" t="shared"/>
        <v>0</v>
      </c>
      <c r="J1064" s="26">
        <f si="32" t="shared"/>
        <v>0</v>
      </c>
      <c r="K1064" s="26"/>
    </row>
    <row r="1065" spans="1:11">
      <c r="A1065" s="10">
        <v>6823</v>
      </c>
      <c r="B1065" s="26">
        <v>1</v>
      </c>
      <c r="D1065" s="8">
        <v>0</v>
      </c>
      <c r="H1065" s="36">
        <v>75.86</v>
      </c>
      <c r="I1065" s="26">
        <f si="31" t="shared"/>
        <v>75.86</v>
      </c>
      <c r="J1065" s="26">
        <f si="32" t="shared"/>
        <v>106.20400000000001</v>
      </c>
      <c r="K1065" s="26"/>
    </row>
    <row r="1066" spans="1:11">
      <c r="A1066" s="10">
        <v>6824</v>
      </c>
      <c r="B1066" s="26">
        <v>18</v>
      </c>
      <c r="D1066" s="8">
        <v>0</v>
      </c>
      <c r="H1066" s="29">
        <v>18.829999999999998</v>
      </c>
      <c r="I1066" s="26">
        <f si="31" t="shared"/>
        <v>338.93999999999994</v>
      </c>
      <c r="J1066" s="26">
        <f si="32" t="shared"/>
        <v>26.361999999999998</v>
      </c>
      <c r="K1066" s="26"/>
    </row>
    <row r="1067" spans="1:11">
      <c r="A1067" s="10">
        <v>6827</v>
      </c>
      <c r="B1067" s="26">
        <v>16</v>
      </c>
      <c r="D1067" s="8">
        <v>0</v>
      </c>
      <c r="H1067" s="36">
        <v>36.86</v>
      </c>
      <c r="I1067" s="26">
        <f si="31" t="shared"/>
        <v>589.76</v>
      </c>
      <c r="J1067" s="26">
        <f si="32" t="shared"/>
        <v>51.603999999999999</v>
      </c>
      <c r="K1067" s="26"/>
    </row>
    <row r="1068" spans="1:11">
      <c r="A1068" s="10">
        <v>6828</v>
      </c>
      <c r="B1068" s="26">
        <v>7</v>
      </c>
      <c r="D1068" s="8">
        <v>0</v>
      </c>
      <c r="H1068" s="36">
        <v>27.92</v>
      </c>
      <c r="I1068" s="26">
        <f si="31" t="shared"/>
        <v>195.44</v>
      </c>
      <c r="K1068" s="26"/>
    </row>
    <row r="1069" spans="1:11">
      <c r="A1069" s="10">
        <v>6829</v>
      </c>
      <c r="B1069" s="26">
        <v>0</v>
      </c>
      <c r="D1069" s="8">
        <v>0</v>
      </c>
      <c r="H1069" s="36">
        <v>34.26</v>
      </c>
      <c r="I1069" s="26">
        <v>34.26</v>
      </c>
      <c r="K1069" s="26"/>
    </row>
    <row r="1070" spans="1:11">
      <c r="A1070" s="10">
        <v>6830</v>
      </c>
      <c r="B1070" s="26">
        <v>14</v>
      </c>
      <c r="D1070" s="8">
        <v>0</v>
      </c>
      <c r="H1070" s="36">
        <v>27.11</v>
      </c>
      <c r="I1070" s="26">
        <v>27.11</v>
      </c>
      <c r="K1070" s="26"/>
    </row>
    <row r="1071" spans="1:11">
      <c r="A1071" s="10">
        <v>6832</v>
      </c>
      <c r="B1071" s="26">
        <v>2</v>
      </c>
      <c r="D1071" s="8">
        <v>0</v>
      </c>
      <c r="H1071" s="36">
        <v>38.49</v>
      </c>
      <c r="I1071" s="26">
        <v>38.49</v>
      </c>
      <c r="K1071" s="26"/>
    </row>
    <row r="1072" spans="1:11">
      <c r="A1072" s="10">
        <v>6833</v>
      </c>
      <c r="B1072" s="26">
        <v>0</v>
      </c>
      <c r="D1072" s="8">
        <v>0</v>
      </c>
      <c r="H1072" s="36">
        <v>32.22</v>
      </c>
      <c r="I1072" s="26">
        <f>H1072*B1072</f>
        <v>0</v>
      </c>
      <c r="J1072" s="26">
        <f>(H1072*0.4)+H1072</f>
        <v>45.107999999999997</v>
      </c>
      <c r="K1072" s="26"/>
    </row>
    <row r="1073" spans="1:11">
      <c r="A1073" s="10">
        <v>6834</v>
      </c>
      <c r="B1073" s="26">
        <v>1</v>
      </c>
      <c r="D1073" s="8">
        <v>0</v>
      </c>
      <c r="H1073" s="36">
        <v>127.86</v>
      </c>
      <c r="I1073" s="26">
        <f>H1073*B1073</f>
        <v>127.86</v>
      </c>
      <c r="J1073" s="26">
        <f>(H1073*0.4)+H1073</f>
        <v>179.00400000000002</v>
      </c>
      <c r="K1073" s="26"/>
    </row>
    <row r="1074" spans="1:11">
      <c r="A1074" s="10">
        <v>6838</v>
      </c>
      <c r="B1074" s="26">
        <v>1</v>
      </c>
      <c r="D1074" s="8">
        <v>0</v>
      </c>
      <c r="H1074" s="36">
        <v>257.86</v>
      </c>
      <c r="I1074" s="26">
        <f>H1074*B1074</f>
        <v>257.86</v>
      </c>
      <c r="K1074" s="26"/>
    </row>
    <row r="1075" spans="1:11">
      <c r="A1075" s="10">
        <v>6839</v>
      </c>
      <c r="B1075" s="26">
        <v>0</v>
      </c>
      <c r="D1075" s="8">
        <v>0</v>
      </c>
      <c r="H1075" s="36">
        <v>257.86</v>
      </c>
      <c r="I1075" s="26">
        <f>H1075*B1075</f>
        <v>0</v>
      </c>
      <c r="K1075" s="26"/>
    </row>
    <row r="1076" spans="1:11">
      <c r="A1076" s="10">
        <v>6840</v>
      </c>
      <c r="B1076" s="26">
        <v>0</v>
      </c>
      <c r="D1076" s="8">
        <v>0</v>
      </c>
      <c r="H1076" s="36">
        <v>39.03</v>
      </c>
      <c r="I1076" s="26">
        <f>H1076*B1076</f>
        <v>0</v>
      </c>
      <c r="K1076" s="26"/>
    </row>
    <row r="1077" spans="1:11">
      <c r="A1077" s="10">
        <v>6843</v>
      </c>
      <c r="B1077" s="26">
        <v>0</v>
      </c>
      <c r="D1077" s="8">
        <v>0</v>
      </c>
      <c r="K1077" s="26"/>
    </row>
    <row r="1078" spans="1:11">
      <c r="A1078" s="10">
        <v>6845</v>
      </c>
      <c r="B1078" s="26">
        <v>0</v>
      </c>
      <c r="D1078" s="8">
        <v>0</v>
      </c>
      <c r="H1078" s="36">
        <v>62.86</v>
      </c>
      <c r="I1078" s="26">
        <v>62.86</v>
      </c>
      <c r="K1078" s="26"/>
    </row>
    <row r="1079" spans="1:11">
      <c r="A1079" s="10">
        <v>6846</v>
      </c>
      <c r="B1079" s="26">
        <v>10</v>
      </c>
      <c r="D1079" s="8">
        <v>0</v>
      </c>
      <c r="K1079" s="26"/>
    </row>
    <row r="1080" spans="1:11">
      <c r="A1080" s="10">
        <v>6847</v>
      </c>
      <c r="B1080" s="26">
        <v>1</v>
      </c>
      <c r="D1080" s="8">
        <v>0</v>
      </c>
      <c r="I1080" s="26">
        <f ref="I1080:I1089" si="33" t="shared">H1080*B1080</f>
        <v>0</v>
      </c>
      <c r="K1080" s="26"/>
    </row>
    <row r="1081" spans="1:11">
      <c r="A1081" s="10">
        <v>6848</v>
      </c>
      <c r="B1081" s="26">
        <v>1</v>
      </c>
      <c r="D1081" s="8">
        <v>0</v>
      </c>
      <c r="I1081" s="26">
        <f si="33" t="shared"/>
        <v>0</v>
      </c>
      <c r="K1081" s="26"/>
    </row>
    <row r="1082" spans="1:11">
      <c r="A1082" s="10">
        <v>6849</v>
      </c>
      <c r="B1082" s="26">
        <v>3</v>
      </c>
      <c r="D1082" s="8">
        <v>0</v>
      </c>
      <c r="I1082" s="26">
        <f si="33" t="shared"/>
        <v>0</v>
      </c>
      <c r="K1082" s="26"/>
    </row>
    <row r="1083" spans="1:11">
      <c r="A1083" s="10">
        <v>6850</v>
      </c>
      <c r="B1083" s="26">
        <v>1</v>
      </c>
      <c r="D1083" s="8">
        <v>0</v>
      </c>
      <c r="I1083" s="26">
        <f si="33" t="shared"/>
        <v>0</v>
      </c>
      <c r="K1083" s="26"/>
    </row>
    <row r="1084" spans="1:11">
      <c r="A1084" s="10">
        <v>6851</v>
      </c>
      <c r="B1084" s="26">
        <v>1</v>
      </c>
      <c r="D1084" s="8">
        <v>0</v>
      </c>
      <c r="I1084" s="26">
        <f si="33" t="shared"/>
        <v>0</v>
      </c>
      <c r="K1084" s="26"/>
    </row>
    <row r="1085" spans="1:11">
      <c r="A1085" s="10">
        <v>6856</v>
      </c>
      <c r="B1085" s="26">
        <v>31</v>
      </c>
      <c r="D1085" s="8">
        <v>0</v>
      </c>
      <c r="I1085" s="26">
        <f si="33" t="shared"/>
        <v>0</v>
      </c>
      <c r="K1085" s="26"/>
    </row>
    <row r="1086" spans="1:11">
      <c r="A1086" s="10">
        <v>6867</v>
      </c>
      <c r="B1086" s="26">
        <v>1</v>
      </c>
      <c r="D1086" s="8">
        <v>0</v>
      </c>
      <c r="I1086" s="26">
        <f si="33" t="shared"/>
        <v>0</v>
      </c>
      <c r="K1086" s="26"/>
    </row>
    <row r="1087" spans="1:11">
      <c r="A1087" s="10">
        <v>6876</v>
      </c>
      <c r="B1087" s="26">
        <v>2</v>
      </c>
      <c r="D1087" s="8">
        <v>0</v>
      </c>
      <c r="I1087" s="26">
        <f si="33" t="shared"/>
        <v>0</v>
      </c>
      <c r="K1087" s="26"/>
    </row>
    <row r="1088" spans="1:11">
      <c r="A1088" s="10">
        <v>6886</v>
      </c>
      <c r="B1088" s="26">
        <v>1</v>
      </c>
      <c r="I1088" s="26">
        <f si="33" t="shared"/>
        <v>0</v>
      </c>
      <c r="K1088" s="26"/>
    </row>
    <row r="1089" spans="1:11">
      <c r="A1089" s="10">
        <v>6898</v>
      </c>
      <c r="B1089" s="26">
        <v>0</v>
      </c>
      <c r="D1089" s="8">
        <v>0</v>
      </c>
      <c r="I1089" s="26">
        <f si="33" t="shared"/>
        <v>0</v>
      </c>
      <c r="K1089" s="26"/>
    </row>
    <row r="1090" spans="1:11">
      <c r="A1090" s="10">
        <v>6904</v>
      </c>
      <c r="B1090" s="26">
        <v>3</v>
      </c>
      <c r="D1090" s="8">
        <v>0</v>
      </c>
      <c r="K1090" s="26"/>
    </row>
    <row r="1091" spans="1:11">
      <c r="A1091" s="10">
        <v>6929</v>
      </c>
      <c r="B1091" s="26">
        <v>1</v>
      </c>
      <c r="K1091" s="26"/>
    </row>
    <row r="1092" spans="1:11">
      <c r="A1092" s="10">
        <v>6930</v>
      </c>
      <c r="B1092" s="26">
        <v>1</v>
      </c>
      <c r="K1092" s="26"/>
    </row>
    <row r="1093" spans="1:11">
      <c r="A1093" s="10">
        <v>6934</v>
      </c>
      <c r="B1093" s="26">
        <v>1</v>
      </c>
      <c r="K1093" s="26"/>
    </row>
    <row r="1094" spans="1:11">
      <c r="A1094" s="10">
        <v>6947</v>
      </c>
      <c r="B1094" s="26">
        <v>1</v>
      </c>
      <c r="K1094" s="26"/>
    </row>
    <row r="1095" spans="1:11">
      <c r="A1095" s="10">
        <v>6948</v>
      </c>
      <c r="B1095" s="26">
        <v>1</v>
      </c>
      <c r="K1095" s="26"/>
    </row>
    <row r="1096" spans="1:11">
      <c r="A1096" s="10">
        <v>6963</v>
      </c>
      <c r="B1096" s="26">
        <v>4</v>
      </c>
      <c r="D1096" s="8">
        <v>0</v>
      </c>
      <c r="H1096" s="29">
        <v>58.86</v>
      </c>
      <c r="K1096" s="26"/>
    </row>
    <row r="1097" spans="1:11">
      <c r="A1097" s="10">
        <v>6964</v>
      </c>
      <c r="B1097" s="26">
        <v>4</v>
      </c>
      <c r="K1097" s="26"/>
    </row>
    <row r="1098" spans="1:11">
      <c r="A1098" s="10">
        <v>6970</v>
      </c>
      <c r="B1098" s="26">
        <v>1</v>
      </c>
      <c r="D1098" s="8">
        <v>0</v>
      </c>
      <c r="K1098" s="26"/>
    </row>
    <row r="1099" spans="1:11">
      <c r="A1099" s="10">
        <v>6971</v>
      </c>
      <c r="B1099" s="26">
        <v>2</v>
      </c>
      <c r="D1099" s="8">
        <v>0</v>
      </c>
      <c r="K1099" s="26"/>
    </row>
    <row r="1100" spans="1:11">
      <c r="A1100" s="10">
        <v>6972</v>
      </c>
      <c r="B1100" s="26">
        <v>1</v>
      </c>
      <c r="D1100" s="8">
        <v>0</v>
      </c>
      <c r="K1100" s="26"/>
    </row>
    <row r="1101" spans="1:11">
      <c r="A1101" s="10">
        <v>6976</v>
      </c>
      <c r="B1101" s="26">
        <v>1</v>
      </c>
      <c r="D1101" s="8">
        <v>0</v>
      </c>
      <c r="K1101" s="26"/>
    </row>
    <row r="1102" spans="1:11">
      <c r="A1102" s="10">
        <v>6979</v>
      </c>
      <c r="B1102" s="26">
        <v>2</v>
      </c>
      <c r="D1102" s="8">
        <v>0</v>
      </c>
      <c r="K1102" s="26"/>
    </row>
    <row r="1103" spans="1:11">
      <c r="A1103" s="10">
        <v>6996</v>
      </c>
      <c r="B1103" s="26">
        <v>1</v>
      </c>
      <c r="D1103" s="8">
        <v>0</v>
      </c>
      <c r="K1103" s="26"/>
    </row>
    <row r="1104" spans="1:11">
      <c r="A1104" s="10">
        <v>6999</v>
      </c>
      <c r="B1104" s="26">
        <v>5</v>
      </c>
      <c r="D1104" s="8">
        <v>0</v>
      </c>
      <c r="K1104" s="26"/>
    </row>
    <row r="1105" spans="1:11">
      <c r="A1105" s="10">
        <v>9258</v>
      </c>
      <c r="B1105" s="26">
        <v>0</v>
      </c>
      <c r="H1105" s="36">
        <v>32.53</v>
      </c>
      <c r="I1105" s="26">
        <f>H1105*B1105</f>
        <v>0</v>
      </c>
      <c r="K1105" s="26"/>
    </row>
    <row r="1106" spans="1:11">
      <c r="A1106" s="10">
        <v>9586</v>
      </c>
      <c r="B1106" s="26">
        <v>1</v>
      </c>
      <c r="K1106" s="26"/>
    </row>
    <row r="1107" spans="1:11">
      <c r="A1107" s="10">
        <v>9704</v>
      </c>
      <c r="B1107" s="26">
        <v>21</v>
      </c>
      <c r="K1107" s="26"/>
    </row>
    <row r="1108" spans="1:11">
      <c r="A1108" s="10">
        <v>9962</v>
      </c>
      <c r="B1108" s="26">
        <v>0</v>
      </c>
      <c r="K1108" s="26"/>
    </row>
    <row r="1109" spans="1:11">
      <c r="A1109" s="10">
        <v>18020</v>
      </c>
      <c r="B1109" s="26">
        <v>1</v>
      </c>
      <c r="H1109" s="29">
        <v>42.06</v>
      </c>
      <c r="J1109" s="26">
        <v>75</v>
      </c>
      <c r="K1109" s="26"/>
    </row>
    <row r="1110" spans="1:11">
      <c r="A1110" s="10">
        <v>26002</v>
      </c>
      <c r="B1110" s="26">
        <v>18</v>
      </c>
      <c r="D1110" s="8">
        <v>0</v>
      </c>
      <c r="I1110" s="26">
        <f ref="I1110:I1121" si="34" t="shared">H1110*B1110</f>
        <v>0</v>
      </c>
      <c r="J1110" s="26">
        <f>(H1110*0.4)+H1110</f>
        <v>0</v>
      </c>
      <c r="K1110" s="26"/>
    </row>
    <row r="1111" spans="1:11">
      <c r="A1111" s="10">
        <v>26047</v>
      </c>
      <c r="B1111" s="26">
        <v>1</v>
      </c>
      <c r="D1111" s="8">
        <v>0</v>
      </c>
      <c r="H1111" s="36">
        <v>26.45</v>
      </c>
      <c r="I1111" s="26">
        <f si="34" t="shared"/>
        <v>26.45</v>
      </c>
      <c r="K1111" s="26"/>
    </row>
    <row r="1112" spans="1:11">
      <c r="A1112" s="10">
        <v>26052</v>
      </c>
      <c r="B1112" s="26">
        <v>0</v>
      </c>
      <c r="D1112" s="8">
        <v>6</v>
      </c>
      <c r="H1112" s="36">
        <v>30.67</v>
      </c>
      <c r="I1112" s="26">
        <f si="34" t="shared"/>
        <v>0</v>
      </c>
      <c r="K1112" s="26"/>
    </row>
    <row r="1113" spans="1:11">
      <c r="A1113" s="10">
        <v>26053</v>
      </c>
      <c r="B1113" s="26">
        <v>2</v>
      </c>
      <c r="D1113" s="8">
        <v>0</v>
      </c>
      <c r="H1113" s="36">
        <v>43.36</v>
      </c>
      <c r="I1113" s="26">
        <f si="34" t="shared"/>
        <v>86.72</v>
      </c>
      <c r="J1113" s="26">
        <f>(H1113*0.4)+H1113</f>
        <v>60.704000000000001</v>
      </c>
      <c r="K1113" s="26"/>
    </row>
    <row r="1114" spans="1:11">
      <c r="A1114" s="10">
        <v>26057</v>
      </c>
      <c r="B1114" s="26">
        <v>1</v>
      </c>
      <c r="D1114" s="8">
        <v>0</v>
      </c>
      <c r="H1114" s="29">
        <v>31.36</v>
      </c>
      <c r="I1114" s="26">
        <f si="34" t="shared"/>
        <v>31.36</v>
      </c>
      <c r="J1114" s="26">
        <f>(H1114*0.4)+H1114</f>
        <v>43.903999999999996</v>
      </c>
      <c r="K1114" s="26"/>
    </row>
    <row r="1115" spans="1:11">
      <c r="A1115" s="10">
        <v>26060</v>
      </c>
      <c r="B1115" s="26">
        <v>2</v>
      </c>
      <c r="D1115" s="8">
        <v>0</v>
      </c>
      <c r="H1115" s="29">
        <v>48.86</v>
      </c>
      <c r="I1115" s="26">
        <f si="34" t="shared"/>
        <v>97.72</v>
      </c>
      <c r="J1115" s="26">
        <f>(H1115*0.4)+H1115</f>
        <v>68.403999999999996</v>
      </c>
      <c r="K1115" s="26"/>
    </row>
    <row r="1116" spans="1:11">
      <c r="A1116" s="10">
        <v>26063</v>
      </c>
      <c r="B1116" s="26">
        <v>22</v>
      </c>
      <c r="D1116" s="8">
        <v>0</v>
      </c>
      <c r="H1116" s="29">
        <v>27.5</v>
      </c>
      <c r="I1116" s="26">
        <f si="34" t="shared"/>
        <v>605</v>
      </c>
      <c r="J1116" s="26">
        <f>(H1116*0.4)+H1116</f>
        <v>38.5</v>
      </c>
      <c r="K1116" s="26"/>
    </row>
    <row r="1117" spans="1:11">
      <c r="A1117" s="10">
        <v>26067</v>
      </c>
      <c r="B1117" s="26">
        <v>14</v>
      </c>
      <c r="D1117" s="8">
        <v>0</v>
      </c>
      <c r="H1117" s="36">
        <v>49.86</v>
      </c>
      <c r="I1117" s="26">
        <f si="34" t="shared"/>
        <v>698.04</v>
      </c>
      <c r="J1117" s="26">
        <f>(H1117*0.4)+H1117</f>
        <v>69.804000000000002</v>
      </c>
      <c r="K1117" s="26"/>
    </row>
    <row r="1118" spans="1:11">
      <c r="A1118" s="10">
        <v>26068</v>
      </c>
      <c r="B1118" s="26">
        <v>8</v>
      </c>
      <c r="D1118" s="8">
        <v>0</v>
      </c>
      <c r="H1118" s="36">
        <v>49.86</v>
      </c>
      <c r="I1118" s="26">
        <f si="34" t="shared"/>
        <v>398.88</v>
      </c>
      <c r="K1118" s="26"/>
    </row>
    <row r="1119" spans="1:11">
      <c r="A1119" s="10">
        <v>26070</v>
      </c>
      <c r="B1119" s="26">
        <v>1</v>
      </c>
      <c r="D1119" s="8">
        <v>0</v>
      </c>
      <c r="H1119" s="29">
        <v>35.86</v>
      </c>
      <c r="I1119" s="26">
        <f si="34" t="shared"/>
        <v>35.86</v>
      </c>
      <c r="K1119" s="26"/>
    </row>
    <row r="1120" spans="1:11">
      <c r="A1120" s="10">
        <v>26072</v>
      </c>
      <c r="B1120" s="26">
        <v>2</v>
      </c>
      <c r="D1120" s="8">
        <v>0</v>
      </c>
      <c r="H1120" s="36">
        <v>88.86</v>
      </c>
      <c r="I1120" s="26">
        <f si="34" t="shared"/>
        <v>177.72</v>
      </c>
      <c r="J1120" s="26">
        <f>(H1120*0.4)+H1120</f>
        <v>124.404</v>
      </c>
      <c r="K1120" s="26"/>
    </row>
    <row r="1121" spans="1:11">
      <c r="A1121" s="10">
        <v>26076</v>
      </c>
      <c r="B1121" s="26">
        <v>1</v>
      </c>
      <c r="D1121" s="8">
        <v>0</v>
      </c>
      <c r="H1121" s="36">
        <v>33.61</v>
      </c>
      <c r="I1121" s="26">
        <f si="34" t="shared"/>
        <v>33.61</v>
      </c>
      <c r="J1121" s="26">
        <f>(H1121*0.4)+H1121</f>
        <v>47.054000000000002</v>
      </c>
      <c r="K1121" s="26"/>
    </row>
    <row r="1122" spans="1:11">
      <c r="A1122" s="10">
        <v>26085</v>
      </c>
      <c r="B1122" s="26">
        <v>1</v>
      </c>
      <c r="D1122" s="8">
        <v>0</v>
      </c>
      <c r="K1122" s="26"/>
    </row>
    <row r="1123" spans="1:11">
      <c r="A1123" s="10">
        <v>26089</v>
      </c>
      <c r="B1123" s="26">
        <v>2</v>
      </c>
      <c r="D1123" s="8">
        <v>0</v>
      </c>
      <c r="H1123" s="36">
        <v>22.64</v>
      </c>
      <c r="K1123" s="26"/>
    </row>
    <row r="1124" spans="1:11">
      <c r="A1124" s="10">
        <v>26091</v>
      </c>
      <c r="B1124" s="26">
        <v>10</v>
      </c>
      <c r="D1124" s="8">
        <v>0</v>
      </c>
      <c r="I1124" s="26">
        <f ref="I1124:I1130" si="35" t="shared">H1124*B1124</f>
        <v>0</v>
      </c>
      <c r="J1124" s="26">
        <f>(H1124*0.4)+H1124</f>
        <v>0</v>
      </c>
      <c r="K1124" s="26"/>
    </row>
    <row r="1125" spans="1:11">
      <c r="A1125" s="10">
        <v>26098</v>
      </c>
      <c r="B1125" s="26">
        <v>1</v>
      </c>
      <c r="D1125" s="8">
        <v>0</v>
      </c>
      <c r="I1125" s="26">
        <f si="35" t="shared"/>
        <v>0</v>
      </c>
      <c r="J1125" s="26">
        <f>(H1125*0.4)+H1125</f>
        <v>0</v>
      </c>
      <c r="K1125" s="26"/>
    </row>
    <row r="1126" spans="1:11">
      <c r="A1126" s="10">
        <v>26101</v>
      </c>
      <c r="B1126" s="26">
        <v>2</v>
      </c>
      <c r="D1126" s="8">
        <v>0</v>
      </c>
      <c r="H1126" s="36">
        <v>46.15</v>
      </c>
      <c r="I1126" s="26">
        <f si="35" t="shared"/>
        <v>92.3</v>
      </c>
      <c r="J1126" s="26">
        <f>(H1126*0.4)+H1126</f>
        <v>64.61</v>
      </c>
      <c r="K1126" s="26"/>
    </row>
    <row r="1127" spans="1:11">
      <c r="A1127" s="10">
        <v>26102</v>
      </c>
      <c r="B1127" s="26">
        <v>1</v>
      </c>
      <c r="D1127" s="8">
        <v>0</v>
      </c>
      <c r="H1127" s="36">
        <v>41.5</v>
      </c>
      <c r="I1127" s="26">
        <f si="35" t="shared"/>
        <v>41.5</v>
      </c>
      <c r="J1127" s="26">
        <f>(H1127*0.4)+H1127</f>
        <v>58.1</v>
      </c>
      <c r="K1127" s="26"/>
    </row>
    <row r="1128" spans="1:11">
      <c r="A1128" s="10">
        <v>26103</v>
      </c>
      <c r="B1128" s="26">
        <v>2</v>
      </c>
      <c r="D1128" s="8">
        <v>0</v>
      </c>
      <c r="H1128" s="36">
        <v>35</v>
      </c>
      <c r="I1128" s="26">
        <f si="35" t="shared"/>
        <v>70</v>
      </c>
      <c r="J1128" s="26">
        <f>(H1128*0.4)+H1128</f>
        <v>49</v>
      </c>
      <c r="K1128" s="26"/>
    </row>
    <row r="1129" spans="1:11">
      <c r="A1129" s="10">
        <v>26104</v>
      </c>
      <c r="B1129" s="26">
        <v>1</v>
      </c>
      <c r="D1129" s="8">
        <v>0</v>
      </c>
      <c r="H1129" s="36">
        <v>55.06</v>
      </c>
      <c r="I1129" s="26">
        <f si="35" t="shared"/>
        <v>55.06</v>
      </c>
      <c r="K1129" s="26"/>
    </row>
    <row r="1130" spans="1:11">
      <c r="A1130" s="10">
        <v>26105</v>
      </c>
      <c r="B1130" s="26">
        <v>9</v>
      </c>
      <c r="D1130" s="8">
        <v>0</v>
      </c>
      <c r="H1130" s="36">
        <v>65.459999999999994</v>
      </c>
      <c r="I1130" s="26">
        <f si="35" t="shared"/>
        <v>589.14</v>
      </c>
      <c r="K1130" s="26"/>
    </row>
    <row r="1131" spans="1:11">
      <c r="A1131" s="10">
        <v>26107</v>
      </c>
      <c r="B1131" s="26">
        <v>2</v>
      </c>
      <c r="D1131" s="8">
        <v>0</v>
      </c>
      <c r="K1131" s="26"/>
    </row>
    <row r="1132" spans="1:11">
      <c r="A1132" s="10">
        <v>26116</v>
      </c>
      <c r="B1132" s="26">
        <v>35</v>
      </c>
      <c r="K1132" s="26"/>
    </row>
    <row r="1133" spans="1:11">
      <c r="A1133" s="10">
        <v>26139</v>
      </c>
      <c r="B1133" s="26">
        <v>2</v>
      </c>
      <c r="K1133" s="26"/>
    </row>
    <row r="1134" spans="1:11">
      <c r="A1134" s="10">
        <v>26142</v>
      </c>
      <c r="B1134" s="26">
        <v>0</v>
      </c>
      <c r="D1134" s="8">
        <v>0</v>
      </c>
      <c r="H1134" s="36">
        <v>29.83</v>
      </c>
      <c r="I1134" s="26">
        <f ref="I1134:I1161" si="36" t="shared">H1134*B1134</f>
        <v>0</v>
      </c>
      <c r="K1134" s="26"/>
    </row>
    <row r="1135" spans="1:11">
      <c r="A1135" s="10">
        <v>26146</v>
      </c>
      <c r="B1135" s="26">
        <v>2</v>
      </c>
      <c r="D1135" s="8">
        <v>0</v>
      </c>
      <c r="H1135" s="36">
        <v>88.86</v>
      </c>
      <c r="I1135" s="26">
        <f si="36" t="shared"/>
        <v>177.72</v>
      </c>
      <c r="K1135" s="26"/>
    </row>
    <row r="1136" spans="1:11">
      <c r="A1136" s="10">
        <v>26147</v>
      </c>
      <c r="B1136" s="26">
        <v>2</v>
      </c>
      <c r="D1136" s="8">
        <v>0</v>
      </c>
      <c r="H1136" s="36">
        <v>62.86</v>
      </c>
      <c r="I1136" s="26">
        <f si="36" t="shared"/>
        <v>125.72</v>
      </c>
      <c r="K1136" s="26"/>
    </row>
    <row r="1137" spans="1:11">
      <c r="A1137" s="10">
        <v>26149</v>
      </c>
      <c r="B1137" s="26">
        <v>4</v>
      </c>
      <c r="D1137" s="8">
        <v>0</v>
      </c>
      <c r="H1137" s="36">
        <v>39.97</v>
      </c>
      <c r="I1137" s="26">
        <f si="36" t="shared"/>
        <v>159.88</v>
      </c>
      <c r="K1137" s="26"/>
    </row>
    <row r="1138" spans="1:11">
      <c r="A1138" s="10">
        <v>26150</v>
      </c>
      <c r="B1138" s="26">
        <v>0</v>
      </c>
      <c r="D1138" s="8">
        <v>0</v>
      </c>
      <c r="I1138" s="26">
        <f si="36" t="shared"/>
        <v>0</v>
      </c>
      <c r="J1138" s="26">
        <f>(H1138*0.4)+H1138</f>
        <v>0</v>
      </c>
      <c r="K1138" s="26"/>
    </row>
    <row r="1139" spans="1:11">
      <c r="A1139" s="10">
        <v>26151</v>
      </c>
      <c r="B1139" s="26">
        <v>0</v>
      </c>
      <c r="D1139" s="8">
        <v>0</v>
      </c>
      <c r="H1139" s="36">
        <v>26.17</v>
      </c>
      <c r="I1139" s="26">
        <f si="36" t="shared"/>
        <v>0</v>
      </c>
      <c r="K1139" s="26"/>
    </row>
    <row r="1140" spans="1:11">
      <c r="A1140" s="10">
        <v>26152</v>
      </c>
      <c r="B1140" s="26">
        <v>1</v>
      </c>
      <c r="D1140" s="8">
        <v>0</v>
      </c>
      <c r="H1140" s="36">
        <v>229.67</v>
      </c>
      <c r="I1140" s="26">
        <f si="36" t="shared"/>
        <v>229.67</v>
      </c>
      <c r="K1140" s="26"/>
    </row>
    <row r="1141" spans="1:11">
      <c r="A1141" s="10">
        <v>26153</v>
      </c>
      <c r="B1141" s="26">
        <v>6</v>
      </c>
      <c r="D1141" s="8">
        <v>0</v>
      </c>
      <c r="H1141" s="29">
        <v>93.86</v>
      </c>
      <c r="I1141" s="26">
        <f si="36" t="shared"/>
        <v>563.16</v>
      </c>
      <c r="K1141" s="26"/>
    </row>
    <row r="1142" spans="1:11">
      <c r="A1142" s="10">
        <v>26169</v>
      </c>
      <c r="B1142" s="26">
        <v>16</v>
      </c>
      <c r="D1142" s="8">
        <v>0</v>
      </c>
      <c r="H1142" s="36">
        <v>36.86</v>
      </c>
      <c r="I1142" s="26">
        <f si="36" t="shared"/>
        <v>589.76</v>
      </c>
      <c r="J1142" s="26">
        <f>(H1142*0.4)+H1142</f>
        <v>51.603999999999999</v>
      </c>
      <c r="K1142" s="26"/>
    </row>
    <row r="1143" spans="1:11">
      <c r="A1143" s="10">
        <v>26173</v>
      </c>
      <c r="B1143" s="26">
        <v>3</v>
      </c>
      <c r="D1143" s="8">
        <v>0</v>
      </c>
      <c r="H1143" s="29">
        <v>57.19</v>
      </c>
      <c r="I1143" s="26">
        <f si="36" t="shared"/>
        <v>171.57</v>
      </c>
      <c r="K1143" s="26"/>
    </row>
    <row r="1144" spans="1:11">
      <c r="A1144" s="10">
        <v>26174</v>
      </c>
      <c r="B1144" s="26">
        <v>3</v>
      </c>
      <c r="D1144" s="8">
        <v>0</v>
      </c>
      <c r="H1144" s="29">
        <v>17.61</v>
      </c>
      <c r="I1144" s="26">
        <f si="36" t="shared"/>
        <v>52.83</v>
      </c>
      <c r="K1144" s="26"/>
    </row>
    <row r="1145" spans="1:11">
      <c r="A1145" s="10">
        <v>26177</v>
      </c>
      <c r="B1145" s="26">
        <v>0</v>
      </c>
      <c r="D1145" s="8">
        <v>0</v>
      </c>
      <c r="H1145" s="36">
        <v>92.71</v>
      </c>
      <c r="I1145" s="26">
        <f si="36" t="shared"/>
        <v>0</v>
      </c>
      <c r="K1145" s="26"/>
    </row>
    <row r="1146" spans="1:11">
      <c r="A1146" s="10">
        <v>26178</v>
      </c>
      <c r="B1146" s="26">
        <v>0</v>
      </c>
      <c r="D1146" s="8">
        <v>0</v>
      </c>
      <c r="I1146" s="26">
        <f si="36" t="shared"/>
        <v>0</v>
      </c>
      <c r="K1146" s="26"/>
    </row>
    <row r="1147" spans="1:11">
      <c r="A1147" s="10">
        <v>26179</v>
      </c>
      <c r="B1147" s="26">
        <v>1</v>
      </c>
      <c r="D1147" s="8">
        <v>0</v>
      </c>
      <c r="H1147" s="36">
        <v>21.21</v>
      </c>
      <c r="I1147" s="26">
        <f si="36" t="shared"/>
        <v>21.21</v>
      </c>
      <c r="K1147" s="26"/>
    </row>
    <row r="1148" spans="1:11">
      <c r="A1148" s="10">
        <v>26181</v>
      </c>
      <c r="B1148" s="26">
        <v>0</v>
      </c>
      <c r="D1148" s="8">
        <v>0</v>
      </c>
      <c r="H1148" s="29">
        <v>88.86</v>
      </c>
      <c r="I1148" s="26">
        <f si="36" t="shared"/>
        <v>0</v>
      </c>
      <c r="K1148" s="26"/>
    </row>
    <row r="1149" spans="1:11">
      <c r="A1149" s="10">
        <v>26185</v>
      </c>
      <c r="B1149" s="26">
        <v>0</v>
      </c>
      <c r="D1149" s="8">
        <v>0</v>
      </c>
      <c r="H1149" s="29">
        <v>153.86000000000001</v>
      </c>
      <c r="I1149" s="26">
        <f si="36" t="shared"/>
        <v>0</v>
      </c>
      <c r="K1149" s="26"/>
    </row>
    <row r="1150" spans="1:11">
      <c r="A1150" s="10">
        <v>26186</v>
      </c>
      <c r="B1150" s="26">
        <v>0</v>
      </c>
      <c r="D1150" s="8">
        <v>0</v>
      </c>
      <c r="H1150" s="29">
        <v>49.86</v>
      </c>
      <c r="I1150" s="26">
        <f si="36" t="shared"/>
        <v>0</v>
      </c>
      <c r="K1150" s="26"/>
    </row>
    <row r="1151" spans="1:11">
      <c r="A1151" s="10">
        <v>26189</v>
      </c>
      <c r="B1151" s="26">
        <v>0</v>
      </c>
      <c r="D1151" s="8">
        <v>0</v>
      </c>
      <c r="H1151" s="29">
        <v>76.36</v>
      </c>
      <c r="I1151" s="26">
        <f si="36" t="shared"/>
        <v>0</v>
      </c>
      <c r="K1151" s="26"/>
    </row>
    <row r="1152" spans="1:11">
      <c r="A1152" s="10">
        <v>26190</v>
      </c>
      <c r="B1152" s="26">
        <v>1</v>
      </c>
      <c r="D1152" s="8">
        <v>0</v>
      </c>
      <c r="H1152" s="29">
        <v>58.86</v>
      </c>
      <c r="I1152" s="26">
        <f si="36" t="shared"/>
        <v>58.86</v>
      </c>
      <c r="K1152" s="26"/>
    </row>
    <row r="1153" spans="1:11">
      <c r="A1153" s="10">
        <v>26191</v>
      </c>
      <c r="B1153" s="26">
        <v>2</v>
      </c>
      <c r="D1153" s="8">
        <v>0</v>
      </c>
      <c r="H1153" s="29">
        <v>76.36</v>
      </c>
      <c r="I1153" s="26">
        <f si="36" t="shared"/>
        <v>152.72</v>
      </c>
      <c r="K1153" s="26"/>
    </row>
    <row r="1154" spans="1:11">
      <c r="A1154" s="10">
        <v>26192</v>
      </c>
      <c r="B1154" s="26">
        <v>1</v>
      </c>
      <c r="D1154" s="8">
        <v>0</v>
      </c>
      <c r="H1154" s="29">
        <v>76.36</v>
      </c>
      <c r="I1154" s="26">
        <f si="36" t="shared"/>
        <v>76.36</v>
      </c>
      <c r="K1154" s="26"/>
    </row>
    <row r="1155" spans="1:11">
      <c r="A1155" s="10">
        <v>26193</v>
      </c>
      <c r="B1155" s="26">
        <v>2</v>
      </c>
      <c r="D1155" s="8">
        <v>0</v>
      </c>
      <c r="H1155" s="29">
        <v>40.11</v>
      </c>
      <c r="I1155" s="26">
        <f si="36" t="shared"/>
        <v>80.22</v>
      </c>
      <c r="K1155" s="26"/>
    </row>
    <row r="1156" spans="1:11">
      <c r="A1156" s="10">
        <v>26194</v>
      </c>
      <c r="B1156" s="26">
        <v>0</v>
      </c>
      <c r="D1156" s="8">
        <v>0</v>
      </c>
      <c r="H1156" s="36">
        <v>49.86</v>
      </c>
      <c r="I1156" s="26">
        <f si="36" t="shared"/>
        <v>0</v>
      </c>
      <c r="K1156" s="26"/>
    </row>
    <row r="1157" spans="1:11">
      <c r="A1157" s="10">
        <v>26195</v>
      </c>
      <c r="B1157" s="26">
        <v>5</v>
      </c>
      <c r="D1157" s="8">
        <v>0</v>
      </c>
      <c r="H1157" s="29">
        <v>76.36</v>
      </c>
      <c r="I1157" s="26">
        <f si="36" t="shared"/>
        <v>381.8</v>
      </c>
      <c r="K1157" s="26"/>
    </row>
    <row r="1158" spans="1:11">
      <c r="A1158" s="10">
        <v>26196</v>
      </c>
      <c r="B1158" s="26">
        <v>5</v>
      </c>
      <c r="D1158" s="8">
        <v>0</v>
      </c>
      <c r="H1158" s="29">
        <v>76.36</v>
      </c>
      <c r="I1158" s="26">
        <f si="36" t="shared"/>
        <v>381.8</v>
      </c>
      <c r="K1158" s="26"/>
    </row>
    <row r="1159" spans="1:11">
      <c r="A1159" s="10">
        <v>26197</v>
      </c>
      <c r="B1159" s="26">
        <v>6</v>
      </c>
      <c r="D1159" s="8">
        <v>0</v>
      </c>
      <c r="H1159" s="29">
        <v>76.36</v>
      </c>
      <c r="I1159" s="26">
        <f si="36" t="shared"/>
        <v>458.15999999999997</v>
      </c>
      <c r="K1159" s="26"/>
    </row>
    <row r="1160" spans="1:11">
      <c r="A1160" s="10">
        <v>26198</v>
      </c>
      <c r="B1160" s="26">
        <v>0</v>
      </c>
      <c r="D1160" s="8">
        <v>0</v>
      </c>
      <c r="H1160" s="29">
        <v>58.86</v>
      </c>
      <c r="I1160" s="26">
        <f si="36" t="shared"/>
        <v>0</v>
      </c>
      <c r="K1160" s="26"/>
    </row>
    <row r="1161" spans="1:11">
      <c r="A1161" s="10">
        <v>26203</v>
      </c>
      <c r="B1161" s="26">
        <v>1</v>
      </c>
      <c r="D1161" s="8">
        <v>0</v>
      </c>
      <c r="H1161" s="36">
        <v>101.86</v>
      </c>
      <c r="I1161" s="26">
        <f si="36" t="shared"/>
        <v>101.86</v>
      </c>
      <c r="J1161" s="26">
        <f>(H1161*0.4)+H1161</f>
        <v>142.60399999999998</v>
      </c>
      <c r="K1161" s="26"/>
    </row>
    <row r="1162" spans="1:11">
      <c r="A1162" s="10">
        <v>26204</v>
      </c>
      <c r="B1162" s="26">
        <v>3</v>
      </c>
      <c r="K1162" s="26"/>
    </row>
    <row r="1163" spans="1:11">
      <c r="A1163" s="10">
        <v>26209</v>
      </c>
      <c r="B1163" s="26">
        <v>3</v>
      </c>
      <c r="D1163" s="8">
        <v>0</v>
      </c>
      <c r="I1163" s="26">
        <f ref="I1163:I1170" si="37" t="shared">H1163*B1163</f>
        <v>0</v>
      </c>
      <c r="J1163" s="26">
        <f>(H1163*0.4)+H1163</f>
        <v>0</v>
      </c>
      <c r="K1163" s="26"/>
    </row>
    <row r="1164" spans="1:11">
      <c r="A1164" s="10">
        <v>26218</v>
      </c>
      <c r="B1164" s="26">
        <v>1</v>
      </c>
      <c r="D1164" s="8">
        <v>0</v>
      </c>
      <c r="I1164" s="26">
        <f si="37" t="shared"/>
        <v>0</v>
      </c>
      <c r="K1164" s="26"/>
    </row>
    <row r="1165" spans="1:11">
      <c r="A1165" s="10">
        <v>26220</v>
      </c>
      <c r="B1165" s="26">
        <v>1</v>
      </c>
      <c r="D1165" s="8">
        <v>0</v>
      </c>
      <c r="I1165" s="26">
        <f si="37" t="shared"/>
        <v>0</v>
      </c>
      <c r="J1165" s="26">
        <f ref="J1165:J1170" si="38" t="shared">(H1165*0.4)+H1165</f>
        <v>0</v>
      </c>
      <c r="K1165" s="26"/>
    </row>
    <row r="1166" spans="1:11">
      <c r="A1166" s="10">
        <v>26221</v>
      </c>
      <c r="B1166" s="26">
        <v>1</v>
      </c>
      <c r="D1166" s="8">
        <v>0</v>
      </c>
      <c r="H1166" s="36">
        <v>101.86</v>
      </c>
      <c r="I1166" s="26">
        <f si="37" t="shared"/>
        <v>101.86</v>
      </c>
      <c r="J1166" s="26">
        <f si="38" t="shared"/>
        <v>142.60399999999998</v>
      </c>
      <c r="K1166" s="26"/>
    </row>
    <row r="1167" spans="1:11">
      <c r="A1167" s="10">
        <v>26223</v>
      </c>
      <c r="B1167" s="26">
        <v>2</v>
      </c>
      <c r="D1167" s="8">
        <v>0</v>
      </c>
      <c r="H1167" s="36">
        <v>75.86</v>
      </c>
      <c r="I1167" s="26">
        <f si="37" t="shared"/>
        <v>151.72</v>
      </c>
      <c r="J1167" s="26">
        <f si="38" t="shared"/>
        <v>106.20400000000001</v>
      </c>
      <c r="K1167" s="26"/>
    </row>
    <row r="1168" spans="1:11">
      <c r="A1168" s="10">
        <v>26224</v>
      </c>
      <c r="B1168" s="26">
        <v>1</v>
      </c>
      <c r="D1168" s="8">
        <v>0</v>
      </c>
      <c r="H1168" s="36">
        <v>75.86</v>
      </c>
      <c r="I1168" s="26">
        <f si="37" t="shared"/>
        <v>75.86</v>
      </c>
      <c r="J1168" s="26">
        <f si="38" t="shared"/>
        <v>106.20400000000001</v>
      </c>
      <c r="K1168" s="26"/>
    </row>
    <row r="1169" spans="1:11">
      <c r="A1169" s="10">
        <v>26228</v>
      </c>
      <c r="B1169" s="26">
        <v>7</v>
      </c>
      <c r="D1169" s="8">
        <v>0</v>
      </c>
      <c r="H1169" s="29">
        <v>10.11</v>
      </c>
      <c r="I1169" s="26">
        <f si="37" t="shared"/>
        <v>70.77</v>
      </c>
      <c r="J1169" s="26">
        <f si="38" t="shared"/>
        <v>14.154</v>
      </c>
      <c r="K1169" s="26"/>
    </row>
    <row r="1170" spans="1:11">
      <c r="A1170" s="10">
        <v>26230</v>
      </c>
      <c r="B1170" s="26">
        <v>7</v>
      </c>
      <c r="D1170" s="8">
        <v>0</v>
      </c>
      <c r="H1170" s="36">
        <v>88.86</v>
      </c>
      <c r="I1170" s="26">
        <f si="37" t="shared"/>
        <v>622.02</v>
      </c>
      <c r="J1170" s="26">
        <f si="38" t="shared"/>
        <v>124.404</v>
      </c>
      <c r="K1170" s="26"/>
    </row>
    <row r="1171" spans="1:11">
      <c r="A1171" s="10">
        <v>26233</v>
      </c>
      <c r="B1171" s="26">
        <v>6</v>
      </c>
      <c r="D1171" s="8">
        <v>0</v>
      </c>
      <c r="K1171" s="26"/>
    </row>
    <row r="1172" spans="1:11">
      <c r="A1172" s="10">
        <v>26234</v>
      </c>
      <c r="B1172" s="26">
        <v>2</v>
      </c>
      <c r="D1172" s="8">
        <v>0</v>
      </c>
      <c r="H1172" s="36">
        <v>36.43</v>
      </c>
      <c r="I1172" s="26">
        <f ref="I1172:I1181" si="39" t="shared">H1172*B1172</f>
        <v>72.86</v>
      </c>
      <c r="K1172" s="26"/>
    </row>
    <row r="1173" spans="1:11">
      <c r="A1173" s="10">
        <v>26235</v>
      </c>
      <c r="B1173" s="26">
        <v>2</v>
      </c>
      <c r="D1173" s="8">
        <v>0</v>
      </c>
      <c r="H1173" s="36">
        <v>49.86</v>
      </c>
      <c r="I1173" s="26">
        <f si="39" t="shared"/>
        <v>99.72</v>
      </c>
      <c r="J1173" s="26">
        <v>75</v>
      </c>
      <c r="K1173" s="26"/>
    </row>
    <row r="1174" spans="1:11">
      <c r="A1174" s="10">
        <v>26236</v>
      </c>
      <c r="B1174" s="26">
        <v>0</v>
      </c>
      <c r="D1174" s="8">
        <v>0</v>
      </c>
      <c r="H1174" s="36">
        <v>49.86</v>
      </c>
      <c r="I1174" s="26">
        <f si="39" t="shared"/>
        <v>0</v>
      </c>
      <c r="J1174" s="26">
        <v>75</v>
      </c>
      <c r="K1174" s="26"/>
    </row>
    <row r="1175" spans="1:11">
      <c r="A1175" s="10">
        <v>26237</v>
      </c>
      <c r="B1175" s="26">
        <v>1</v>
      </c>
      <c r="D1175" s="8">
        <v>0</v>
      </c>
      <c r="H1175" s="36">
        <v>101.86</v>
      </c>
      <c r="I1175" s="26">
        <f si="39" t="shared"/>
        <v>101.86</v>
      </c>
      <c r="J1175" s="26">
        <f>(H1175*0.4)+H1175</f>
        <v>142.60399999999998</v>
      </c>
      <c r="K1175" s="26"/>
    </row>
    <row r="1176" spans="1:11">
      <c r="A1176" s="10">
        <v>26238</v>
      </c>
      <c r="B1176" s="26">
        <v>0</v>
      </c>
      <c r="D1176" s="8">
        <v>0</v>
      </c>
      <c r="H1176" s="29">
        <v>21.99</v>
      </c>
      <c r="I1176" s="26">
        <f si="39" t="shared"/>
        <v>0</v>
      </c>
      <c r="K1176" s="26"/>
    </row>
    <row r="1177" spans="1:11">
      <c r="A1177" s="10">
        <v>26239</v>
      </c>
      <c r="B1177" s="26">
        <v>10</v>
      </c>
      <c r="D1177" s="8">
        <v>0</v>
      </c>
      <c r="H1177" s="36">
        <v>88.86</v>
      </c>
      <c r="I1177" s="26">
        <f si="39" t="shared"/>
        <v>888.6</v>
      </c>
      <c r="K1177" s="26"/>
    </row>
    <row r="1178" spans="1:11">
      <c r="A1178" s="10">
        <v>26242</v>
      </c>
      <c r="B1178" s="26">
        <v>4</v>
      </c>
      <c r="H1178" s="29">
        <v>45.53</v>
      </c>
      <c r="I1178" s="26">
        <f si="39" t="shared"/>
        <v>182.12</v>
      </c>
      <c r="K1178" s="26"/>
    </row>
    <row r="1179" spans="1:11">
      <c r="A1179" s="10">
        <v>26243</v>
      </c>
      <c r="B1179" s="26">
        <v>1</v>
      </c>
      <c r="D1179" s="8">
        <v>0</v>
      </c>
      <c r="H1179" s="36">
        <v>62.86</v>
      </c>
      <c r="I1179" s="26">
        <f si="39" t="shared"/>
        <v>62.86</v>
      </c>
      <c r="J1179" s="26">
        <f>(H1179*0.4)+H1179</f>
        <v>88.004000000000005</v>
      </c>
      <c r="K1179" s="26"/>
    </row>
    <row r="1180" spans="1:11">
      <c r="A1180" s="10">
        <v>26244</v>
      </c>
      <c r="B1180" s="26">
        <v>0</v>
      </c>
      <c r="D1180" s="8">
        <v>0</v>
      </c>
      <c r="I1180" s="26">
        <f si="39" t="shared"/>
        <v>0</v>
      </c>
      <c r="K1180" s="26"/>
    </row>
    <row r="1181" spans="1:11">
      <c r="A1181" s="10">
        <v>26245</v>
      </c>
      <c r="B1181" s="26">
        <v>4</v>
      </c>
      <c r="D1181" s="8">
        <v>0</v>
      </c>
      <c r="H1181" s="36">
        <v>88.86</v>
      </c>
      <c r="I1181" s="26">
        <f si="39" t="shared"/>
        <v>355.44</v>
      </c>
      <c r="J1181" s="26">
        <f>(H1181*0.4)+H1181</f>
        <v>124.404</v>
      </c>
      <c r="K1181" s="26"/>
    </row>
    <row r="1182" spans="1:11">
      <c r="A1182" s="10">
        <v>26246</v>
      </c>
      <c r="B1182" s="26">
        <v>0</v>
      </c>
      <c r="D1182" s="8">
        <v>0</v>
      </c>
      <c r="K1182" s="26"/>
    </row>
    <row r="1183" spans="1:11">
      <c r="A1183" s="10">
        <v>26247</v>
      </c>
      <c r="B1183" s="26">
        <v>2</v>
      </c>
      <c r="D1183" s="8">
        <v>0</v>
      </c>
      <c r="K1183" s="26"/>
    </row>
    <row r="1184" spans="1:11">
      <c r="A1184" s="10">
        <v>26249</v>
      </c>
      <c r="B1184" s="26">
        <v>10</v>
      </c>
      <c r="D1184" s="8">
        <v>0</v>
      </c>
      <c r="H1184" s="36">
        <v>75.86</v>
      </c>
      <c r="I1184" s="26">
        <f>H1184*B1184</f>
        <v>758.6</v>
      </c>
      <c r="K1184" s="26"/>
    </row>
    <row r="1185" spans="1:11">
      <c r="A1185" s="10">
        <v>26250</v>
      </c>
      <c r="B1185" s="26">
        <v>8</v>
      </c>
      <c r="D1185" s="8">
        <v>0</v>
      </c>
      <c r="K1185" s="26"/>
    </row>
    <row r="1186" spans="1:11">
      <c r="A1186" s="10">
        <v>26251</v>
      </c>
      <c r="B1186" s="26">
        <v>12</v>
      </c>
      <c r="D1186" s="8">
        <v>0</v>
      </c>
      <c r="H1186" s="36">
        <v>36.86</v>
      </c>
      <c r="I1186" s="26">
        <f>H1186*B1186</f>
        <v>442.32</v>
      </c>
      <c r="K1186" s="26"/>
    </row>
    <row r="1187" spans="1:11">
      <c r="A1187" s="10">
        <v>26252</v>
      </c>
      <c r="B1187" s="26">
        <v>7</v>
      </c>
      <c r="D1187" s="8">
        <v>0</v>
      </c>
      <c r="H1187" s="29">
        <v>35.86</v>
      </c>
      <c r="I1187" s="26">
        <f>H1187*B1187</f>
        <v>251.01999999999998</v>
      </c>
      <c r="K1187" s="26"/>
    </row>
    <row r="1188" spans="1:11">
      <c r="A1188" s="10">
        <v>26253</v>
      </c>
      <c r="B1188" s="26">
        <v>18</v>
      </c>
      <c r="D1188" s="8">
        <v>0</v>
      </c>
      <c r="K1188" s="26"/>
    </row>
    <row r="1189" spans="1:11">
      <c r="A1189" s="10">
        <v>26254</v>
      </c>
      <c r="B1189" s="26">
        <v>2</v>
      </c>
      <c r="D1189" s="8">
        <v>0</v>
      </c>
      <c r="H1189" s="36">
        <v>36.86</v>
      </c>
      <c r="I1189" s="26">
        <f>H1189*B1189</f>
        <v>73.72</v>
      </c>
      <c r="K1189" s="26"/>
    </row>
    <row r="1190" spans="1:11">
      <c r="A1190" s="10">
        <v>26264</v>
      </c>
      <c r="B1190" s="26">
        <v>1</v>
      </c>
      <c r="D1190" s="8">
        <v>0</v>
      </c>
      <c r="K1190" s="26"/>
    </row>
    <row r="1191" spans="1:11">
      <c r="A1191" s="10">
        <v>26269</v>
      </c>
      <c r="B1191" s="26">
        <v>0</v>
      </c>
      <c r="D1191" s="8">
        <v>0</v>
      </c>
      <c r="H1191" s="36">
        <v>88.86</v>
      </c>
      <c r="I1191" s="26">
        <f>H1191*B1191</f>
        <v>0</v>
      </c>
      <c r="K1191" s="26"/>
    </row>
    <row r="1192" spans="1:11">
      <c r="A1192" s="10">
        <v>26270</v>
      </c>
      <c r="B1192" s="26">
        <v>0</v>
      </c>
      <c r="D1192" s="8">
        <v>0</v>
      </c>
      <c r="H1192" s="36">
        <v>101.86</v>
      </c>
      <c r="I1192" s="26">
        <f>H1192*B1192</f>
        <v>0</v>
      </c>
      <c r="K1192" s="26"/>
    </row>
    <row r="1193" spans="1:11">
      <c r="A1193" s="10">
        <v>26271</v>
      </c>
      <c r="B1193" s="26">
        <v>1</v>
      </c>
      <c r="D1193" s="8">
        <v>0</v>
      </c>
      <c r="H1193" s="36">
        <v>75.86</v>
      </c>
      <c r="I1193" s="26">
        <f>H1193*B1193</f>
        <v>75.86</v>
      </c>
      <c r="K1193" s="26"/>
    </row>
    <row r="1194" spans="1:11">
      <c r="A1194" s="10">
        <v>26273</v>
      </c>
      <c r="B1194" s="26">
        <v>1</v>
      </c>
      <c r="D1194" s="8">
        <v>0</v>
      </c>
      <c r="H1194" s="36">
        <v>62.86</v>
      </c>
      <c r="I1194" s="26">
        <v>62.86</v>
      </c>
      <c r="K1194" s="26"/>
    </row>
    <row r="1195" spans="1:11">
      <c r="A1195" s="10">
        <v>26275</v>
      </c>
      <c r="B1195" s="26">
        <v>1</v>
      </c>
      <c r="D1195" s="8">
        <v>0</v>
      </c>
      <c r="H1195" s="36">
        <v>49.86</v>
      </c>
      <c r="I1195" s="26">
        <v>49.86</v>
      </c>
      <c r="K1195" s="26"/>
    </row>
    <row r="1196" spans="1:11">
      <c r="A1196" s="10">
        <v>26277</v>
      </c>
      <c r="B1196" s="26">
        <v>3</v>
      </c>
      <c r="D1196" s="8">
        <v>0</v>
      </c>
      <c r="H1196" s="36">
        <v>43.36</v>
      </c>
      <c r="I1196" s="26">
        <v>43.36</v>
      </c>
      <c r="K1196" s="26"/>
    </row>
    <row r="1197" spans="1:11">
      <c r="A1197" s="10">
        <v>26278</v>
      </c>
      <c r="B1197" s="26">
        <v>2</v>
      </c>
      <c r="D1197" s="8">
        <v>0</v>
      </c>
      <c r="H1197" s="36">
        <v>75</v>
      </c>
      <c r="I1197" s="26">
        <v>75</v>
      </c>
      <c r="K1197" s="26"/>
    </row>
    <row r="1198" spans="1:11">
      <c r="A1198" s="10">
        <v>26280</v>
      </c>
      <c r="B1198" s="26">
        <v>2</v>
      </c>
      <c r="D1198" s="8">
        <v>0</v>
      </c>
      <c r="H1198" s="36">
        <v>75.86</v>
      </c>
      <c r="I1198" s="26">
        <f ref="I1198:I1204" si="40" t="shared">H1198*B1198</f>
        <v>151.72</v>
      </c>
      <c r="K1198" s="26"/>
    </row>
    <row r="1199" spans="1:11">
      <c r="A1199" s="10">
        <v>26281</v>
      </c>
      <c r="B1199" s="26">
        <v>1</v>
      </c>
      <c r="D1199" s="8">
        <v>0</v>
      </c>
      <c r="H1199" s="36">
        <v>101.86</v>
      </c>
      <c r="I1199" s="26">
        <f si="40" t="shared"/>
        <v>101.86</v>
      </c>
      <c r="K1199" s="26"/>
    </row>
    <row r="1200" spans="1:11">
      <c r="A1200" s="10">
        <v>26284</v>
      </c>
      <c r="B1200" s="26">
        <v>2</v>
      </c>
      <c r="D1200" s="8">
        <v>0</v>
      </c>
      <c r="H1200" s="36">
        <v>43.36</v>
      </c>
      <c r="I1200" s="26">
        <f si="40" t="shared"/>
        <v>86.72</v>
      </c>
      <c r="K1200" s="26"/>
    </row>
    <row r="1201" spans="1:11">
      <c r="A1201" s="10">
        <v>26291</v>
      </c>
      <c r="B1201" s="26">
        <v>1</v>
      </c>
      <c r="D1201" s="8">
        <v>0</v>
      </c>
      <c r="H1201" s="36">
        <v>88.86</v>
      </c>
      <c r="I1201" s="26">
        <f si="40" t="shared"/>
        <v>88.86</v>
      </c>
      <c r="K1201" s="26"/>
    </row>
    <row r="1202" spans="1:11">
      <c r="A1202" s="10">
        <v>26292</v>
      </c>
      <c r="B1202" s="26">
        <v>1</v>
      </c>
      <c r="D1202" s="8">
        <v>0</v>
      </c>
      <c r="H1202" s="36">
        <v>88.86</v>
      </c>
      <c r="I1202" s="26">
        <f si="40" t="shared"/>
        <v>88.86</v>
      </c>
      <c r="K1202" s="26"/>
    </row>
    <row r="1203" spans="1:11">
      <c r="A1203" s="10">
        <v>26293</v>
      </c>
      <c r="B1203" s="26">
        <v>1</v>
      </c>
      <c r="D1203" s="8">
        <v>0</v>
      </c>
      <c r="H1203" s="36">
        <v>82.36</v>
      </c>
      <c r="I1203" s="26">
        <f si="40" t="shared"/>
        <v>82.36</v>
      </c>
      <c r="K1203" s="26"/>
    </row>
    <row r="1204" spans="1:11">
      <c r="A1204" s="10">
        <v>26296</v>
      </c>
      <c r="B1204" s="26">
        <v>1</v>
      </c>
      <c r="D1204" s="8">
        <v>0</v>
      </c>
      <c r="H1204" s="36">
        <v>62.86</v>
      </c>
      <c r="I1204" s="26">
        <f si="40" t="shared"/>
        <v>62.86</v>
      </c>
      <c r="K1204" s="26"/>
    </row>
    <row r="1205" spans="1:11">
      <c r="A1205" s="10">
        <v>26402</v>
      </c>
      <c r="B1205" s="26">
        <v>0</v>
      </c>
      <c r="D1205" s="8">
        <v>0</v>
      </c>
      <c r="K1205" s="26"/>
    </row>
    <row r="1206" spans="1:11">
      <c r="A1206" s="10">
        <v>26405</v>
      </c>
      <c r="B1206" s="26">
        <v>1</v>
      </c>
      <c r="D1206" s="8">
        <v>0</v>
      </c>
      <c r="H1206" s="36">
        <v>62.86</v>
      </c>
      <c r="I1206" s="26">
        <f ref="I1206:I1211" si="41" t="shared">H1206*B1206</f>
        <v>62.86</v>
      </c>
      <c r="J1206" s="26">
        <f>(H1206*0.4)+H1206</f>
        <v>88.004000000000005</v>
      </c>
      <c r="K1206" s="26"/>
    </row>
    <row r="1207" spans="1:11">
      <c r="A1207" s="10">
        <v>26419</v>
      </c>
      <c r="B1207" s="26">
        <v>1</v>
      </c>
      <c r="D1207" s="8">
        <v>0</v>
      </c>
      <c r="H1207" s="36">
        <v>101.86</v>
      </c>
      <c r="I1207" s="26">
        <f si="41" t="shared"/>
        <v>101.86</v>
      </c>
      <c r="K1207" s="26"/>
    </row>
    <row r="1208" spans="1:11">
      <c r="A1208" s="10">
        <v>26423</v>
      </c>
      <c r="B1208" s="26">
        <v>4</v>
      </c>
      <c r="D1208" s="8">
        <v>0</v>
      </c>
      <c r="H1208" s="36">
        <v>36.86</v>
      </c>
      <c r="I1208" s="26">
        <f si="41" t="shared"/>
        <v>147.44</v>
      </c>
      <c r="K1208" s="26"/>
    </row>
    <row r="1209" spans="1:11">
      <c r="A1209" s="10">
        <v>26424</v>
      </c>
      <c r="B1209" s="26">
        <v>2</v>
      </c>
      <c r="D1209" s="8">
        <v>0</v>
      </c>
      <c r="H1209" s="36">
        <v>53.11</v>
      </c>
      <c r="I1209" s="26">
        <f si="41" t="shared"/>
        <v>106.22</v>
      </c>
      <c r="K1209" s="26"/>
    </row>
    <row r="1210" spans="1:11">
      <c r="A1210" s="10">
        <v>26428</v>
      </c>
      <c r="B1210" s="26">
        <v>2</v>
      </c>
      <c r="D1210" s="8">
        <v>0</v>
      </c>
      <c r="H1210" s="36">
        <v>69.36</v>
      </c>
      <c r="I1210" s="26">
        <f si="41" t="shared"/>
        <v>138.72</v>
      </c>
      <c r="K1210" s="26"/>
    </row>
    <row r="1211" spans="1:11">
      <c r="A1211" s="10">
        <v>26430</v>
      </c>
      <c r="B1211" s="26">
        <v>2</v>
      </c>
      <c r="D1211" s="8">
        <v>0</v>
      </c>
      <c r="H1211" s="36">
        <v>35.24</v>
      </c>
      <c r="I1211" s="26">
        <f si="41" t="shared"/>
        <v>70.48</v>
      </c>
      <c r="K1211" s="26"/>
    </row>
    <row r="1212" spans="1:11">
      <c r="A1212" s="10">
        <v>26439</v>
      </c>
      <c r="B1212" s="26">
        <v>0</v>
      </c>
      <c r="D1212" s="8">
        <v>0</v>
      </c>
      <c r="K1212" s="26"/>
    </row>
    <row r="1213" spans="1:11">
      <c r="A1213" s="10">
        <v>26441</v>
      </c>
      <c r="B1213" s="26">
        <v>1</v>
      </c>
      <c r="K1213" s="26"/>
    </row>
    <row r="1214" spans="1:11">
      <c r="A1214" s="10">
        <v>26442</v>
      </c>
      <c r="B1214" s="26">
        <v>4</v>
      </c>
      <c r="D1214" s="8">
        <v>0</v>
      </c>
      <c r="K1214" s="26"/>
    </row>
    <row r="1215" spans="1:11">
      <c r="A1215" s="10">
        <v>26554</v>
      </c>
      <c r="B1215" s="26">
        <v>1</v>
      </c>
      <c r="D1215" s="8">
        <v>0</v>
      </c>
      <c r="K1215" s="26"/>
    </row>
    <row r="1216" spans="1:11">
      <c r="A1216" s="10">
        <v>26556</v>
      </c>
      <c r="B1216" s="26">
        <v>1</v>
      </c>
      <c r="D1216" s="8">
        <v>0</v>
      </c>
      <c r="K1216" s="26"/>
    </row>
    <row r="1217" spans="1:11">
      <c r="A1217" s="10">
        <v>26559</v>
      </c>
      <c r="B1217" s="26">
        <v>1</v>
      </c>
      <c r="D1217" s="8">
        <v>0</v>
      </c>
      <c r="K1217" s="26"/>
    </row>
    <row r="1218" spans="1:11">
      <c r="A1218" s="10">
        <v>26560</v>
      </c>
      <c r="B1218" s="26">
        <v>1</v>
      </c>
      <c r="D1218" s="8">
        <v>0</v>
      </c>
      <c r="K1218" s="26"/>
    </row>
    <row r="1219" spans="1:11">
      <c r="A1219" s="10">
        <v>26568</v>
      </c>
      <c r="B1219" s="26">
        <v>1</v>
      </c>
      <c r="D1219" s="8">
        <v>0</v>
      </c>
      <c r="K1219" s="26"/>
    </row>
    <row r="1220" spans="1:11">
      <c r="A1220" s="10">
        <v>26575</v>
      </c>
      <c r="B1220" s="26">
        <v>1</v>
      </c>
      <c r="D1220" s="8">
        <v>0</v>
      </c>
      <c r="K1220" s="26"/>
    </row>
    <row r="1221" spans="1:11">
      <c r="A1221" s="10">
        <v>26576</v>
      </c>
      <c r="B1221" s="26">
        <v>1</v>
      </c>
      <c r="D1221" s="8">
        <v>0</v>
      </c>
      <c r="K1221" s="26"/>
    </row>
    <row r="1222" spans="1:11">
      <c r="A1222" s="10">
        <v>26577</v>
      </c>
      <c r="B1222" s="26">
        <v>1</v>
      </c>
      <c r="D1222" s="8">
        <v>0</v>
      </c>
      <c r="K1222" s="26"/>
    </row>
    <row r="1223" spans="1:11">
      <c r="A1223" s="10">
        <v>26581</v>
      </c>
      <c r="B1223" s="26">
        <v>2</v>
      </c>
      <c r="D1223" s="8">
        <v>0</v>
      </c>
      <c r="K1223" s="26"/>
    </row>
    <row r="1224" spans="1:11">
      <c r="A1224" s="10">
        <v>26610</v>
      </c>
      <c r="B1224" s="26">
        <v>4</v>
      </c>
      <c r="K1224" s="26"/>
    </row>
    <row r="1225" spans="1:11">
      <c r="A1225" s="10">
        <v>26614</v>
      </c>
      <c r="B1225" s="26">
        <v>1</v>
      </c>
      <c r="K1225" s="26"/>
    </row>
    <row r="1226" spans="1:11">
      <c r="A1226" s="10">
        <v>26615</v>
      </c>
      <c r="B1226" s="26">
        <v>5</v>
      </c>
      <c r="H1226" s="29">
        <v>101.36</v>
      </c>
      <c r="K1226" s="26"/>
    </row>
    <row r="1227" spans="1:11">
      <c r="A1227" s="10">
        <v>26616</v>
      </c>
      <c r="B1227" s="26">
        <v>3</v>
      </c>
      <c r="H1227" s="29">
        <v>93.86</v>
      </c>
      <c r="K1227" s="26"/>
    </row>
    <row r="1228" spans="1:11">
      <c r="A1228" s="10">
        <v>26617</v>
      </c>
      <c r="B1228" s="26">
        <v>3</v>
      </c>
      <c r="D1228" s="8">
        <v>0</v>
      </c>
      <c r="H1228" s="29">
        <v>128.86000000000001</v>
      </c>
      <c r="K1228" s="26"/>
    </row>
    <row r="1229" spans="1:11">
      <c r="A1229" s="10">
        <v>26618</v>
      </c>
      <c r="B1229" s="26">
        <v>4</v>
      </c>
      <c r="D1229" s="8">
        <v>0</v>
      </c>
      <c r="H1229" s="29">
        <v>198.86</v>
      </c>
      <c r="K1229" s="26"/>
    </row>
    <row r="1230" spans="1:11">
      <c r="A1230" s="10">
        <v>26619</v>
      </c>
      <c r="B1230" s="26">
        <v>1</v>
      </c>
      <c r="D1230" s="8">
        <v>0</v>
      </c>
      <c r="H1230" s="29">
        <v>198.86</v>
      </c>
      <c r="K1230" s="26"/>
    </row>
    <row r="1231" spans="1:11">
      <c r="A1231" s="10">
        <v>26620</v>
      </c>
      <c r="B1231" s="26">
        <v>1</v>
      </c>
      <c r="H1231" s="29">
        <v>58.86</v>
      </c>
      <c r="K1231" s="26"/>
    </row>
    <row r="1232" spans="1:11">
      <c r="A1232" s="10">
        <v>26621</v>
      </c>
      <c r="B1232" s="26">
        <v>2</v>
      </c>
      <c r="H1232" s="29">
        <v>76.36</v>
      </c>
      <c r="K1232" s="26"/>
    </row>
    <row r="1233" spans="1:11">
      <c r="A1233" s="10">
        <v>26622</v>
      </c>
      <c r="B1233" s="26">
        <v>6</v>
      </c>
      <c r="D1233" s="8">
        <v>0</v>
      </c>
      <c r="H1233" s="29">
        <v>66.36</v>
      </c>
      <c r="K1233" s="26"/>
    </row>
    <row r="1234" spans="1:11">
      <c r="A1234" s="10">
        <v>26623</v>
      </c>
      <c r="B1234" s="26">
        <v>1</v>
      </c>
      <c r="H1234" s="29">
        <v>76.36</v>
      </c>
      <c r="K1234" s="26"/>
    </row>
    <row r="1235" spans="1:11">
      <c r="A1235" s="10">
        <v>26624</v>
      </c>
      <c r="H1235" s="29">
        <v>128.86000000000001</v>
      </c>
      <c r="K1235" s="26"/>
    </row>
    <row r="1236" spans="1:11">
      <c r="A1236" s="10">
        <v>26625</v>
      </c>
      <c r="B1236" s="26">
        <v>1</v>
      </c>
      <c r="H1236" s="29">
        <v>76.36</v>
      </c>
      <c r="K1236" s="26"/>
    </row>
    <row r="1237" spans="1:11">
      <c r="A1237" s="10">
        <v>26626</v>
      </c>
      <c r="B1237" s="26">
        <v>1</v>
      </c>
      <c r="H1237" s="29">
        <v>93.86</v>
      </c>
      <c r="K1237" s="26"/>
    </row>
    <row r="1238" spans="1:11">
      <c r="A1238" s="10">
        <v>26627</v>
      </c>
      <c r="B1238" s="26">
        <v>2</v>
      </c>
      <c r="D1238" s="8">
        <v>0</v>
      </c>
      <c r="H1238" s="29">
        <v>128.86000000000001</v>
      </c>
      <c r="K1238" s="26"/>
    </row>
    <row r="1239" spans="1:11">
      <c r="A1239" s="10">
        <v>26628</v>
      </c>
      <c r="B1239" s="26">
        <v>2</v>
      </c>
      <c r="D1239" s="8">
        <v>0</v>
      </c>
      <c r="H1239" s="29">
        <v>111.36</v>
      </c>
      <c r="K1239" s="26"/>
    </row>
    <row r="1240" spans="1:11">
      <c r="A1240" s="10">
        <v>26653</v>
      </c>
      <c r="B1240" s="26">
        <v>1</v>
      </c>
      <c r="H1240" s="29"/>
      <c r="K1240" s="26"/>
    </row>
    <row r="1241" spans="1:11">
      <c r="A1241" s="10">
        <v>95002</v>
      </c>
      <c r="B1241" s="26">
        <v>1</v>
      </c>
      <c r="D1241" s="8">
        <v>2</v>
      </c>
      <c r="I1241" s="26">
        <f>H1241*B1241</f>
        <v>0</v>
      </c>
      <c r="J1241" s="26">
        <f>(H1241*0.4)+H1241</f>
        <v>0</v>
      </c>
      <c r="K1241" s="26"/>
    </row>
    <row r="1242" spans="1:11">
      <c r="A1242" s="10" t="s">
        <v>522</v>
      </c>
      <c r="I1242" s="26">
        <f>H1242*B1242</f>
        <v>0</v>
      </c>
      <c r="J1242" s="26">
        <f>(H1242*0.4)+H1242</f>
        <v>0</v>
      </c>
      <c r="K1242" s="26"/>
    </row>
    <row r="1243" spans="1:11">
      <c r="I1243" s="29"/>
      <c r="K1243" s="26"/>
    </row>
    <row r="1248" spans="1:11">
      <c r="I1248" s="26">
        <f>H1248*B1248</f>
        <v>0</v>
      </c>
      <c r="J1248" s="26">
        <f>(H1248*0.4)+H1248</f>
        <v>0</v>
      </c>
      <c r="K1248" s="26"/>
    </row>
    <row r="1249" spans="1:11">
      <c r="B1249" s="26">
        <v>1</v>
      </c>
      <c r="F1249" s="26" t="s">
        <v>1092</v>
      </c>
      <c r="H1249" s="36">
        <v>1500</v>
      </c>
      <c r="I1249" s="26">
        <f>H1249*B1249</f>
        <v>1500</v>
      </c>
      <c r="J1249" s="26">
        <f>(H1249*0.4)+H1249</f>
        <v>2100</v>
      </c>
      <c r="K1249" s="26"/>
    </row>
    <row r="1250" spans="1:11">
      <c r="B1250" s="26">
        <v>1</v>
      </c>
      <c r="F1250" s="26" t="s">
        <v>500</v>
      </c>
      <c r="H1250" s="36">
        <v>1335</v>
      </c>
      <c r="I1250" s="26">
        <f>H1250*B1250</f>
        <v>1335</v>
      </c>
      <c r="J1250" s="26">
        <v>2000</v>
      </c>
      <c r="K1250" s="26"/>
    </row>
    <row r="1251" spans="1:11">
      <c r="H1251" s="36">
        <v>1439.14</v>
      </c>
      <c r="I1251" s="26">
        <f>H1251*B1251</f>
        <v>0</v>
      </c>
      <c r="J1251" s="26">
        <f>(H1251*0.4)+H1251</f>
        <v>2014.7960000000003</v>
      </c>
      <c r="K1251" s="26"/>
    </row>
    <row r="1252" spans="1:11">
      <c r="I1252" s="26">
        <v>1500</v>
      </c>
      <c r="K1252" s="26"/>
    </row>
    <row r="1253" spans="1:11">
      <c r="I1253" s="26">
        <f>H1253*B1253</f>
        <v>0</v>
      </c>
      <c r="J1253" s="26">
        <f>(H1253*0.4)+H1253</f>
        <v>0</v>
      </c>
      <c r="K1253" s="26"/>
    </row>
    <row r="1254" spans="1:11">
      <c r="A1254" s="26"/>
      <c r="C1254" s="26"/>
      <c r="D1254" s="26"/>
      <c r="I1254" s="26">
        <f>H1254*B1254</f>
        <v>0</v>
      </c>
      <c r="J1254" s="26">
        <f>(H1254*0.4)+H1254</f>
        <v>0</v>
      </c>
      <c r="K1254" s="26"/>
    </row>
    <row r="1256" spans="1:11">
      <c r="A1256" s="26"/>
      <c r="C1256" s="26"/>
      <c r="D1256" s="26"/>
      <c r="H1256" s="36" t="s">
        <v>501</v>
      </c>
      <c r="I1256" s="26" t="e">
        <f>SUM(I8:I1255)</f>
        <v>#VALUE!</v>
      </c>
      <c r="K1256" s="26"/>
    </row>
    <row r="1257" spans="1:11">
      <c r="A1257" s="26"/>
      <c r="C1257" s="26"/>
      <c r="D1257" s="26"/>
      <c r="H1257" s="36" t="s">
        <v>1047</v>
      </c>
      <c r="K1257" s="26"/>
    </row>
    <row r="1258" spans="1:11">
      <c r="A1258" s="26"/>
      <c r="C1258" s="26"/>
      <c r="D1258" s="26"/>
      <c r="H1258" s="36" t="s">
        <v>1048</v>
      </c>
      <c r="K1258" s="26"/>
    </row>
    <row r="1259" spans="1:11">
      <c r="A1259" s="26"/>
      <c r="C1259" s="26"/>
      <c r="D1259" s="26"/>
      <c r="H1259" s="36" t="s">
        <v>1047</v>
      </c>
      <c r="K1259" s="26"/>
    </row>
    <row r="1260" spans="1:11">
      <c r="A1260" s="26"/>
      <c r="C1260" s="26"/>
      <c r="D1260" s="26"/>
      <c r="H1260" s="36" t="s">
        <v>501</v>
      </c>
      <c r="I1260" s="26" t="e">
        <f>I1256+I1257+I1258+I1259</f>
        <v>#VALUE!</v>
      </c>
      <c r="K1260" s="26"/>
    </row>
    <row r="1261" spans="1:11">
      <c r="A1261" s="26"/>
      <c r="C1261" s="26"/>
      <c r="D1261" s="26"/>
      <c r="H1261" s="36" t="s">
        <v>1049</v>
      </c>
      <c r="K1261" s="26"/>
    </row>
    <row r="1262" spans="1:11">
      <c r="A1262" s="26"/>
      <c r="C1262" s="26"/>
      <c r="D1262" s="26"/>
      <c r="H1262" s="36" t="s">
        <v>1050</v>
      </c>
      <c r="I1262" s="26" t="e">
        <f>I1261-I1260</f>
        <v>#VALUE!</v>
      </c>
      <c r="K1262" s="26"/>
    </row>
    <row r="1263" spans="1:11">
      <c r="A1263" s="26"/>
      <c r="C1263" s="26"/>
      <c r="D1263" s="26"/>
      <c r="K1263" s="26"/>
    </row>
    <row r="1264" spans="1:11">
      <c r="A1264" s="26"/>
      <c r="C1264" s="26"/>
      <c r="D1264" s="26"/>
      <c r="K1264" s="26"/>
    </row>
    <row r="1265" spans="1:11">
      <c r="A1265" s="26"/>
      <c r="C1265" s="26"/>
      <c r="D1265" s="26"/>
      <c r="K1265" s="26"/>
    </row>
    <row r="1266" spans="1:11">
      <c r="A1266" s="26"/>
      <c r="C1266" s="26"/>
      <c r="D1266" s="26"/>
      <c r="K1266" s="26"/>
    </row>
    <row r="1267" spans="1:11">
      <c r="A1267" s="26"/>
      <c r="C1267" s="26"/>
      <c r="D1267" s="26"/>
      <c r="K1267" s="26"/>
    </row>
    <row r="1268" spans="1:11">
      <c r="A1268" s="26"/>
      <c r="C1268" s="26"/>
      <c r="D1268" s="26"/>
      <c r="K1268" s="26"/>
    </row>
    <row r="1281" spans="1:11">
      <c r="A1281" s="26"/>
      <c r="C1281" s="26"/>
      <c r="D1281" s="26"/>
      <c r="H1281" s="26"/>
      <c r="K1281" s="26"/>
    </row>
    <row r="1282" spans="1:11">
      <c r="A1282" s="26"/>
      <c r="C1282" s="26"/>
      <c r="D1282" s="26"/>
      <c r="H1282" s="26"/>
      <c r="K1282" s="26"/>
    </row>
    <row r="1283" spans="1:11">
      <c r="A1283" s="26"/>
      <c r="C1283" s="26"/>
      <c r="D1283" s="26"/>
      <c r="H1283" s="26"/>
      <c r="K1283" s="26"/>
    </row>
    <row r="1284" spans="1:11">
      <c r="A1284" s="26"/>
      <c r="C1284" s="26"/>
      <c r="D1284" s="26"/>
      <c r="H1284" s="26"/>
      <c r="K1284" s="26"/>
    </row>
    <row r="1285" spans="1:11">
      <c r="A1285" s="26"/>
      <c r="C1285" s="26"/>
      <c r="D1285" s="26"/>
      <c r="H1285" s="26"/>
      <c r="K1285" s="26"/>
    </row>
    <row r="1286" spans="1:11">
      <c r="A1286" s="26"/>
      <c r="C1286" s="26"/>
      <c r="D1286" s="26"/>
      <c r="H1286" s="26"/>
      <c r="K1286" s="26"/>
    </row>
    <row r="1287" spans="1:11">
      <c r="A1287" s="26"/>
      <c r="C1287" s="26"/>
      <c r="D1287" s="26"/>
      <c r="H1287" s="26"/>
      <c r="K1287" s="26"/>
    </row>
    <row r="1288" spans="1:11">
      <c r="A1288" s="26"/>
      <c r="C1288" s="26"/>
      <c r="D1288" s="26"/>
      <c r="H1288" s="26"/>
      <c r="K1288" s="26"/>
    </row>
    <row r="1290" spans="1:11">
      <c r="A1290" s="26"/>
      <c r="C1290" s="26"/>
      <c r="D1290" s="26"/>
      <c r="H1290" s="26"/>
      <c r="K1290" s="26"/>
    </row>
    <row r="1291" spans="1:11">
      <c r="A1291" s="26"/>
      <c r="C1291" s="26"/>
      <c r="D1291" s="26"/>
      <c r="H1291" s="26"/>
      <c r="K1291" s="26"/>
    </row>
    <row r="1292" spans="1:11">
      <c r="A1292" s="26"/>
      <c r="C1292" s="26"/>
      <c r="D1292" s="26"/>
      <c r="H1292" s="26"/>
      <c r="K1292" s="26"/>
    </row>
    <row r="1293" spans="1:11">
      <c r="A1293" s="26"/>
      <c r="C1293" s="26"/>
      <c r="D1293" s="26"/>
      <c r="H1293" s="26"/>
      <c r="K1293" s="26"/>
    </row>
    <row r="1294" spans="1:11">
      <c r="A1294" s="26"/>
      <c r="C1294" s="26"/>
      <c r="D1294" s="26"/>
      <c r="H1294" s="26"/>
      <c r="K1294" s="26"/>
    </row>
    <row r="1297" spans="1:11">
      <c r="A1297" s="26"/>
      <c r="C1297" s="26"/>
      <c r="D1297" s="26"/>
      <c r="H1297" s="26"/>
      <c r="K1297" s="26"/>
    </row>
    <row r="1298" spans="1:11">
      <c r="A1298" s="26"/>
      <c r="C1298" s="26"/>
      <c r="D1298" s="26"/>
      <c r="H1298" s="26"/>
      <c r="K1298" s="26"/>
    </row>
    <row r="1299" spans="1:11">
      <c r="A1299" s="26"/>
      <c r="C1299" s="26"/>
      <c r="D1299" s="26"/>
      <c r="H1299" s="26"/>
      <c r="K1299" s="26"/>
    </row>
    <row r="1300" spans="1:11">
      <c r="A1300" s="26"/>
      <c r="C1300" s="26"/>
      <c r="D1300" s="26"/>
      <c r="H1300" s="26"/>
      <c r="K1300" s="26"/>
    </row>
    <row r="1301" spans="1:11">
      <c r="A1301" s="26"/>
      <c r="C1301" s="26"/>
      <c r="D1301" s="26"/>
      <c r="H1301" s="26"/>
      <c r="K1301" s="26"/>
    </row>
    <row r="1302" spans="1:11">
      <c r="A1302" s="26"/>
      <c r="C1302" s="26"/>
      <c r="D1302" s="26"/>
      <c r="H1302" s="26"/>
      <c r="K1302" s="26"/>
    </row>
    <row r="1303" spans="1:11">
      <c r="A1303" s="26"/>
      <c r="C1303" s="26"/>
      <c r="D1303" s="26"/>
      <c r="H1303" s="26"/>
      <c r="K1303" s="26"/>
    </row>
    <row r="1304" spans="1:11">
      <c r="A1304" s="26"/>
      <c r="C1304" s="26"/>
      <c r="D1304" s="26"/>
      <c r="H1304" s="26"/>
      <c r="K1304" s="26"/>
    </row>
    <row r="1305" spans="1:11">
      <c r="A1305" s="26"/>
      <c r="C1305" s="26"/>
      <c r="D1305" s="26"/>
      <c r="H1305" s="26"/>
      <c r="K1305" s="26"/>
    </row>
    <row r="1306" spans="1:11">
      <c r="A1306" s="26"/>
      <c r="C1306" s="26"/>
      <c r="D1306" s="26"/>
      <c r="H1306" s="26"/>
      <c r="K1306" s="26"/>
    </row>
    <row r="1307" spans="1:11">
      <c r="A1307" s="26"/>
      <c r="C1307" s="26"/>
      <c r="D1307" s="26"/>
      <c r="H1307" s="26"/>
      <c r="K1307" s="26"/>
    </row>
    <row r="1308" spans="1:11">
      <c r="A1308" s="26"/>
      <c r="C1308" s="26"/>
      <c r="D1308" s="26"/>
      <c r="H1308" s="26"/>
      <c r="K1308" s="26"/>
    </row>
    <row r="1309" spans="1:11">
      <c r="A1309" s="26"/>
      <c r="C1309" s="26"/>
      <c r="D1309" s="26"/>
      <c r="H1309" s="26"/>
      <c r="K1309" s="26"/>
    </row>
    <row r="1310" spans="1:11">
      <c r="A1310" s="26"/>
      <c r="C1310" s="26"/>
      <c r="D1310" s="26"/>
      <c r="H1310" s="26"/>
      <c r="K1310" s="26"/>
    </row>
    <row r="1311" spans="1:11">
      <c r="A1311" s="26"/>
      <c r="C1311" s="26"/>
      <c r="D1311" s="26"/>
      <c r="H1311" s="26"/>
      <c r="K1311" s="26"/>
    </row>
    <row r="1312" spans="1:11">
      <c r="A1312" s="26"/>
      <c r="C1312" s="26"/>
      <c r="D1312" s="26"/>
      <c r="H1312" s="26"/>
      <c r="K1312" s="26"/>
    </row>
    <row r="1313" spans="1:11">
      <c r="A1313" s="26"/>
      <c r="C1313" s="26"/>
      <c r="D1313" s="26"/>
      <c r="H1313" s="26"/>
      <c r="K1313" s="26"/>
    </row>
    <row r="1314" spans="1:11">
      <c r="A1314" s="26"/>
      <c r="C1314" s="26"/>
      <c r="D1314" s="26"/>
      <c r="H1314" s="26"/>
      <c r="K1314" s="26"/>
    </row>
    <row r="1315" spans="1:11">
      <c r="A1315" s="26"/>
      <c r="C1315" s="26"/>
      <c r="D1315" s="26"/>
      <c r="H1315" s="26"/>
      <c r="K1315" s="26"/>
    </row>
    <row r="1316" spans="1:11">
      <c r="A1316" s="26"/>
      <c r="C1316" s="26"/>
      <c r="D1316" s="26"/>
      <c r="H1316" s="26"/>
      <c r="K1316" s="26"/>
    </row>
    <row r="1317" spans="1:11">
      <c r="A1317" s="26"/>
      <c r="C1317" s="26"/>
      <c r="D1317" s="26"/>
      <c r="H1317" s="26"/>
      <c r="K1317" s="26"/>
    </row>
    <row r="1318" spans="1:11">
      <c r="A1318" s="26"/>
      <c r="C1318" s="26"/>
      <c r="D1318" s="26"/>
      <c r="H1318" s="26"/>
      <c r="K1318" s="26"/>
    </row>
    <row r="1319" spans="1:11">
      <c r="A1319" s="26"/>
      <c r="C1319" s="26"/>
      <c r="D1319" s="26"/>
      <c r="H1319" s="26"/>
      <c r="K1319" s="26"/>
    </row>
    <row r="1320" spans="1:11">
      <c r="A1320" s="26"/>
      <c r="C1320" s="26"/>
      <c r="D1320" s="26"/>
      <c r="H1320" s="26"/>
      <c r="K1320" s="26"/>
    </row>
    <row r="1321" spans="1:11">
      <c r="A1321" s="26"/>
      <c r="C1321" s="26"/>
      <c r="D1321" s="26"/>
      <c r="H1321" s="26"/>
      <c r="K1321" s="26"/>
    </row>
    <row r="1322" spans="1:11">
      <c r="A1322" s="26"/>
      <c r="C1322" s="26"/>
      <c r="D1322" s="26"/>
      <c r="H1322" s="26"/>
      <c r="K1322" s="26"/>
    </row>
    <row r="1323" spans="1:11">
      <c r="A1323" s="26"/>
      <c r="C1323" s="26"/>
      <c r="D1323" s="26"/>
      <c r="H1323" s="26"/>
      <c r="K1323" s="26"/>
    </row>
    <row r="1324" spans="1:11">
      <c r="A1324" s="26"/>
      <c r="C1324" s="26"/>
      <c r="D1324" s="26"/>
      <c r="H1324" s="26"/>
      <c r="K1324" s="26"/>
    </row>
    <row r="1325" spans="1:11">
      <c r="A1325" s="26"/>
      <c r="C1325" s="26"/>
      <c r="D1325" s="26"/>
      <c r="H1325" s="26"/>
      <c r="K1325" s="26"/>
    </row>
    <row r="1326" spans="1:11">
      <c r="A1326" s="26"/>
      <c r="C1326" s="26"/>
      <c r="D1326" s="26"/>
      <c r="H1326" s="26"/>
      <c r="K1326" s="26"/>
    </row>
    <row r="1327" spans="1:11">
      <c r="A1327" s="26"/>
      <c r="C1327" s="26"/>
      <c r="D1327" s="26"/>
      <c r="H1327" s="26"/>
      <c r="K1327" s="26"/>
    </row>
    <row r="1328" spans="1:11">
      <c r="A1328" s="26"/>
      <c r="C1328" s="26"/>
      <c r="D1328" s="26"/>
      <c r="H1328" s="26"/>
      <c r="K1328" s="26"/>
    </row>
    <row r="1329" spans="1:11">
      <c r="A1329" s="26"/>
      <c r="C1329" s="26"/>
      <c r="D1329" s="26"/>
      <c r="H1329" s="26"/>
      <c r="K1329" s="26"/>
    </row>
    <row r="1330" spans="1:11">
      <c r="A1330" s="26"/>
      <c r="C1330" s="26"/>
      <c r="D1330" s="26"/>
      <c r="H1330" s="26"/>
      <c r="K1330" s="26"/>
    </row>
    <row r="1331" spans="1:11">
      <c r="A1331" s="26"/>
      <c r="C1331" s="26"/>
      <c r="D1331" s="26"/>
      <c r="H1331" s="26"/>
      <c r="K1331" s="26"/>
    </row>
    <row r="1332" spans="1:11">
      <c r="A1332" s="26"/>
      <c r="C1332" s="26"/>
      <c r="D1332" s="26"/>
      <c r="H1332" s="26"/>
      <c r="K1332" s="26"/>
    </row>
    <row r="1333" spans="1:11">
      <c r="A1333" s="26"/>
      <c r="C1333" s="26"/>
      <c r="D1333" s="26"/>
      <c r="H1333" s="26"/>
      <c r="K1333" s="26"/>
    </row>
    <row r="1334" spans="1:11">
      <c r="A1334" s="26"/>
      <c r="C1334" s="26"/>
      <c r="D1334" s="26"/>
      <c r="H1334" s="26"/>
      <c r="K1334" s="26"/>
    </row>
    <row r="1335" spans="1:11">
      <c r="A1335" s="26"/>
      <c r="C1335" s="26"/>
      <c r="D1335" s="26"/>
      <c r="H1335" s="26"/>
      <c r="K1335" s="26"/>
    </row>
    <row r="1336" spans="1:11">
      <c r="A1336" s="26"/>
      <c r="C1336" s="26"/>
      <c r="D1336" s="26"/>
      <c r="H1336" s="26"/>
      <c r="K1336" s="26"/>
    </row>
    <row r="1337" spans="1:11">
      <c r="A1337" s="26"/>
      <c r="C1337" s="26"/>
      <c r="D1337" s="26"/>
      <c r="H1337" s="26"/>
      <c r="K1337" s="26"/>
    </row>
    <row r="1338" spans="1:11">
      <c r="A1338" s="26"/>
      <c r="C1338" s="26"/>
      <c r="D1338" s="26"/>
      <c r="H1338" s="26"/>
      <c r="K1338" s="26"/>
    </row>
    <row r="1339" spans="1:11">
      <c r="A1339" s="26"/>
      <c r="C1339" s="26"/>
      <c r="D1339" s="26"/>
      <c r="H1339" s="26"/>
      <c r="K1339" s="26"/>
    </row>
    <row r="1340" spans="1:11">
      <c r="A1340" s="26"/>
      <c r="C1340" s="26"/>
      <c r="D1340" s="26"/>
      <c r="H1340" s="26"/>
      <c r="K1340" s="26"/>
    </row>
    <row r="1341" spans="1:11">
      <c r="A1341" s="26"/>
      <c r="C1341" s="26"/>
      <c r="D1341" s="26"/>
      <c r="H1341" s="26"/>
      <c r="K1341" s="26"/>
    </row>
    <row r="1342" spans="1:11">
      <c r="A1342" s="26"/>
      <c r="C1342" s="26"/>
      <c r="D1342" s="26"/>
      <c r="H1342" s="26"/>
      <c r="K1342" s="26"/>
    </row>
    <row r="1343" spans="1:11">
      <c r="A1343" s="26"/>
      <c r="C1343" s="26"/>
      <c r="D1343" s="26"/>
      <c r="H1343" s="26"/>
      <c r="K1343" s="26"/>
    </row>
    <row r="1344" spans="1:11">
      <c r="A1344" s="26"/>
      <c r="C1344" s="26"/>
      <c r="D1344" s="26"/>
      <c r="H1344" s="26"/>
      <c r="K1344" s="26"/>
    </row>
    <row r="1345" spans="1:11">
      <c r="A1345" s="26"/>
      <c r="C1345" s="26"/>
      <c r="D1345" s="26"/>
      <c r="H1345" s="26"/>
      <c r="K1345" s="26"/>
    </row>
    <row r="1346" spans="1:11">
      <c r="A1346" s="26"/>
      <c r="C1346" s="26"/>
      <c r="D1346" s="26"/>
      <c r="H1346" s="26"/>
      <c r="K1346" s="26"/>
    </row>
    <row r="1347" spans="1:11">
      <c r="A1347" s="26"/>
      <c r="C1347" s="26"/>
      <c r="D1347" s="26"/>
      <c r="H1347" s="26"/>
      <c r="K1347" s="26"/>
    </row>
    <row r="1348" spans="1:11">
      <c r="A1348" s="26"/>
      <c r="C1348" s="26"/>
      <c r="D1348" s="26"/>
      <c r="H1348" s="26"/>
      <c r="K1348" s="26"/>
    </row>
    <row r="1349" spans="1:11">
      <c r="A1349" s="26"/>
      <c r="C1349" s="26"/>
      <c r="D1349" s="26"/>
      <c r="H1349" s="26"/>
      <c r="K1349" s="26"/>
    </row>
    <row r="1350" spans="1:11">
      <c r="A1350" s="26"/>
      <c r="C1350" s="26"/>
      <c r="D1350" s="26"/>
      <c r="H1350" s="26"/>
      <c r="K1350" s="26"/>
    </row>
    <row r="1351" spans="1:11">
      <c r="A1351" s="26"/>
      <c r="C1351" s="26"/>
      <c r="D1351" s="26"/>
      <c r="H1351" s="26"/>
      <c r="K1351" s="26"/>
    </row>
    <row r="1352" spans="1:11">
      <c r="A1352" s="26"/>
      <c r="C1352" s="26"/>
      <c r="D1352" s="26"/>
      <c r="H1352" s="26"/>
      <c r="K1352" s="26"/>
    </row>
    <row r="1353" spans="1:11">
      <c r="A1353" s="26"/>
      <c r="C1353" s="26"/>
      <c r="D1353" s="26"/>
      <c r="H1353" s="26"/>
      <c r="K1353" s="26"/>
    </row>
    <row r="1354" spans="1:11">
      <c r="A1354" s="26"/>
      <c r="C1354" s="26"/>
      <c r="D1354" s="26"/>
      <c r="H1354" s="26"/>
      <c r="K1354" s="26"/>
    </row>
    <row r="1355" spans="1:11">
      <c r="A1355" s="26"/>
      <c r="C1355" s="26"/>
      <c r="D1355" s="26"/>
      <c r="H1355" s="26"/>
      <c r="K1355" s="26"/>
    </row>
    <row r="1356" spans="1:11">
      <c r="A1356" s="26"/>
      <c r="C1356" s="26"/>
      <c r="D1356" s="26"/>
      <c r="H1356" s="26"/>
      <c r="K1356" s="26"/>
    </row>
    <row r="1357" spans="1:11">
      <c r="A1357" s="26"/>
      <c r="C1357" s="26"/>
      <c r="D1357" s="26"/>
      <c r="H1357" s="26"/>
      <c r="K1357" s="26"/>
    </row>
    <row r="1358" spans="1:11">
      <c r="A1358" s="26"/>
      <c r="C1358" s="26"/>
      <c r="D1358" s="26"/>
      <c r="H1358" s="26"/>
      <c r="K1358" s="26"/>
    </row>
    <row r="1359" spans="1:11">
      <c r="A1359" s="26"/>
      <c r="C1359" s="26"/>
      <c r="D1359" s="26"/>
      <c r="H1359" s="26"/>
      <c r="K1359" s="26"/>
    </row>
    <row r="1360" spans="1:11">
      <c r="A1360" s="26"/>
      <c r="C1360" s="26"/>
      <c r="D1360" s="26"/>
      <c r="H1360" s="26"/>
      <c r="K1360" s="26"/>
    </row>
    <row r="1361" spans="1:11">
      <c r="A1361" s="26"/>
      <c r="C1361" s="26"/>
      <c r="D1361" s="26"/>
      <c r="H1361" s="26"/>
      <c r="K1361" s="26"/>
    </row>
    <row r="1362" spans="1:11">
      <c r="A1362" s="26"/>
      <c r="C1362" s="26"/>
      <c r="D1362" s="26"/>
      <c r="H1362" s="26"/>
      <c r="K1362" s="26"/>
    </row>
    <row r="1363" spans="1:11">
      <c r="A1363" s="26"/>
      <c r="C1363" s="26"/>
      <c r="D1363" s="26"/>
      <c r="H1363" s="26"/>
      <c r="K1363" s="26"/>
    </row>
    <row r="1364" spans="1:11">
      <c r="A1364" s="26"/>
      <c r="C1364" s="26"/>
      <c r="D1364" s="26"/>
      <c r="H1364" s="26"/>
      <c r="K1364" s="26"/>
    </row>
    <row r="1365" spans="1:11">
      <c r="A1365" s="26"/>
      <c r="C1365" s="26"/>
      <c r="D1365" s="26"/>
      <c r="H1365" s="26"/>
      <c r="K1365" s="26"/>
    </row>
    <row r="1366" spans="1:11">
      <c r="A1366" s="26"/>
      <c r="C1366" s="26"/>
      <c r="D1366" s="26"/>
      <c r="H1366" s="26"/>
      <c r="K1366" s="26"/>
    </row>
    <row r="1367" spans="1:11">
      <c r="A1367" s="26"/>
      <c r="C1367" s="26"/>
      <c r="D1367" s="26"/>
      <c r="H1367" s="26"/>
      <c r="K1367" s="26"/>
    </row>
    <row r="1368" spans="1:11">
      <c r="A1368" s="26"/>
      <c r="C1368" s="26"/>
      <c r="D1368" s="26"/>
      <c r="H1368" s="26"/>
      <c r="K1368" s="26"/>
    </row>
    <row r="1369" spans="1:11">
      <c r="A1369" s="26"/>
      <c r="C1369" s="26"/>
      <c r="D1369" s="26"/>
      <c r="H1369" s="26"/>
      <c r="K1369" s="26"/>
    </row>
    <row r="1370" spans="1:11">
      <c r="A1370" s="26"/>
      <c r="C1370" s="26"/>
      <c r="D1370" s="26"/>
      <c r="H1370" s="26"/>
      <c r="K1370" s="26"/>
    </row>
    <row r="1371" spans="1:11">
      <c r="A1371" s="26"/>
      <c r="C1371" s="26"/>
      <c r="D1371" s="26"/>
      <c r="H1371" s="26"/>
      <c r="K1371" s="26"/>
    </row>
    <row r="1372" spans="1:11">
      <c r="A1372" s="26"/>
      <c r="C1372" s="26"/>
      <c r="D1372" s="26"/>
      <c r="H1372" s="26"/>
      <c r="K1372" s="26"/>
    </row>
    <row r="1373" spans="1:11">
      <c r="A1373" s="26"/>
      <c r="C1373" s="26"/>
      <c r="D1373" s="26"/>
      <c r="H1373" s="26"/>
      <c r="K1373" s="26"/>
    </row>
    <row r="1374" spans="1:11">
      <c r="A1374" s="26"/>
      <c r="C1374" s="26"/>
      <c r="D1374" s="26"/>
      <c r="H1374" s="26"/>
      <c r="K1374" s="26"/>
    </row>
    <row r="1375" spans="1:11">
      <c r="A1375" s="26"/>
      <c r="C1375" s="26"/>
      <c r="D1375" s="26"/>
      <c r="H1375" s="26"/>
      <c r="K1375" s="26"/>
    </row>
    <row r="1376" spans="1:11">
      <c r="A1376" s="26"/>
      <c r="C1376" s="26"/>
      <c r="D1376" s="26"/>
      <c r="H1376" s="26"/>
      <c r="K1376" s="26"/>
    </row>
    <row r="1377" spans="1:11">
      <c r="A1377" s="26"/>
      <c r="C1377" s="26"/>
      <c r="D1377" s="26"/>
      <c r="H1377" s="26"/>
      <c r="K1377" s="26"/>
    </row>
    <row r="1378" spans="1:11">
      <c r="A1378" s="26"/>
      <c r="C1378" s="26"/>
      <c r="D1378" s="26"/>
      <c r="H1378" s="26"/>
      <c r="K1378" s="26"/>
    </row>
    <row r="1379" spans="1:11">
      <c r="A1379" s="26"/>
      <c r="C1379" s="26"/>
      <c r="D1379" s="26"/>
      <c r="H1379" s="26"/>
      <c r="K1379" s="26"/>
    </row>
    <row r="1380" spans="1:11">
      <c r="A1380" s="26"/>
      <c r="C1380" s="26"/>
      <c r="D1380" s="26"/>
      <c r="H1380" s="26"/>
      <c r="K1380" s="26"/>
    </row>
    <row r="1381" spans="1:11">
      <c r="A1381" s="26"/>
      <c r="C1381" s="26"/>
      <c r="D1381" s="26"/>
      <c r="H1381" s="26"/>
      <c r="K1381" s="26"/>
    </row>
    <row r="1382" spans="1:11">
      <c r="A1382" s="26"/>
      <c r="C1382" s="26"/>
      <c r="D1382" s="26"/>
      <c r="H1382" s="26"/>
      <c r="K1382" s="26"/>
    </row>
    <row r="1383" spans="1:11">
      <c r="A1383" s="26"/>
      <c r="C1383" s="26"/>
      <c r="D1383" s="26"/>
      <c r="H1383" s="26"/>
      <c r="K1383" s="26"/>
    </row>
    <row r="1384" spans="1:11">
      <c r="A1384" s="26"/>
      <c r="C1384" s="26"/>
      <c r="D1384" s="26"/>
      <c r="H1384" s="26"/>
      <c r="K1384" s="26"/>
    </row>
    <row r="1385" spans="1:11">
      <c r="A1385" s="26"/>
      <c r="C1385" s="26"/>
      <c r="D1385" s="26"/>
      <c r="H1385" s="26"/>
      <c r="K1385" s="26"/>
    </row>
    <row r="1386" spans="1:11">
      <c r="A1386" s="26"/>
      <c r="C1386" s="26"/>
      <c r="D1386" s="26"/>
      <c r="H1386" s="26"/>
      <c r="K1386" s="26"/>
    </row>
    <row r="1387" spans="1:11">
      <c r="A1387" s="26"/>
      <c r="C1387" s="26"/>
      <c r="D1387" s="26"/>
      <c r="H1387" s="26"/>
      <c r="K1387" s="26"/>
    </row>
    <row r="1388" spans="1:11">
      <c r="A1388" s="26"/>
      <c r="C1388" s="26"/>
      <c r="D1388" s="26"/>
      <c r="H1388" s="26"/>
      <c r="K1388" s="26"/>
    </row>
    <row r="1389" spans="1:11">
      <c r="A1389" s="26"/>
      <c r="C1389" s="26"/>
      <c r="D1389" s="26"/>
      <c r="H1389" s="26"/>
      <c r="K1389" s="26"/>
    </row>
    <row r="1390" spans="1:11">
      <c r="A1390" s="26"/>
      <c r="C1390" s="26"/>
      <c r="D1390" s="26"/>
      <c r="H1390" s="26"/>
      <c r="K1390" s="26"/>
    </row>
    <row r="1391" spans="1:11">
      <c r="A1391" s="26"/>
      <c r="C1391" s="26"/>
      <c r="D1391" s="26"/>
      <c r="H1391" s="26"/>
      <c r="K1391" s="26"/>
    </row>
    <row r="1392" spans="1:11">
      <c r="A1392" s="26"/>
      <c r="C1392" s="26"/>
      <c r="D1392" s="26"/>
      <c r="H1392" s="26"/>
      <c r="K1392" s="26"/>
    </row>
    <row r="1393" spans="1:11">
      <c r="A1393" s="26"/>
      <c r="C1393" s="26"/>
      <c r="D1393" s="26"/>
      <c r="H1393" s="26"/>
      <c r="K1393" s="26"/>
    </row>
    <row r="1394" spans="1:11">
      <c r="A1394" s="26"/>
      <c r="C1394" s="26"/>
      <c r="D1394" s="26"/>
      <c r="H1394" s="26"/>
      <c r="K1394" s="26"/>
    </row>
    <row r="1395" spans="1:11">
      <c r="A1395" s="26"/>
      <c r="C1395" s="26"/>
      <c r="D1395" s="26"/>
      <c r="H1395" s="26"/>
      <c r="K1395" s="26"/>
    </row>
    <row r="1396" spans="1:11">
      <c r="A1396" s="26"/>
      <c r="C1396" s="26"/>
      <c r="D1396" s="26"/>
      <c r="H1396" s="26"/>
      <c r="K1396" s="26"/>
    </row>
    <row r="1397" spans="1:11">
      <c r="A1397" s="26"/>
      <c r="C1397" s="26"/>
      <c r="D1397" s="26"/>
      <c r="H1397" s="26"/>
      <c r="K1397" s="26"/>
    </row>
    <row r="1398" spans="1:11">
      <c r="A1398" s="26"/>
      <c r="C1398" s="26"/>
      <c r="D1398" s="26"/>
      <c r="H1398" s="26"/>
      <c r="K1398" s="26"/>
    </row>
    <row r="1399" spans="1:11">
      <c r="A1399" s="26"/>
      <c r="C1399" s="26"/>
      <c r="D1399" s="26"/>
      <c r="H1399" s="26"/>
      <c r="K1399" s="26"/>
    </row>
    <row r="1400" spans="1:11">
      <c r="A1400" s="26"/>
      <c r="C1400" s="26"/>
      <c r="D1400" s="26"/>
      <c r="H1400" s="26"/>
      <c r="K1400" s="26"/>
    </row>
    <row r="1401" spans="1:11">
      <c r="A1401" s="26"/>
      <c r="C1401" s="26"/>
      <c r="D1401" s="26"/>
      <c r="H1401" s="26"/>
      <c r="K1401" s="26"/>
    </row>
    <row r="1402" spans="1:11">
      <c r="A1402" s="26"/>
      <c r="C1402" s="26"/>
      <c r="D1402" s="26"/>
      <c r="H1402" s="26"/>
      <c r="K1402" s="26"/>
    </row>
    <row r="1403" spans="1:11">
      <c r="A1403" s="26"/>
      <c r="C1403" s="26"/>
      <c r="D1403" s="26"/>
      <c r="H1403" s="26"/>
      <c r="K1403" s="26"/>
    </row>
    <row r="1404" spans="1:11">
      <c r="A1404" s="26"/>
      <c r="C1404" s="26"/>
      <c r="D1404" s="26"/>
      <c r="H1404" s="26"/>
      <c r="K1404" s="26"/>
    </row>
    <row r="1405" spans="1:11">
      <c r="A1405" s="26"/>
      <c r="C1405" s="26"/>
      <c r="D1405" s="26"/>
      <c r="H1405" s="26"/>
      <c r="K1405" s="26"/>
    </row>
    <row r="1406" spans="1:11">
      <c r="A1406" s="26"/>
      <c r="C1406" s="26"/>
      <c r="D1406" s="26"/>
      <c r="H1406" s="26"/>
      <c r="K1406" s="26"/>
    </row>
    <row r="3528" spans="1:11">
      <c r="A3528" s="26"/>
      <c r="C3528" s="26"/>
      <c r="D3528" s="26"/>
      <c r="H3528" s="26"/>
      <c r="K3528" s="26"/>
    </row>
  </sheetData>
  <sortState ref="A1:XFD3523">
    <sortCondition ref="G1:G3523"/>
    <sortCondition ref="A1:A3523"/>
  </sortState>
  <customSheetViews>
    <customSheetView guid="{92460059-9C18-423D-BD11-5B7A85CD988D}" topLeftCell="A646">
      <selection activeCell="E664" sqref="E664"/>
      <pageMargins bottom="0.75" footer="0.3" header="0.3" left="0.7" right="0.7" top="0.75"/>
    </customSheetView>
    <customSheetView guid="{2BEBEE36-3F20-4926-B489-E17E79917427}" topLeftCell="A646">
      <selection activeCell="E664" sqref="E664"/>
      <pageMargins bottom="0.75" footer="0.3" header="0.3" left="0.7" right="0.7" top="0.75"/>
    </customSheetView>
  </customSheetView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03"/>
  <sheetViews>
    <sheetView workbookViewId="0">
      <selection activeCell="M27" sqref="M27"/>
    </sheetView>
  </sheetViews>
  <sheetFormatPr defaultRowHeight="15"/>
  <cols>
    <col min="1" max="2" customWidth="true" style="7" width="8.85546875" collapsed="false"/>
    <col min="3" max="3" customWidth="true" style="7" width="21.7109375" collapsed="false"/>
    <col min="4" max="4" customWidth="true" style="7" width="15.0" collapsed="false"/>
    <col min="5" max="5" customWidth="true" style="7" width="29.0" collapsed="false"/>
    <col min="6" max="6" customWidth="true" style="7" width="18.5703125" collapsed="false"/>
    <col min="7" max="7" customWidth="true" hidden="true" style="7" width="16.7109375" collapsed="false"/>
    <col min="8" max="8" customWidth="true" hidden="true" style="7" width="13.0" collapsed="false"/>
    <col min="9" max="9" customWidth="true" style="7" width="7.85546875" collapsed="false"/>
    <col min="10" max="16384" style="7" width="9.140625" collapsed="false"/>
  </cols>
  <sheetData>
    <row customFormat="1" ht="14.25" r="1" s="169" spans="1:9">
      <c r="A1" s="466" t="s">
        <v>1421</v>
      </c>
      <c r="B1" s="467"/>
      <c r="C1" s="467"/>
      <c r="D1" s="167"/>
      <c r="E1" s="467"/>
      <c r="F1" s="467"/>
      <c r="G1" s="167" t="s">
        <v>1422</v>
      </c>
      <c r="H1" s="168">
        <v>2430</v>
      </c>
    </row>
    <row customFormat="1" ht="14.25" r="2" s="169" spans="1:9">
      <c r="A2" s="170"/>
      <c r="B2" s="171"/>
      <c r="C2" s="171" t="s">
        <v>1423</v>
      </c>
      <c r="D2" s="172"/>
      <c r="E2" s="465"/>
      <c r="F2" s="465"/>
      <c r="G2" s="172"/>
      <c r="H2" s="168"/>
    </row>
    <row customFormat="1" ht="14.25" r="3" s="169" spans="1:9">
      <c r="A3" s="468" t="s">
        <v>1424</v>
      </c>
      <c r="B3" s="469"/>
      <c r="C3" s="469"/>
      <c r="D3" s="172"/>
      <c r="E3" s="465"/>
      <c r="F3" s="465"/>
      <c r="G3" s="172" t="s">
        <v>1425</v>
      </c>
      <c r="H3" s="168" t="s">
        <v>1426</v>
      </c>
    </row>
    <row customFormat="1" ht="14.25" r="4" s="169" spans="1:9">
      <c r="A4" s="470" t="s">
        <v>1427</v>
      </c>
      <c r="B4" s="471"/>
      <c r="C4" s="471"/>
      <c r="D4" s="472"/>
      <c r="E4" s="473"/>
      <c r="F4" s="473"/>
      <c r="G4" s="173" t="s">
        <v>1428</v>
      </c>
      <c r="H4" s="174">
        <v>38891</v>
      </c>
      <c r="I4" s="175"/>
    </row>
    <row customFormat="1" ht="14.25" r="5" s="169" spans="1:9">
      <c r="A5" s="465" t="s">
        <v>1429</v>
      </c>
      <c r="B5" s="465"/>
      <c r="C5" s="465"/>
      <c r="D5" s="465"/>
      <c r="E5" s="465"/>
      <c r="F5" s="465"/>
      <c r="G5" s="465"/>
      <c r="H5" s="465"/>
    </row>
    <row customFormat="1" ht="14.25" r="6" s="169" spans="1:9">
      <c r="A6" s="176" t="s">
        <v>1430</v>
      </c>
      <c r="B6" s="176"/>
      <c r="C6" s="176"/>
      <c r="D6" s="176"/>
      <c r="E6" s="176"/>
      <c r="F6" s="176"/>
      <c r="G6" s="176"/>
      <c r="H6" s="176"/>
    </row>
    <row customFormat="1" ht="14.25" r="7" s="169" spans="1:9">
      <c r="A7" s="176" t="s">
        <v>1431</v>
      </c>
      <c r="B7" s="176"/>
      <c r="C7" s="176"/>
      <c r="D7" s="176"/>
      <c r="E7" s="176"/>
      <c r="F7" s="176"/>
      <c r="G7" s="176"/>
      <c r="H7" s="176"/>
    </row>
    <row r="8" spans="1:9">
      <c r="A8" s="177" t="s">
        <v>1432</v>
      </c>
      <c r="B8" s="177" t="s">
        <v>502</v>
      </c>
      <c r="C8" s="177" t="s">
        <v>1433</v>
      </c>
      <c r="D8" s="178" t="s">
        <v>1434</v>
      </c>
      <c r="E8" s="177" t="s">
        <v>944</v>
      </c>
      <c r="F8" s="177" t="s">
        <v>1435</v>
      </c>
      <c r="G8" s="177" t="s">
        <v>1436</v>
      </c>
      <c r="H8" s="177" t="s">
        <v>1437</v>
      </c>
      <c r="I8" s="286" t="s">
        <v>1438</v>
      </c>
    </row>
    <row r="9" spans="1:9">
      <c r="A9" s="177">
        <v>6207</v>
      </c>
      <c r="B9" s="179">
        <v>2</v>
      </c>
      <c r="C9" s="180" t="s">
        <v>1439</v>
      </c>
      <c r="D9" s="181">
        <v>1</v>
      </c>
      <c r="E9" s="182" t="s">
        <v>1440</v>
      </c>
      <c r="F9" s="182" t="s">
        <v>1441</v>
      </c>
      <c r="G9" s="183"/>
      <c r="H9" s="184"/>
      <c r="I9" s="185">
        <f>'Current Inventory'!I905</f>
        <v>28</v>
      </c>
    </row>
    <row r="10" spans="1:9">
      <c r="A10" s="177">
        <v>6206</v>
      </c>
      <c r="B10" s="179">
        <v>2</v>
      </c>
      <c r="C10" s="180" t="s">
        <v>1442</v>
      </c>
      <c r="D10" s="181"/>
      <c r="E10" s="182" t="s">
        <v>1443</v>
      </c>
      <c r="F10" s="182" t="s">
        <v>1441</v>
      </c>
      <c r="G10" s="183"/>
      <c r="H10" s="186"/>
      <c r="I10" s="185">
        <f>'Current Inventory'!I904</f>
        <v>40</v>
      </c>
    </row>
    <row r="11" spans="1:9">
      <c r="A11" s="177">
        <v>5337</v>
      </c>
      <c r="B11" s="179">
        <v>2</v>
      </c>
      <c r="C11" s="180">
        <v>120771</v>
      </c>
      <c r="D11" s="181"/>
      <c r="E11" s="182" t="s">
        <v>1444</v>
      </c>
      <c r="F11" s="182"/>
      <c r="G11" s="183"/>
      <c r="H11" s="186"/>
      <c r="I11" s="185">
        <f>'Current Inventory'!I185</f>
        <v>5.26</v>
      </c>
    </row>
    <row r="12" spans="1:9">
      <c r="A12" s="177"/>
      <c r="B12" s="187"/>
      <c r="C12" s="177"/>
      <c r="D12" s="177"/>
      <c r="E12" s="177"/>
      <c r="F12" s="177"/>
      <c r="G12" s="188"/>
      <c r="H12" s="186"/>
      <c r="I12" s="185"/>
    </row>
    <row hidden="1" r="13" spans="1:9">
      <c r="A13" s="177"/>
      <c r="B13" s="179"/>
      <c r="C13" s="86"/>
      <c r="D13" s="86"/>
      <c r="E13" s="86"/>
      <c r="F13" s="86"/>
      <c r="G13" s="188"/>
    </row>
    <row hidden="1" r="14" spans="1:9">
      <c r="A14" s="86"/>
      <c r="B14" s="179">
        <v>12</v>
      </c>
      <c r="C14" s="189">
        <v>110136</v>
      </c>
      <c r="D14" s="86"/>
      <c r="E14" s="190" t="s">
        <v>1445</v>
      </c>
      <c r="F14" s="190"/>
      <c r="G14" s="183" t="s">
        <v>1446</v>
      </c>
      <c r="H14" s="191"/>
      <c r="I14" s="192"/>
    </row>
    <row hidden="1" r="15" spans="1:9">
      <c r="A15" s="86">
        <v>5336</v>
      </c>
      <c r="B15" s="179">
        <v>1</v>
      </c>
      <c r="C15" s="193">
        <v>120771</v>
      </c>
      <c r="D15" s="86"/>
      <c r="E15" s="194" t="s">
        <v>1447</v>
      </c>
      <c r="F15" s="194" t="s">
        <v>1448</v>
      </c>
      <c r="G15" s="195" t="s">
        <v>1446</v>
      </c>
    </row>
    <row hidden="1" r="16" spans="1:9">
      <c r="A16" s="86">
        <v>5337</v>
      </c>
      <c r="B16" s="179">
        <v>1</v>
      </c>
      <c r="C16" s="193">
        <v>120760</v>
      </c>
      <c r="D16" s="86"/>
      <c r="E16" s="194" t="s">
        <v>1449</v>
      </c>
      <c r="F16" s="86" t="s">
        <v>1448</v>
      </c>
      <c r="G16" s="195" t="s">
        <v>1446</v>
      </c>
      <c r="H16" s="184"/>
      <c r="I16" s="185"/>
    </row>
    <row hidden="1" r="17" spans="1:9">
      <c r="A17" s="86">
        <v>5161</v>
      </c>
      <c r="B17" s="179">
        <v>1</v>
      </c>
      <c r="C17" s="189">
        <v>110855</v>
      </c>
      <c r="D17" s="86" t="s">
        <v>1450</v>
      </c>
      <c r="E17" s="190" t="s">
        <v>1451</v>
      </c>
      <c r="F17" s="190" t="s">
        <v>1452</v>
      </c>
      <c r="G17" s="183" t="s">
        <v>1446</v>
      </c>
      <c r="H17" s="184"/>
      <c r="I17" s="185"/>
    </row>
    <row r="18" spans="1:9">
      <c r="A18" s="86">
        <v>5015</v>
      </c>
      <c r="B18" s="179">
        <v>8</v>
      </c>
      <c r="C18" s="180">
        <v>2860133353</v>
      </c>
      <c r="D18" s="86"/>
      <c r="E18" s="182" t="s">
        <v>1453</v>
      </c>
      <c r="F18" s="182"/>
      <c r="G18" s="196" t="s">
        <v>1446</v>
      </c>
      <c r="H18" s="184"/>
      <c r="I18" s="29">
        <f>'Current Inventory'!I22</f>
        <v>0.22</v>
      </c>
    </row>
    <row hidden="1" r="19" spans="1:9">
      <c r="A19" s="86"/>
      <c r="B19" s="179"/>
      <c r="C19" s="189"/>
      <c r="D19" s="86"/>
      <c r="E19" s="190" t="s">
        <v>1454</v>
      </c>
      <c r="F19" s="190"/>
      <c r="G19" s="183" t="s">
        <v>1446</v>
      </c>
      <c r="H19" s="184"/>
      <c r="I19" s="185"/>
    </row>
    <row r="20" spans="1:9">
      <c r="A20" s="86">
        <v>5327</v>
      </c>
      <c r="B20" s="179">
        <v>2</v>
      </c>
      <c r="C20" s="193">
        <v>108408</v>
      </c>
      <c r="D20" s="86"/>
      <c r="E20" s="194" t="s">
        <v>1455</v>
      </c>
      <c r="F20" s="194" t="s">
        <v>1448</v>
      </c>
      <c r="G20" s="195" t="s">
        <v>1446</v>
      </c>
      <c r="H20" s="184"/>
      <c r="I20" s="29">
        <f>'Current Inventory'!I268</f>
        <v>2.4</v>
      </c>
    </row>
    <row hidden="1" r="21" spans="1:9">
      <c r="A21" s="86"/>
      <c r="B21" s="179">
        <v>4</v>
      </c>
      <c r="C21" s="193">
        <v>2860124891</v>
      </c>
      <c r="D21" s="86"/>
      <c r="E21" s="194" t="s">
        <v>1456</v>
      </c>
      <c r="F21" s="194" t="s">
        <v>1448</v>
      </c>
      <c r="G21" s="195" t="s">
        <v>1446</v>
      </c>
      <c r="H21" s="184"/>
      <c r="I21" s="185"/>
    </row>
    <row hidden="1" r="22" spans="1:9">
      <c r="A22" s="86"/>
      <c r="B22" s="179">
        <v>4</v>
      </c>
      <c r="C22" s="193">
        <v>2860124890</v>
      </c>
      <c r="D22" s="197"/>
      <c r="E22" s="194" t="s">
        <v>1457</v>
      </c>
      <c r="F22" s="194" t="s">
        <v>1448</v>
      </c>
      <c r="G22" s="195" t="s">
        <v>1446</v>
      </c>
      <c r="H22" s="184"/>
      <c r="I22" s="185"/>
    </row>
    <row r="23" spans="1:9">
      <c r="A23" s="86"/>
      <c r="B23" s="198"/>
      <c r="C23" s="199"/>
      <c r="D23" s="181"/>
      <c r="E23" s="200"/>
      <c r="F23" s="200"/>
      <c r="G23" s="201"/>
      <c r="H23" s="184"/>
      <c r="I23" s="185"/>
    </row>
    <row r="24" spans="1:9">
      <c r="A24" s="86">
        <v>5018</v>
      </c>
      <c r="B24" s="179">
        <v>4</v>
      </c>
      <c r="C24" s="182" t="s">
        <v>9</v>
      </c>
      <c r="D24" s="86"/>
      <c r="E24" s="86" t="s">
        <v>1458</v>
      </c>
      <c r="F24" s="86"/>
      <c r="G24" s="202" t="s">
        <v>1459</v>
      </c>
      <c r="H24" s="184"/>
      <c r="I24" s="29">
        <f>'Current Inventory'!I25</f>
        <v>36.96</v>
      </c>
    </row>
    <row hidden="1" r="25" spans="1:9">
      <c r="A25" s="86"/>
      <c r="B25" s="179"/>
      <c r="C25" s="193"/>
      <c r="D25" s="86"/>
      <c r="E25" s="182"/>
      <c r="F25" s="86"/>
      <c r="G25" s="202"/>
      <c r="H25" s="184"/>
      <c r="I25" s="185"/>
    </row>
    <row hidden="1" r="26" spans="1:9">
      <c r="A26" s="86"/>
      <c r="B26" s="179">
        <v>16</v>
      </c>
      <c r="C26" s="180" t="s">
        <v>1460</v>
      </c>
      <c r="D26" s="86"/>
      <c r="E26" s="182" t="s">
        <v>1461</v>
      </c>
      <c r="F26" s="182"/>
      <c r="G26" s="196" t="s">
        <v>1459</v>
      </c>
      <c r="H26" s="184"/>
      <c r="I26" s="185"/>
    </row>
    <row r="27" spans="1:9">
      <c r="A27" s="86"/>
      <c r="B27" s="179"/>
      <c r="C27" s="180"/>
      <c r="D27" s="86"/>
      <c r="E27" s="182"/>
      <c r="F27" s="182"/>
      <c r="G27" s="196"/>
      <c r="H27" s="184"/>
      <c r="I27" s="185"/>
    </row>
    <row hidden="1" r="28" spans="1:9">
      <c r="A28" s="86"/>
      <c r="B28" s="179"/>
      <c r="C28" s="189" t="s">
        <v>1462</v>
      </c>
      <c r="D28" s="86"/>
      <c r="E28" s="182" t="s">
        <v>1463</v>
      </c>
      <c r="F28" s="182"/>
      <c r="G28" s="196" t="s">
        <v>1459</v>
      </c>
      <c r="H28" s="184"/>
      <c r="I28" s="185"/>
    </row>
    <row hidden="1" r="29" spans="1:9">
      <c r="A29" s="86"/>
      <c r="B29" s="179"/>
      <c r="C29" s="189" t="s">
        <v>1464</v>
      </c>
      <c r="D29" s="86"/>
      <c r="E29" s="190" t="s">
        <v>1465</v>
      </c>
      <c r="F29" s="190"/>
      <c r="G29" s="183" t="s">
        <v>1459</v>
      </c>
      <c r="H29" s="184"/>
      <c r="I29" s="185"/>
    </row>
    <row hidden="1" r="30" spans="1:9">
      <c r="A30" s="86"/>
      <c r="B30" s="179"/>
      <c r="C30" s="189" t="s">
        <v>1466</v>
      </c>
      <c r="D30" s="86"/>
      <c r="E30" s="182" t="s">
        <v>1467</v>
      </c>
      <c r="F30" s="182"/>
      <c r="G30" s="196" t="s">
        <v>1459</v>
      </c>
      <c r="H30" s="184"/>
      <c r="I30" s="185"/>
    </row>
    <row hidden="1" r="31" spans="1:9">
      <c r="A31" s="86"/>
      <c r="B31" s="179">
        <v>4</v>
      </c>
      <c r="C31" s="180" t="s">
        <v>1468</v>
      </c>
      <c r="D31" s="86"/>
      <c r="E31" s="182" t="s">
        <v>1469</v>
      </c>
      <c r="F31" s="182" t="s">
        <v>1470</v>
      </c>
      <c r="G31" s="196" t="s">
        <v>1459</v>
      </c>
      <c r="H31" s="203"/>
      <c r="I31" s="203"/>
    </row>
    <row hidden="1" r="32" spans="1:9">
      <c r="A32" s="86"/>
      <c r="B32" s="179"/>
      <c r="C32" s="180" t="s">
        <v>1471</v>
      </c>
      <c r="D32" s="86"/>
      <c r="E32" s="182" t="s">
        <v>1472</v>
      </c>
      <c r="F32" s="182"/>
      <c r="G32" s="196" t="s">
        <v>1459</v>
      </c>
      <c r="H32" s="184"/>
      <c r="I32" s="185"/>
    </row>
    <row hidden="1" r="33" spans="1:9">
      <c r="A33" s="86"/>
      <c r="B33" s="179"/>
      <c r="C33" s="193" t="s">
        <v>1473</v>
      </c>
      <c r="D33" s="86"/>
      <c r="E33" s="204" t="s">
        <v>1474</v>
      </c>
      <c r="F33" s="86"/>
      <c r="G33" s="202" t="s">
        <v>1459</v>
      </c>
      <c r="H33" s="184"/>
      <c r="I33" s="185"/>
    </row>
    <row hidden="1" r="34" spans="1:9">
      <c r="A34" s="86"/>
      <c r="B34" s="179"/>
      <c r="C34" s="193" t="s">
        <v>1475</v>
      </c>
      <c r="D34" s="86"/>
      <c r="E34" s="204" t="s">
        <v>1476</v>
      </c>
      <c r="F34" s="86"/>
      <c r="G34" s="202" t="s">
        <v>1459</v>
      </c>
      <c r="H34" s="184"/>
      <c r="I34" s="185"/>
    </row>
    <row hidden="1" r="35" spans="1:9">
      <c r="A35" s="86"/>
      <c r="B35" s="179"/>
      <c r="C35" s="193" t="s">
        <v>1477</v>
      </c>
      <c r="D35" s="86"/>
      <c r="E35" s="182" t="s">
        <v>1478</v>
      </c>
      <c r="F35" s="182"/>
      <c r="G35" s="196" t="s">
        <v>1459</v>
      </c>
      <c r="H35" s="184"/>
      <c r="I35" s="185"/>
    </row>
    <row hidden="1" r="36" spans="1:9">
      <c r="A36" s="86"/>
      <c r="B36" s="179"/>
      <c r="C36" s="180" t="s">
        <v>1479</v>
      </c>
      <c r="D36" s="86"/>
      <c r="E36" s="182" t="s">
        <v>1480</v>
      </c>
      <c r="F36" s="182"/>
      <c r="G36" s="196" t="s">
        <v>1459</v>
      </c>
      <c r="H36" s="184"/>
      <c r="I36" s="185"/>
    </row>
    <row hidden="1" r="37" spans="1:9">
      <c r="A37" s="86"/>
      <c r="B37" s="179"/>
      <c r="C37" s="193" t="s">
        <v>1481</v>
      </c>
      <c r="D37" s="86"/>
      <c r="E37" s="204" t="s">
        <v>1482</v>
      </c>
      <c r="F37" s="86"/>
      <c r="G37" s="202" t="s">
        <v>1459</v>
      </c>
      <c r="H37" s="184"/>
      <c r="I37" s="185"/>
    </row>
    <row hidden="1" r="38" spans="1:9">
      <c r="A38" s="86"/>
      <c r="B38" s="179"/>
      <c r="C38" s="193" t="s">
        <v>1483</v>
      </c>
      <c r="D38" s="86"/>
      <c r="E38" s="182" t="s">
        <v>1484</v>
      </c>
      <c r="F38" s="182"/>
      <c r="G38" s="196" t="s">
        <v>1459</v>
      </c>
      <c r="H38" s="184"/>
      <c r="I38" s="185"/>
    </row>
    <row hidden="1" r="39" spans="1:9">
      <c r="A39" s="86"/>
      <c r="B39" s="179"/>
      <c r="C39" s="180" t="s">
        <v>1485</v>
      </c>
      <c r="D39" s="86"/>
      <c r="E39" s="182" t="s">
        <v>1486</v>
      </c>
      <c r="F39" s="182"/>
      <c r="G39" s="196" t="s">
        <v>1459</v>
      </c>
      <c r="H39" s="184"/>
      <c r="I39" s="185"/>
    </row>
    <row hidden="1" r="40" spans="1:9">
      <c r="A40" s="86"/>
      <c r="B40" s="179"/>
      <c r="C40" s="193" t="s">
        <v>1487</v>
      </c>
      <c r="D40" s="86"/>
      <c r="E40" s="205" t="s">
        <v>1488</v>
      </c>
      <c r="F40" s="86"/>
      <c r="G40" s="202" t="s">
        <v>1459</v>
      </c>
      <c r="H40" s="184"/>
      <c r="I40" s="185"/>
    </row>
    <row r="41" spans="1:9">
      <c r="A41" s="86">
        <v>5089</v>
      </c>
      <c r="B41" s="179">
        <v>2</v>
      </c>
      <c r="C41" s="180" t="s">
        <v>1489</v>
      </c>
      <c r="D41" s="86"/>
      <c r="E41" s="182" t="s">
        <v>1490</v>
      </c>
      <c r="F41" s="182"/>
      <c r="G41" s="196" t="s">
        <v>1491</v>
      </c>
      <c r="H41" s="184"/>
      <c r="I41" s="29">
        <f>'Current Inventory'!I81</f>
        <v>30.45</v>
      </c>
    </row>
    <row hidden="1" r="42" spans="1:9">
      <c r="A42" s="86"/>
      <c r="B42" s="179"/>
      <c r="C42" s="180" t="s">
        <v>1492</v>
      </c>
      <c r="D42" s="86"/>
      <c r="E42" s="182" t="s">
        <v>1493</v>
      </c>
      <c r="F42" s="182"/>
      <c r="G42" s="196" t="s">
        <v>1491</v>
      </c>
      <c r="H42" s="184"/>
      <c r="I42" s="185"/>
    </row>
    <row hidden="1" r="43" spans="1:9">
      <c r="A43" s="86"/>
      <c r="B43" s="179"/>
      <c r="C43" s="180" t="s">
        <v>1494</v>
      </c>
      <c r="D43" s="86"/>
      <c r="E43" s="182" t="s">
        <v>1495</v>
      </c>
      <c r="F43" s="182"/>
      <c r="G43" s="196" t="s">
        <v>1491</v>
      </c>
      <c r="H43" s="184"/>
      <c r="I43" s="185"/>
    </row>
    <row hidden="1" r="44" spans="1:9">
      <c r="A44" s="86"/>
      <c r="B44" s="179"/>
      <c r="C44" s="206" t="s">
        <v>1496</v>
      </c>
      <c r="D44" s="86"/>
      <c r="E44" s="204" t="s">
        <v>1497</v>
      </c>
      <c r="F44" s="86"/>
      <c r="G44" s="196" t="s">
        <v>1491</v>
      </c>
      <c r="H44" s="184"/>
      <c r="I44" s="185"/>
    </row>
    <row hidden="1" r="45" spans="1:9">
      <c r="A45" s="86"/>
      <c r="B45" s="179"/>
      <c r="C45" s="193" t="s">
        <v>1498</v>
      </c>
      <c r="D45" s="86"/>
      <c r="E45" s="204" t="s">
        <v>1499</v>
      </c>
      <c r="F45" s="86"/>
      <c r="G45" s="196" t="s">
        <v>1491</v>
      </c>
      <c r="H45" s="184"/>
      <c r="I45" s="185"/>
    </row>
    <row hidden="1" r="46" spans="1:9">
      <c r="A46" s="86"/>
      <c r="B46" s="179"/>
      <c r="C46" s="193" t="s">
        <v>1500</v>
      </c>
      <c r="D46" s="86"/>
      <c r="E46" s="204" t="s">
        <v>1501</v>
      </c>
      <c r="F46" s="86"/>
      <c r="G46" s="196" t="s">
        <v>1491</v>
      </c>
      <c r="H46" s="184"/>
      <c r="I46" s="185"/>
    </row>
    <row hidden="1" r="47" spans="1:9">
      <c r="A47" s="86"/>
      <c r="B47" s="179"/>
      <c r="C47" s="193" t="s">
        <v>1502</v>
      </c>
      <c r="D47" s="86"/>
      <c r="E47" s="204" t="s">
        <v>1503</v>
      </c>
      <c r="F47" s="86"/>
      <c r="G47" s="196" t="s">
        <v>1491</v>
      </c>
      <c r="H47" s="184"/>
      <c r="I47" s="185"/>
    </row>
    <row hidden="1" r="48" spans="1:9">
      <c r="A48" s="86"/>
      <c r="B48" s="179"/>
      <c r="C48" s="193" t="s">
        <v>1504</v>
      </c>
      <c r="D48" s="86"/>
      <c r="E48" s="204" t="s">
        <v>1505</v>
      </c>
      <c r="F48" s="86"/>
      <c r="G48" s="196" t="s">
        <v>1491</v>
      </c>
      <c r="H48" s="184"/>
      <c r="I48" s="185"/>
    </row>
    <row hidden="1" r="49" spans="1:9">
      <c r="A49" s="86"/>
      <c r="B49" s="179"/>
      <c r="C49" s="193" t="s">
        <v>1506</v>
      </c>
      <c r="D49" s="86"/>
      <c r="E49" s="204" t="s">
        <v>1507</v>
      </c>
      <c r="F49" s="86"/>
      <c r="G49" s="196" t="s">
        <v>1491</v>
      </c>
      <c r="H49" s="184"/>
      <c r="I49" s="185"/>
    </row>
    <row hidden="1" r="50" spans="1:9">
      <c r="A50" s="86"/>
      <c r="B50" s="179"/>
      <c r="C50" s="193"/>
      <c r="D50" s="86"/>
      <c r="E50" s="204"/>
      <c r="F50" s="86"/>
      <c r="G50" s="196"/>
      <c r="H50" s="184"/>
      <c r="I50" s="185"/>
    </row>
    <row hidden="1" r="51" spans="1:9">
      <c r="A51" s="86"/>
      <c r="B51" s="179"/>
      <c r="C51" s="86"/>
      <c r="D51" s="86"/>
      <c r="E51" s="86"/>
      <c r="F51" s="86"/>
      <c r="G51" s="207" t="s">
        <v>903</v>
      </c>
      <c r="H51" s="184"/>
      <c r="I51" s="185"/>
    </row>
    <row r="52" spans="1:9">
      <c r="A52" s="86"/>
      <c r="B52" s="179"/>
      <c r="C52" s="193"/>
      <c r="D52" s="86"/>
      <c r="E52" s="205"/>
      <c r="F52" s="182"/>
      <c r="G52" s="196"/>
      <c r="H52" s="184"/>
      <c r="I52" s="185"/>
    </row>
    <row r="53" spans="1:9">
      <c r="A53" s="86">
        <v>5071</v>
      </c>
      <c r="B53" s="179">
        <v>2</v>
      </c>
      <c r="C53" s="208" t="s">
        <v>1508</v>
      </c>
      <c r="D53" s="86"/>
      <c r="E53" s="182" t="s">
        <v>1509</v>
      </c>
      <c r="F53" s="182" t="s">
        <v>195</v>
      </c>
      <c r="G53" s="196" t="s">
        <v>195</v>
      </c>
      <c r="H53" s="184"/>
      <c r="I53" s="29">
        <f>'43B'!K53</f>
        <v>0</v>
      </c>
    </row>
    <row r="54" spans="1:9">
      <c r="A54" s="86"/>
      <c r="B54" s="179"/>
      <c r="C54" s="180"/>
      <c r="D54" s="86"/>
      <c r="E54" s="182"/>
      <c r="F54" s="182"/>
      <c r="G54" s="196"/>
      <c r="H54" s="184"/>
      <c r="I54" s="185"/>
    </row>
    <row r="55" spans="1:9">
      <c r="A55" s="209">
        <v>6216</v>
      </c>
      <c r="B55" s="179">
        <v>2</v>
      </c>
      <c r="C55" s="210" t="s">
        <v>1510</v>
      </c>
      <c r="D55" s="197"/>
      <c r="E55" s="211" t="s">
        <v>1511</v>
      </c>
      <c r="F55" s="204" t="s">
        <v>1512</v>
      </c>
      <c r="G55" s="202" t="s">
        <v>1272</v>
      </c>
      <c r="H55" s="184">
        <v>41.95</v>
      </c>
      <c r="I55" s="29">
        <f>'Current Inventory'!I914</f>
        <v>127.6</v>
      </c>
    </row>
    <row ht="15.75" r="56" spans="1:9" thickBot="1">
      <c r="B56" s="212"/>
      <c r="C56" s="213"/>
      <c r="E56" s="213"/>
      <c r="F56" s="213"/>
      <c r="G56" s="213"/>
      <c r="H56" s="184"/>
      <c r="I56" s="289">
        <f>SUM(I9:I55)</f>
        <v>270.89</v>
      </c>
    </row>
    <row ht="15.75" r="57" spans="1:9" thickTop="1">
      <c r="B57" s="214"/>
      <c r="C57" s="215"/>
      <c r="E57" s="213"/>
      <c r="F57" s="215"/>
      <c r="G57" s="213"/>
      <c r="H57" s="184"/>
      <c r="I57" s="185"/>
    </row>
    <row r="58" spans="1:9">
      <c r="B58" s="214"/>
      <c r="C58" s="215"/>
      <c r="E58" s="213"/>
      <c r="F58" s="215"/>
      <c r="G58" s="213"/>
      <c r="H58" s="184"/>
      <c r="I58" s="185"/>
    </row>
    <row r="59" spans="1:9">
      <c r="B59" s="214"/>
      <c r="C59" s="215"/>
      <c r="E59" s="213"/>
      <c r="F59" s="215"/>
      <c r="G59" s="213"/>
      <c r="H59" s="184"/>
      <c r="I59" s="185"/>
    </row>
    <row r="60" spans="1:9">
      <c r="B60" s="212"/>
      <c r="C60" s="215"/>
      <c r="E60" s="213"/>
      <c r="F60" s="213"/>
      <c r="G60" s="213"/>
      <c r="H60" s="184"/>
      <c r="I60" s="185"/>
    </row>
    <row r="61" spans="1:9">
      <c r="B61" s="212"/>
      <c r="C61" s="215"/>
      <c r="E61" s="213"/>
      <c r="F61" s="215"/>
      <c r="G61" s="213"/>
      <c r="H61" s="184"/>
      <c r="I61" s="185"/>
    </row>
    <row r="62" spans="1:9">
      <c r="B62" s="214"/>
      <c r="C62" s="215"/>
      <c r="E62" s="213"/>
      <c r="F62" s="213"/>
      <c r="G62" s="213"/>
      <c r="H62" s="184"/>
      <c r="I62" s="185"/>
    </row>
    <row r="63" spans="1:9">
      <c r="B63" s="212"/>
      <c r="C63" s="215"/>
      <c r="E63" s="213"/>
      <c r="F63" s="215"/>
      <c r="G63" s="213"/>
      <c r="H63" s="184"/>
      <c r="I63" s="185"/>
    </row>
    <row r="64" spans="1:9">
      <c r="B64" s="214"/>
      <c r="C64" s="215"/>
      <c r="E64" s="213"/>
      <c r="F64" s="213"/>
      <c r="G64" s="213"/>
      <c r="H64" s="184"/>
      <c r="I64" s="185"/>
    </row>
    <row r="65" spans="2:9">
      <c r="B65" s="214"/>
      <c r="C65" s="213"/>
      <c r="E65" s="213"/>
      <c r="F65" s="213"/>
      <c r="G65" s="213"/>
      <c r="H65" s="184"/>
      <c r="I65" s="185"/>
    </row>
    <row r="66" spans="2:9">
      <c r="B66" s="216"/>
      <c r="C66" s="213"/>
      <c r="E66" s="213"/>
      <c r="F66" s="213"/>
      <c r="G66" s="213"/>
      <c r="H66" s="184"/>
      <c r="I66" s="185"/>
    </row>
    <row r="67" spans="2:9">
      <c r="B67" s="212"/>
      <c r="C67" s="215"/>
      <c r="E67" s="217"/>
      <c r="F67" s="213"/>
      <c r="G67" s="213"/>
      <c r="H67" s="184"/>
      <c r="I67" s="185"/>
    </row>
    <row r="68" spans="2:9">
      <c r="B68" s="216"/>
      <c r="C68" s="218"/>
      <c r="E68" s="219"/>
      <c r="F68" s="219"/>
      <c r="G68" s="195"/>
      <c r="H68" s="219"/>
      <c r="I68" s="220"/>
    </row>
    <row r="69" spans="2:9">
      <c r="B69" s="214"/>
      <c r="C69" s="215"/>
      <c r="E69" s="213"/>
      <c r="F69" s="213"/>
      <c r="G69" s="213"/>
      <c r="H69" s="184"/>
      <c r="I69" s="185"/>
    </row>
    <row r="70" spans="2:9">
      <c r="B70" s="216"/>
      <c r="C70" s="213"/>
      <c r="E70" s="213"/>
      <c r="F70" s="213"/>
      <c r="G70" s="215"/>
      <c r="H70" s="184"/>
      <c r="I70" s="185"/>
    </row>
    <row r="71" spans="2:9">
      <c r="B71" s="216"/>
      <c r="C71" s="213"/>
      <c r="E71" s="213"/>
      <c r="F71" s="213"/>
      <c r="G71" s="215"/>
      <c r="H71" s="184"/>
      <c r="I71" s="185"/>
    </row>
    <row r="72" spans="2:9">
      <c r="B72" s="216"/>
      <c r="C72" s="213"/>
      <c r="E72" s="213"/>
      <c r="F72" s="213"/>
      <c r="G72" s="215"/>
      <c r="H72" s="184"/>
      <c r="I72" s="185"/>
    </row>
    <row r="73" spans="2:9">
      <c r="B73" s="216"/>
      <c r="C73" s="221"/>
      <c r="E73" s="213"/>
      <c r="F73" s="213"/>
      <c r="G73" s="215"/>
      <c r="H73" s="184"/>
      <c r="I73" s="185"/>
    </row>
    <row r="74" spans="2:9">
      <c r="B74" s="212"/>
      <c r="C74" s="215"/>
      <c r="E74" s="215"/>
      <c r="F74" s="215"/>
      <c r="G74" s="215"/>
      <c r="H74" s="184"/>
      <c r="I74" s="185"/>
    </row>
    <row r="75" spans="2:9">
      <c r="B75" s="212"/>
      <c r="C75" s="215"/>
      <c r="E75" s="215"/>
      <c r="F75" s="215"/>
      <c r="G75" s="215"/>
      <c r="H75" s="184"/>
      <c r="I75" s="185"/>
    </row>
    <row r="76" spans="2:9">
      <c r="B76" s="212"/>
      <c r="C76" s="215"/>
      <c r="E76" s="215"/>
      <c r="F76" s="215"/>
      <c r="G76" s="215"/>
      <c r="H76" s="184"/>
      <c r="I76" s="185"/>
    </row>
    <row r="77" spans="2:9">
      <c r="B77" s="212"/>
      <c r="C77" s="215"/>
      <c r="E77" s="215"/>
      <c r="F77" s="215"/>
      <c r="G77" s="215"/>
      <c r="H77" s="184"/>
      <c r="I77" s="185"/>
    </row>
    <row r="78" spans="2:9">
      <c r="B78" s="212"/>
      <c r="C78" s="215"/>
      <c r="E78" s="215"/>
      <c r="F78" s="215"/>
      <c r="G78" s="215"/>
      <c r="H78" s="184"/>
      <c r="I78" s="185"/>
    </row>
    <row r="79" spans="2:9">
      <c r="B79" s="212"/>
      <c r="C79" s="215"/>
      <c r="E79" s="215"/>
      <c r="F79" s="215"/>
      <c r="G79" s="215"/>
      <c r="H79" s="184"/>
      <c r="I79" s="185"/>
    </row>
    <row r="80" spans="2:9">
      <c r="B80" s="212"/>
      <c r="C80" s="215"/>
      <c r="E80" s="215"/>
      <c r="F80" s="215"/>
      <c r="G80" s="215"/>
      <c r="H80" s="184"/>
      <c r="I80" s="185"/>
    </row>
    <row r="81" spans="2:9">
      <c r="B81" s="212"/>
      <c r="C81" s="215"/>
      <c r="E81" s="215"/>
      <c r="F81" s="215"/>
      <c r="G81" s="215"/>
      <c r="H81" s="184"/>
      <c r="I81" s="185"/>
    </row>
    <row r="82" spans="2:9">
      <c r="B82" s="212"/>
      <c r="C82" s="215"/>
      <c r="E82" s="215"/>
      <c r="F82" s="215"/>
      <c r="G82" s="215"/>
      <c r="H82" s="184"/>
      <c r="I82" s="185"/>
    </row>
    <row r="83" spans="2:9">
      <c r="B83" s="216"/>
      <c r="C83" s="213"/>
      <c r="E83" s="213"/>
      <c r="F83" s="213"/>
      <c r="G83" s="213"/>
      <c r="H83" s="185"/>
      <c r="I83" s="185"/>
    </row>
    <row r="84" spans="2:9">
      <c r="B84" s="216"/>
      <c r="C84" s="213"/>
      <c r="E84" s="213"/>
      <c r="F84" s="213"/>
      <c r="G84" s="213"/>
      <c r="H84" s="185"/>
      <c r="I84" s="185"/>
    </row>
    <row r="85" spans="2:9">
      <c r="B85" s="216"/>
      <c r="C85" s="213"/>
      <c r="E85" s="213"/>
      <c r="F85" s="213"/>
      <c r="G85" s="213"/>
      <c r="H85" s="185"/>
      <c r="I85" s="185"/>
    </row>
    <row r="86" spans="2:9">
      <c r="B86" s="216"/>
      <c r="C86" s="213"/>
      <c r="E86" s="215"/>
      <c r="F86" s="213"/>
      <c r="G86" s="213"/>
      <c r="H86" s="185"/>
      <c r="I86" s="185"/>
    </row>
    <row r="87" spans="2:9">
      <c r="B87" s="216"/>
      <c r="C87" s="213"/>
      <c r="E87" s="213"/>
      <c r="F87" s="213"/>
      <c r="G87" s="213"/>
      <c r="H87" s="185"/>
      <c r="I87" s="185"/>
    </row>
    <row r="88" spans="2:9">
      <c r="B88" s="212"/>
      <c r="C88" s="215"/>
      <c r="E88" s="215"/>
      <c r="F88" s="215"/>
      <c r="G88" s="215"/>
      <c r="H88" s="184"/>
      <c r="I88" s="185"/>
    </row>
    <row r="89" spans="2:9">
      <c r="B89" s="212"/>
      <c r="C89" s="215"/>
      <c r="E89" s="215"/>
      <c r="F89" s="213"/>
      <c r="G89" s="213"/>
      <c r="H89" s="184"/>
      <c r="I89" s="185"/>
    </row>
    <row r="90" spans="2:9">
      <c r="B90" s="212"/>
      <c r="C90" s="215"/>
      <c r="E90" s="215"/>
      <c r="F90" s="213"/>
      <c r="G90" s="213"/>
      <c r="H90" s="184"/>
      <c r="I90" s="185"/>
    </row>
    <row r="91" spans="2:9">
      <c r="B91" s="212"/>
      <c r="C91" s="215"/>
      <c r="E91" s="215"/>
      <c r="F91" s="213"/>
      <c r="G91" s="213"/>
      <c r="H91" s="184"/>
      <c r="I91" s="185"/>
    </row>
    <row r="92" spans="2:9">
      <c r="B92" s="212"/>
      <c r="C92" s="215"/>
      <c r="E92" s="215"/>
      <c r="F92" s="213"/>
      <c r="G92" s="213"/>
      <c r="H92" s="184"/>
      <c r="I92" s="185"/>
    </row>
    <row r="93" spans="2:9">
      <c r="B93" s="212"/>
      <c r="C93" s="215"/>
      <c r="E93" s="217"/>
      <c r="F93" s="217"/>
      <c r="G93" s="217"/>
      <c r="H93" s="184"/>
      <c r="I93" s="185"/>
    </row>
    <row r="94" spans="2:9">
      <c r="B94" s="222"/>
      <c r="C94" s="191"/>
      <c r="E94" s="191"/>
      <c r="F94" s="223"/>
      <c r="G94" s="223"/>
      <c r="H94" s="223"/>
      <c r="I94" s="192"/>
    </row>
    <row r="95" spans="2:9">
      <c r="B95" s="212"/>
      <c r="C95" s="215"/>
      <c r="E95" s="215"/>
      <c r="F95" s="213"/>
      <c r="G95" s="213"/>
      <c r="H95" s="184"/>
      <c r="I95" s="185"/>
    </row>
    <row r="96" spans="2:9">
      <c r="B96" s="212"/>
      <c r="C96" s="213"/>
      <c r="E96" s="215"/>
      <c r="F96" s="213"/>
      <c r="G96" s="213"/>
      <c r="H96" s="184"/>
      <c r="I96" s="185"/>
    </row>
    <row r="97" spans="2:9">
      <c r="B97" s="212"/>
      <c r="C97" s="215"/>
      <c r="E97" s="213"/>
      <c r="F97" s="213"/>
      <c r="G97" s="213"/>
      <c r="H97" s="184"/>
      <c r="I97" s="185"/>
    </row>
    <row r="98" spans="2:9">
      <c r="B98" s="212"/>
      <c r="C98" s="213"/>
      <c r="E98" s="213"/>
      <c r="F98" s="213"/>
      <c r="G98" s="213"/>
      <c r="H98" s="184"/>
      <c r="I98" s="185"/>
    </row>
    <row r="99" spans="2:9">
      <c r="B99" s="212"/>
      <c r="C99" s="215"/>
      <c r="E99" s="217"/>
      <c r="F99" s="213"/>
      <c r="G99" s="213"/>
      <c r="H99" s="184"/>
      <c r="I99" s="185"/>
    </row>
    <row r="100" spans="2:9">
      <c r="B100" s="212"/>
      <c r="C100" s="215"/>
      <c r="E100" s="217"/>
      <c r="F100" s="213"/>
      <c r="G100" s="213"/>
      <c r="H100" s="184"/>
      <c r="I100" s="185"/>
    </row>
    <row r="101" spans="2:9">
      <c r="B101" s="212"/>
      <c r="C101" s="224"/>
      <c r="E101" s="217"/>
      <c r="F101" s="213"/>
      <c r="G101" s="213"/>
      <c r="H101" s="184"/>
      <c r="I101" s="185"/>
    </row>
    <row r="102" spans="2:9">
      <c r="B102" s="212"/>
      <c r="C102" s="213"/>
      <c r="E102" s="213"/>
      <c r="F102" s="213"/>
      <c r="G102" s="213"/>
      <c r="H102" s="184"/>
      <c r="I102" s="184"/>
    </row>
    <row r="103" spans="2:9">
      <c r="E103" s="225"/>
      <c r="F103" s="225"/>
      <c r="G103" s="225"/>
      <c r="H103" s="225"/>
      <c r="I103" s="225"/>
    </row>
  </sheetData>
  <mergeCells count="6">
    <mergeCell ref="A5:H5"/>
    <mergeCell ref="A1:C1"/>
    <mergeCell ref="E1:F3"/>
    <mergeCell ref="A3:C3"/>
    <mergeCell ref="A4:C4"/>
    <mergeCell ref="D4:F4"/>
  </mergeCells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6"/>
  <sheetViews>
    <sheetView topLeftCell="A22" workbookViewId="0">
      <selection activeCell="H36" sqref="H36"/>
    </sheetView>
  </sheetViews>
  <sheetFormatPr defaultRowHeight="15"/>
  <cols>
    <col min="1" max="1" bestFit="true" customWidth="true" style="7" width="5.5703125" collapsed="false"/>
    <col min="2" max="2" bestFit="true" customWidth="true" style="7" width="4.140625" collapsed="false"/>
    <col min="3" max="3" bestFit="true" customWidth="true" style="7" width="15.0" collapsed="false"/>
    <col min="4" max="4" customWidth="true" style="7" width="15.0" collapsed="false"/>
    <col min="5" max="5" bestFit="true" customWidth="true" style="7" width="8.28515625" collapsed="false"/>
    <col min="6" max="6" bestFit="true" customWidth="true" style="7" width="15.85546875" collapsed="false"/>
    <col min="7" max="7" customWidth="true" hidden="true" style="7" width="21.5703125" collapsed="false"/>
    <col min="8" max="8" customWidth="true" style="7" width="27.85546875" collapsed="false"/>
    <col min="9" max="9" customWidth="true" hidden="true" style="7" width="15.28515625" collapsed="false"/>
    <col min="10" max="10" customWidth="true" style="7" width="19.85546875" collapsed="false"/>
    <col min="11" max="11" customWidth="true" hidden="true" style="7" width="10.140625" collapsed="false"/>
    <col min="12" max="16384" style="7" width="9.140625" collapsed="false"/>
  </cols>
  <sheetData>
    <row ht="15.75" r="1" spans="1:14">
      <c r="A1" s="476" t="s">
        <v>1513</v>
      </c>
      <c r="B1" s="477"/>
      <c r="C1" s="477"/>
      <c r="D1" s="477"/>
      <c r="E1" s="477"/>
      <c r="F1" s="477"/>
      <c r="G1" s="226" t="s">
        <v>1514</v>
      </c>
      <c r="H1" s="478" t="s">
        <v>1515</v>
      </c>
      <c r="I1" s="478"/>
      <c r="J1" s="226" t="s">
        <v>1516</v>
      </c>
      <c r="K1" s="227"/>
    </row>
    <row r="2" spans="1:14">
      <c r="A2" s="479" t="s">
        <v>1517</v>
      </c>
      <c r="B2" s="480"/>
      <c r="C2" s="480"/>
      <c r="D2" s="480"/>
      <c r="E2" s="480"/>
      <c r="F2" s="480"/>
      <c r="G2" s="228" t="s">
        <v>1518</v>
      </c>
      <c r="H2" s="481" t="s">
        <v>1366</v>
      </c>
      <c r="I2" s="481"/>
      <c r="J2" s="228" t="s">
        <v>1519</v>
      </c>
      <c r="K2" s="229"/>
    </row>
    <row r="3" spans="1:14">
      <c r="A3" s="230"/>
      <c r="B3" s="231"/>
      <c r="C3" s="232">
        <v>3</v>
      </c>
      <c r="D3" s="233"/>
      <c r="E3" s="234"/>
      <c r="F3" s="234"/>
      <c r="G3" s="235" t="s">
        <v>941</v>
      </c>
      <c r="H3" s="482">
        <v>2185</v>
      </c>
      <c r="I3" s="482"/>
      <c r="J3" s="236" t="s">
        <v>1520</v>
      </c>
      <c r="K3" s="237"/>
    </row>
    <row r="4" spans="1:14">
      <c r="A4" s="238"/>
      <c r="B4" s="238"/>
      <c r="C4" s="239"/>
      <c r="D4" s="239"/>
      <c r="E4" s="238"/>
      <c r="F4" s="238"/>
      <c r="G4" s="228"/>
      <c r="H4" s="227"/>
      <c r="I4" s="227"/>
      <c r="J4" s="228"/>
      <c r="K4" s="240"/>
    </row>
    <row r="5" spans="1:14">
      <c r="A5" s="238"/>
      <c r="B5" s="238"/>
      <c r="C5" s="239"/>
      <c r="D5" s="239"/>
      <c r="E5" s="238"/>
      <c r="F5" s="238"/>
      <c r="G5" s="228"/>
      <c r="H5" s="227"/>
      <c r="I5" s="227"/>
      <c r="J5" s="228"/>
      <c r="K5" s="240"/>
    </row>
    <row r="6" spans="1:14">
      <c r="A6" s="238"/>
      <c r="B6" s="238"/>
      <c r="C6" s="239" t="s">
        <v>1521</v>
      </c>
      <c r="D6" s="239"/>
      <c r="E6" s="238"/>
      <c r="F6" s="238"/>
      <c r="G6" s="228"/>
      <c r="H6" s="227"/>
      <c r="I6" s="227"/>
      <c r="J6" s="228"/>
      <c r="K6" s="240"/>
    </row>
    <row r="7" spans="1:14">
      <c r="A7" s="483"/>
      <c r="B7" s="483"/>
      <c r="C7" s="483"/>
      <c r="D7" s="483"/>
      <c r="E7" s="483"/>
      <c r="F7" s="483"/>
      <c r="G7" s="483"/>
      <c r="H7" s="483"/>
      <c r="I7" s="483"/>
      <c r="J7" s="483"/>
      <c r="K7" s="483"/>
    </row>
    <row r="8" spans="1:14">
      <c r="A8" s="177" t="s">
        <v>1522</v>
      </c>
      <c r="B8" s="177" t="s">
        <v>502</v>
      </c>
      <c r="C8" s="241" t="s">
        <v>1523</v>
      </c>
      <c r="D8" s="241" t="s">
        <v>1524</v>
      </c>
      <c r="E8" s="241" t="s">
        <v>1525</v>
      </c>
      <c r="F8" s="177" t="s">
        <v>1433</v>
      </c>
      <c r="G8" s="177" t="s">
        <v>1526</v>
      </c>
      <c r="H8" s="177" t="s">
        <v>944</v>
      </c>
      <c r="I8" s="177" t="s">
        <v>1435</v>
      </c>
      <c r="J8" s="177" t="s">
        <v>1436</v>
      </c>
      <c r="K8" s="284" t="s">
        <v>1437</v>
      </c>
      <c r="L8" s="285" t="s">
        <v>1612</v>
      </c>
    </row>
    <row r="9" spans="1:14">
      <c r="A9" s="242">
        <v>5069</v>
      </c>
      <c r="B9" s="242">
        <v>2</v>
      </c>
      <c r="C9" s="242">
        <f>B9*C3</f>
        <v>6</v>
      </c>
      <c r="D9" s="242"/>
      <c r="E9" s="242"/>
      <c r="F9" s="189" t="s">
        <v>1527</v>
      </c>
      <c r="G9" s="86"/>
      <c r="H9" s="190" t="s">
        <v>1528</v>
      </c>
      <c r="I9" s="190" t="s">
        <v>1529</v>
      </c>
      <c r="J9" s="190" t="s">
        <v>1530</v>
      </c>
      <c r="K9" s="184">
        <v>22</v>
      </c>
      <c r="L9" s="278">
        <f>'Current Inventory'!I66</f>
        <v>46.38</v>
      </c>
    </row>
    <row customFormat="1" r="10" s="230" spans="1:14">
      <c r="A10" s="179">
        <v>5200</v>
      </c>
      <c r="B10" s="179">
        <v>1</v>
      </c>
      <c r="C10" s="179">
        <f>B10*C3</f>
        <v>3</v>
      </c>
      <c r="D10" s="179"/>
      <c r="E10" s="179"/>
      <c r="F10" s="208" t="s">
        <v>1531</v>
      </c>
      <c r="G10" s="205"/>
      <c r="H10" s="205" t="s">
        <v>1532</v>
      </c>
      <c r="I10" s="205"/>
      <c r="J10" s="204" t="s">
        <v>1533</v>
      </c>
      <c r="K10" s="184">
        <v>13.5</v>
      </c>
      <c r="L10" s="279">
        <f>'Current Inventory'!I169</f>
        <v>20.09</v>
      </c>
      <c r="N10" s="283"/>
    </row>
    <row customFormat="1" r="11" s="230" spans="1:14">
      <c r="A11" s="179">
        <v>5202</v>
      </c>
      <c r="B11" s="179">
        <v>1</v>
      </c>
      <c r="C11" s="179">
        <f>B11*C3</f>
        <v>3</v>
      </c>
      <c r="D11" s="179"/>
      <c r="E11" s="179"/>
      <c r="F11" s="206" t="s">
        <v>111</v>
      </c>
      <c r="G11" s="205"/>
      <c r="H11" s="204" t="s">
        <v>1534</v>
      </c>
      <c r="I11" s="204" t="s">
        <v>1535</v>
      </c>
      <c r="J11" s="204" t="s">
        <v>195</v>
      </c>
      <c r="K11" s="184">
        <v>80.099999999999994</v>
      </c>
      <c r="L11" s="279">
        <f>'Current Inventory'!I171</f>
        <v>102</v>
      </c>
    </row>
    <row customHeight="1" ht="12.75" r="12" spans="1:14">
      <c r="A12" s="242">
        <v>5352</v>
      </c>
      <c r="B12" s="242">
        <v>1</v>
      </c>
      <c r="C12" s="242">
        <f>B12*C3</f>
        <v>3</v>
      </c>
      <c r="D12" s="242"/>
      <c r="E12" s="242"/>
      <c r="F12" s="193" t="s">
        <v>206</v>
      </c>
      <c r="G12" s="86"/>
      <c r="H12" s="86" t="s">
        <v>1536</v>
      </c>
      <c r="I12" s="182" t="s">
        <v>1537</v>
      </c>
      <c r="J12" s="182" t="s">
        <v>1538</v>
      </c>
      <c r="K12" s="184">
        <v>245.6</v>
      </c>
      <c r="L12" s="278">
        <f>'Current Inventory'!I291</f>
        <v>253.6</v>
      </c>
    </row>
    <row customHeight="1" ht="12.75" r="13" spans="1:14">
      <c r="A13" s="242">
        <v>5351</v>
      </c>
      <c r="B13" s="242">
        <v>1</v>
      </c>
      <c r="C13" s="242">
        <f>B13*C3</f>
        <v>3</v>
      </c>
      <c r="D13" s="242"/>
      <c r="E13" s="242"/>
      <c r="F13" s="193" t="s">
        <v>1539</v>
      </c>
      <c r="G13" s="86"/>
      <c r="H13" s="205" t="s">
        <v>1540</v>
      </c>
      <c r="I13" s="182" t="s">
        <v>1537</v>
      </c>
      <c r="J13" s="182" t="s">
        <v>1538</v>
      </c>
      <c r="K13" s="184">
        <v>270.51</v>
      </c>
      <c r="L13" s="278">
        <f>'Current Inventory'!I290</f>
        <v>328.86</v>
      </c>
    </row>
    <row customHeight="1" ht="12.95" r="14" spans="1:14">
      <c r="A14" s="242">
        <v>6244</v>
      </c>
      <c r="B14" s="179">
        <v>1</v>
      </c>
      <c r="C14" s="242">
        <f>B14*C3</f>
        <v>3</v>
      </c>
      <c r="D14" s="242"/>
      <c r="E14" s="242"/>
      <c r="F14" s="193"/>
      <c r="G14" s="244"/>
      <c r="H14" s="204" t="s">
        <v>1541</v>
      </c>
      <c r="I14" s="204" t="s">
        <v>1441</v>
      </c>
      <c r="J14" s="244"/>
      <c r="K14" s="184">
        <v>4.88</v>
      </c>
      <c r="L14" s="278">
        <f>'Current Inventory'!I942</f>
        <v>17</v>
      </c>
    </row>
    <row customHeight="1" ht="12.95" r="15" spans="1:14">
      <c r="A15" s="242">
        <v>6245</v>
      </c>
      <c r="B15" s="179">
        <v>1</v>
      </c>
      <c r="C15" s="242">
        <f>B15*C3</f>
        <v>3</v>
      </c>
      <c r="D15" s="242"/>
      <c r="E15" s="242"/>
      <c r="F15" s="193"/>
      <c r="G15" s="244"/>
      <c r="H15" s="204" t="s">
        <v>1542</v>
      </c>
      <c r="I15" s="204" t="s">
        <v>1441</v>
      </c>
      <c r="J15" s="244"/>
      <c r="K15" s="184">
        <v>9.25</v>
      </c>
      <c r="L15" s="278">
        <f>'Current Inventory'!I943</f>
        <v>8</v>
      </c>
    </row>
    <row customHeight="1" ht="12.95" r="16" spans="1:14">
      <c r="A16" s="242">
        <v>6306</v>
      </c>
      <c r="B16" s="242">
        <v>2</v>
      </c>
      <c r="C16" s="242">
        <f>B16*C3</f>
        <v>6</v>
      </c>
      <c r="D16" s="242"/>
      <c r="E16" s="242"/>
      <c r="F16" s="193"/>
      <c r="G16" s="86"/>
      <c r="H16" s="86" t="s">
        <v>1543</v>
      </c>
      <c r="I16" s="182" t="s">
        <v>1544</v>
      </c>
      <c r="J16" s="190"/>
      <c r="K16" s="184">
        <v>27</v>
      </c>
      <c r="L16" s="278">
        <f>'Current Inventory'!I1003</f>
        <v>10</v>
      </c>
    </row>
    <row customHeight="1" ht="12.95" r="17" spans="1:12">
      <c r="A17" s="242">
        <v>6307</v>
      </c>
      <c r="B17" s="242">
        <v>1</v>
      </c>
      <c r="C17" s="242">
        <f>B17*C3</f>
        <v>3</v>
      </c>
      <c r="D17" s="242"/>
      <c r="E17" s="242"/>
      <c r="F17" s="193"/>
      <c r="G17" s="86"/>
      <c r="H17" s="86" t="s">
        <v>789</v>
      </c>
      <c r="I17" s="182" t="s">
        <v>1544</v>
      </c>
      <c r="J17" s="190"/>
      <c r="K17" s="184">
        <v>28.5</v>
      </c>
      <c r="L17" s="278">
        <f>'Current Inventory'!I1004</f>
        <v>20.56</v>
      </c>
    </row>
    <row customHeight="1" ht="12.95" r="18" spans="1:12">
      <c r="A18" s="242">
        <v>6308</v>
      </c>
      <c r="B18" s="242">
        <v>1</v>
      </c>
      <c r="C18" s="242">
        <f>B18*C3</f>
        <v>3</v>
      </c>
      <c r="D18" s="242"/>
      <c r="E18" s="242"/>
      <c r="F18" s="193"/>
      <c r="G18" s="86"/>
      <c r="H18" s="86" t="s">
        <v>819</v>
      </c>
      <c r="I18" s="182" t="s">
        <v>1544</v>
      </c>
      <c r="J18" s="190"/>
      <c r="K18" s="245">
        <v>30</v>
      </c>
      <c r="L18" s="278">
        <f>'Current Inventory'!I1005</f>
        <v>8.5</v>
      </c>
    </row>
    <row customFormat="1" customHeight="1" ht="12.95" r="19" s="247" spans="1:12">
      <c r="A19" s="246">
        <v>6431</v>
      </c>
      <c r="B19" s="242">
        <v>1</v>
      </c>
      <c r="C19" s="242">
        <f>B19*C3</f>
        <v>3</v>
      </c>
      <c r="D19" s="242"/>
      <c r="E19" s="242"/>
      <c r="F19" s="180"/>
      <c r="G19" s="86"/>
      <c r="H19" s="182" t="s">
        <v>1545</v>
      </c>
      <c r="I19" s="182" t="s">
        <v>1544</v>
      </c>
      <c r="J19" s="190"/>
      <c r="K19" s="186">
        <v>19.399999999999999</v>
      </c>
      <c r="L19" s="278">
        <f>'Current Inventory'!I1121</f>
        <v>9.83</v>
      </c>
    </row>
    <row customHeight="1" ht="12.95" r="20" spans="1:12">
      <c r="A20" s="246">
        <v>6434</v>
      </c>
      <c r="B20" s="242">
        <v>2</v>
      </c>
      <c r="C20" s="242">
        <f>B20*C3</f>
        <v>6</v>
      </c>
      <c r="D20" s="242"/>
      <c r="E20" s="242"/>
      <c r="F20" s="180"/>
      <c r="G20" s="86"/>
      <c r="H20" s="182" t="s">
        <v>1546</v>
      </c>
      <c r="I20" s="182" t="s">
        <v>1544</v>
      </c>
      <c r="J20" s="190"/>
      <c r="K20" s="184">
        <v>135</v>
      </c>
      <c r="L20" s="278">
        <f>'Current Inventory'!I1124</f>
        <v>25.16</v>
      </c>
    </row>
    <row customHeight="1" ht="12.95" r="21" spans="1:12">
      <c r="A21" s="242">
        <v>6466</v>
      </c>
      <c r="B21" s="242">
        <v>1</v>
      </c>
      <c r="C21" s="242">
        <f>B21*C3</f>
        <v>3</v>
      </c>
      <c r="D21" s="242"/>
      <c r="E21" s="242"/>
      <c r="F21" s="180">
        <v>2860108655</v>
      </c>
      <c r="G21" s="86"/>
      <c r="H21" s="182" t="s">
        <v>1547</v>
      </c>
      <c r="I21" s="182"/>
      <c r="J21" s="182" t="s">
        <v>1446</v>
      </c>
      <c r="K21" s="184">
        <v>2.13</v>
      </c>
      <c r="L21" s="278">
        <f>'Current Inventory'!I1151</f>
        <v>4.8</v>
      </c>
    </row>
    <row customHeight="1" ht="12.95" r="22" spans="1:12">
      <c r="A22" s="246">
        <v>6543</v>
      </c>
      <c r="B22" s="242">
        <v>1</v>
      </c>
      <c r="C22" s="242">
        <f>B22*C3</f>
        <v>3</v>
      </c>
      <c r="D22" s="242"/>
      <c r="E22" s="242"/>
      <c r="F22" s="180"/>
      <c r="G22" s="86"/>
      <c r="H22" s="182" t="s">
        <v>1548</v>
      </c>
      <c r="I22" s="182" t="s">
        <v>1544</v>
      </c>
      <c r="J22" s="190"/>
      <c r="K22" s="245">
        <v>90.25</v>
      </c>
      <c r="L22" s="278">
        <f>'Current Inventory'!I1226</f>
        <v>14.75</v>
      </c>
    </row>
    <row customHeight="1" ht="12.95" r="23" spans="1:12">
      <c r="A23" s="246">
        <v>6588</v>
      </c>
      <c r="B23" s="242">
        <v>1</v>
      </c>
      <c r="C23" s="242">
        <f>B23*C3</f>
        <v>3</v>
      </c>
      <c r="D23" s="242"/>
      <c r="E23" s="242"/>
      <c r="F23" s="180"/>
      <c r="G23" s="86"/>
      <c r="H23" s="182" t="s">
        <v>1549</v>
      </c>
      <c r="I23" s="182" t="s">
        <v>1544</v>
      </c>
      <c r="J23" s="190"/>
      <c r="K23" s="186">
        <v>39</v>
      </c>
      <c r="L23" s="278">
        <f>'Current Inventory'!I1271</f>
        <v>21.55</v>
      </c>
    </row>
    <row customHeight="1" ht="34.5" r="24" spans="1:12">
      <c r="A24" s="248"/>
      <c r="B24" s="214"/>
      <c r="C24" s="214"/>
      <c r="D24" s="214"/>
      <c r="E24" s="214"/>
      <c r="F24" s="215"/>
      <c r="G24" s="203"/>
      <c r="H24" s="213"/>
      <c r="I24" s="213"/>
      <c r="J24" s="213"/>
      <c r="K24" s="184"/>
      <c r="L24" s="203"/>
    </row>
    <row customHeight="1" ht="12.95" r="25" spans="1:12">
      <c r="A25" s="474" t="s">
        <v>1550</v>
      </c>
      <c r="B25" s="475"/>
      <c r="C25" s="475"/>
      <c r="D25" s="475"/>
      <c r="E25" s="475"/>
      <c r="F25" s="213"/>
      <c r="G25" s="203"/>
      <c r="H25" s="213"/>
      <c r="I25" s="213"/>
      <c r="J25" s="213"/>
      <c r="K25" s="184"/>
      <c r="L25" s="203"/>
    </row>
    <row customHeight="1" ht="12.95" r="26" spans="1:12">
      <c r="A26" s="242">
        <v>5004</v>
      </c>
      <c r="B26" s="242"/>
      <c r="C26" s="242"/>
      <c r="D26" s="242"/>
      <c r="E26" s="242"/>
      <c r="F26" s="189" t="s">
        <v>1</v>
      </c>
      <c r="G26" s="86"/>
      <c r="H26" s="190" t="s">
        <v>1551</v>
      </c>
      <c r="I26" s="190" t="s">
        <v>1552</v>
      </c>
      <c r="J26" s="190" t="s">
        <v>1552</v>
      </c>
      <c r="K26" s="184">
        <v>22.31</v>
      </c>
      <c r="L26" s="278">
        <f>'Current Inventory'!I12</f>
        <v>27.6</v>
      </c>
    </row>
    <row customHeight="1" ht="12.95" r="27" spans="1:12">
      <c r="A27" s="242">
        <v>5008</v>
      </c>
      <c r="B27" s="242">
        <v>1</v>
      </c>
      <c r="C27" s="242"/>
      <c r="D27" s="242"/>
      <c r="E27" s="242"/>
      <c r="F27" s="193" t="s">
        <v>4</v>
      </c>
      <c r="G27" s="86"/>
      <c r="H27" s="86" t="s">
        <v>1553</v>
      </c>
      <c r="I27" s="86"/>
      <c r="J27" s="194" t="s">
        <v>1446</v>
      </c>
      <c r="K27" s="184">
        <v>2.97</v>
      </c>
      <c r="L27" s="278">
        <f>'Current Inventory'!I15</f>
        <v>3.74</v>
      </c>
    </row>
    <row customHeight="1" ht="12.95" r="28" spans="1:12">
      <c r="A28" s="242">
        <v>5012</v>
      </c>
      <c r="B28" s="242">
        <v>1</v>
      </c>
      <c r="C28" s="242"/>
      <c r="D28" s="242"/>
      <c r="E28" s="242"/>
      <c r="F28" s="180">
        <v>2860124541</v>
      </c>
      <c r="G28" s="86"/>
      <c r="H28" s="182" t="s">
        <v>1554</v>
      </c>
      <c r="I28" s="182"/>
      <c r="J28" s="182" t="s">
        <v>1446</v>
      </c>
      <c r="K28" s="184">
        <v>6.05</v>
      </c>
      <c r="L28" s="278">
        <f>'Current Inventory'!I19</f>
        <v>9.89</v>
      </c>
    </row>
    <row customHeight="1" ht="12.95" r="29" spans="1:12">
      <c r="A29" s="242">
        <v>5015</v>
      </c>
      <c r="B29" s="242">
        <v>8</v>
      </c>
      <c r="C29" s="242"/>
      <c r="D29" s="242"/>
      <c r="E29" s="242"/>
      <c r="F29" s="180">
        <v>2860133353</v>
      </c>
      <c r="G29" s="86"/>
      <c r="H29" s="182" t="s">
        <v>1453</v>
      </c>
      <c r="I29" s="182"/>
      <c r="J29" s="182" t="s">
        <v>1446</v>
      </c>
      <c r="K29" s="184">
        <v>0.32</v>
      </c>
      <c r="L29" s="278">
        <f>'Current Inventory'!I22</f>
        <v>0.22</v>
      </c>
    </row>
    <row customFormat="1" customHeight="1" ht="12.95" r="30" s="249" spans="1:12">
      <c r="A30" s="179">
        <v>5077</v>
      </c>
      <c r="B30" s="179">
        <v>1</v>
      </c>
      <c r="C30" s="179"/>
      <c r="D30" s="179"/>
      <c r="E30" s="179"/>
      <c r="F30" s="208" t="s">
        <v>1555</v>
      </c>
      <c r="G30" s="205"/>
      <c r="H30" s="205" t="s">
        <v>1556</v>
      </c>
      <c r="I30" s="204" t="s">
        <v>1557</v>
      </c>
      <c r="J30" s="204" t="s">
        <v>195</v>
      </c>
      <c r="K30" s="184">
        <v>19.399999999999999</v>
      </c>
      <c r="L30" s="279">
        <f>'Current Inventory'!I70</f>
        <v>20.399999999999999</v>
      </c>
    </row>
    <row customFormat="1" customHeight="1" ht="12.95" r="31" s="230" spans="1:12">
      <c r="A31" s="179">
        <v>5089</v>
      </c>
      <c r="B31" s="179">
        <v>1</v>
      </c>
      <c r="C31" s="179"/>
      <c r="D31" s="179"/>
      <c r="E31" s="179"/>
      <c r="F31" s="206" t="s">
        <v>1489</v>
      </c>
      <c r="G31" s="205"/>
      <c r="H31" s="204" t="s">
        <v>1490</v>
      </c>
      <c r="I31" s="204"/>
      <c r="J31" s="204" t="s">
        <v>1491</v>
      </c>
      <c r="K31" s="250">
        <v>36.340000000000003</v>
      </c>
      <c r="L31" s="279">
        <f>'Current Inventory'!I81</f>
        <v>30.45</v>
      </c>
    </row>
    <row customFormat="1" customHeight="1" ht="12.95" r="32" s="230" spans="1:12">
      <c r="A32" s="179">
        <v>5301</v>
      </c>
      <c r="B32" s="179">
        <v>2</v>
      </c>
      <c r="C32" s="179"/>
      <c r="D32" s="179"/>
      <c r="E32" s="179"/>
      <c r="F32" s="208" t="s">
        <v>149</v>
      </c>
      <c r="G32" s="205"/>
      <c r="H32" s="194" t="s">
        <v>1558</v>
      </c>
      <c r="I32" s="194" t="s">
        <v>1559</v>
      </c>
      <c r="J32" s="194" t="s">
        <v>1530</v>
      </c>
      <c r="K32" s="250">
        <v>0.36</v>
      </c>
      <c r="L32" s="279">
        <f>'Current Inventory'!I242</f>
        <v>0.4</v>
      </c>
    </row>
    <row customFormat="1" customHeight="1" ht="12.95" r="33" s="230" spans="1:12">
      <c r="A33" s="179">
        <v>5305</v>
      </c>
      <c r="B33" s="179">
        <v>1</v>
      </c>
      <c r="C33" s="179"/>
      <c r="D33" s="179"/>
      <c r="E33" s="179"/>
      <c r="F33" s="206" t="s">
        <v>1560</v>
      </c>
      <c r="G33" s="205"/>
      <c r="H33" s="204" t="s">
        <v>1561</v>
      </c>
      <c r="I33" s="204"/>
      <c r="J33" s="194"/>
      <c r="K33" s="250"/>
      <c r="L33" s="279">
        <f>'Current Inventory'!I246</f>
        <v>8.83</v>
      </c>
    </row>
    <row customFormat="1" customHeight="1" ht="12.95" r="34" s="243" spans="1:12">
      <c r="A34" s="179">
        <v>5306</v>
      </c>
      <c r="B34" s="179">
        <v>1</v>
      </c>
      <c r="C34" s="179"/>
      <c r="D34" s="179"/>
      <c r="E34" s="179"/>
      <c r="F34" s="206" t="s">
        <v>154</v>
      </c>
      <c r="G34" s="205"/>
      <c r="H34" s="204" t="s">
        <v>1562</v>
      </c>
      <c r="I34" s="204" t="s">
        <v>1563</v>
      </c>
      <c r="J34" s="194" t="s">
        <v>1530</v>
      </c>
      <c r="K34" s="250">
        <v>5.24</v>
      </c>
      <c r="L34" s="279">
        <f>'Current Inventory'!I247</f>
        <v>5.56</v>
      </c>
    </row>
    <row customFormat="1" customHeight="1" ht="12.95" r="35" s="243" spans="1:12">
      <c r="A35" s="179">
        <v>5307</v>
      </c>
      <c r="B35" s="179">
        <v>1</v>
      </c>
      <c r="C35" s="179"/>
      <c r="D35" s="179"/>
      <c r="E35" s="179"/>
      <c r="F35" s="206" t="s">
        <v>1564</v>
      </c>
      <c r="G35" s="205"/>
      <c r="H35" s="204" t="s">
        <v>1565</v>
      </c>
      <c r="I35" s="204"/>
      <c r="J35" s="204" t="s">
        <v>1459</v>
      </c>
      <c r="K35" s="184">
        <v>1.75</v>
      </c>
      <c r="L35" s="279">
        <f>'Current Inventory'!I248</f>
        <v>0.65</v>
      </c>
    </row>
    <row customFormat="1" customHeight="1" ht="12.95" r="36" s="243" spans="1:12">
      <c r="A36" s="179">
        <v>5308</v>
      </c>
      <c r="B36" s="179">
        <v>1</v>
      </c>
      <c r="C36" s="179"/>
      <c r="D36" s="179"/>
      <c r="E36" s="179"/>
      <c r="F36" s="251" t="s">
        <v>155</v>
      </c>
      <c r="G36" s="205"/>
      <c r="H36" s="194" t="s">
        <v>1566</v>
      </c>
      <c r="I36" s="194"/>
      <c r="J36" s="194"/>
      <c r="K36" s="250"/>
      <c r="L36" s="279">
        <f>'Current Inventory'!I249</f>
        <v>8.6</v>
      </c>
    </row>
    <row customFormat="1" customHeight="1" ht="12.95" r="37" s="230" spans="1:12">
      <c r="A37" s="179">
        <v>5310</v>
      </c>
      <c r="B37" s="179">
        <v>7</v>
      </c>
      <c r="C37" s="179"/>
      <c r="D37" s="179"/>
      <c r="E37" s="179"/>
      <c r="F37" s="251" t="s">
        <v>1567</v>
      </c>
      <c r="G37" s="205"/>
      <c r="H37" s="194" t="s">
        <v>1568</v>
      </c>
      <c r="I37" s="194" t="s">
        <v>1559</v>
      </c>
      <c r="J37" s="194" t="s">
        <v>1530</v>
      </c>
      <c r="K37" s="250">
        <v>1.25</v>
      </c>
      <c r="L37" s="279">
        <f>'Current Inventory'!I251</f>
        <v>1.48</v>
      </c>
    </row>
    <row customFormat="1" customHeight="1" ht="12.95" r="38" s="230" spans="1:12">
      <c r="A38" s="179">
        <v>5311</v>
      </c>
      <c r="B38" s="179">
        <v>6</v>
      </c>
      <c r="C38" s="179"/>
      <c r="D38" s="179"/>
      <c r="E38" s="179"/>
      <c r="F38" s="206" t="s">
        <v>1569</v>
      </c>
      <c r="G38" s="205"/>
      <c r="H38" s="204" t="s">
        <v>1570</v>
      </c>
      <c r="I38" s="204" t="s">
        <v>1571</v>
      </c>
      <c r="J38" s="194" t="s">
        <v>1530</v>
      </c>
      <c r="K38" s="184">
        <v>0.5</v>
      </c>
      <c r="L38" s="279">
        <f>'Current Inventory'!I252</f>
        <v>0.46</v>
      </c>
    </row>
    <row customFormat="1" customHeight="1" ht="12.95" r="39" s="230" spans="1:12">
      <c r="A39" s="179">
        <v>5313</v>
      </c>
      <c r="B39" s="179">
        <v>1</v>
      </c>
      <c r="C39" s="179"/>
      <c r="D39" s="179"/>
      <c r="E39" s="179"/>
      <c r="F39" s="251" t="s">
        <v>1572</v>
      </c>
      <c r="G39" s="205"/>
      <c r="H39" s="194" t="s">
        <v>1573</v>
      </c>
      <c r="I39" s="194" t="s">
        <v>1571</v>
      </c>
      <c r="J39" s="194" t="s">
        <v>1530</v>
      </c>
      <c r="K39" s="184">
        <v>1.98</v>
      </c>
      <c r="L39" s="279">
        <f>'Current Inventory'!I254</f>
        <v>2.69</v>
      </c>
    </row>
    <row customFormat="1" customHeight="1" ht="12.95" r="40" s="243" spans="1:12">
      <c r="A40" s="179">
        <v>5315</v>
      </c>
      <c r="B40" s="179">
        <v>1</v>
      </c>
      <c r="C40" s="179"/>
      <c r="D40" s="179"/>
      <c r="E40" s="179"/>
      <c r="F40" s="208" t="s">
        <v>1574</v>
      </c>
      <c r="G40" s="205"/>
      <c r="H40" s="194" t="s">
        <v>1575</v>
      </c>
      <c r="I40" s="194" t="s">
        <v>1576</v>
      </c>
      <c r="J40" s="194" t="s">
        <v>1577</v>
      </c>
      <c r="K40" s="184">
        <v>12.2</v>
      </c>
      <c r="L40" s="279">
        <f>'Current Inventory'!I256</f>
        <v>9.11</v>
      </c>
    </row>
    <row customFormat="1" customHeight="1" ht="12.95" r="41" s="230" spans="1:12">
      <c r="A41" s="179">
        <v>5318</v>
      </c>
      <c r="B41" s="179">
        <v>1</v>
      </c>
      <c r="C41" s="179"/>
      <c r="D41" s="179"/>
      <c r="E41" s="179"/>
      <c r="F41" s="206" t="s">
        <v>165</v>
      </c>
      <c r="G41" s="205"/>
      <c r="H41" s="204" t="s">
        <v>1578</v>
      </c>
      <c r="I41" s="204" t="s">
        <v>1579</v>
      </c>
      <c r="J41" s="204" t="s">
        <v>1530</v>
      </c>
      <c r="K41" s="250">
        <v>1.42</v>
      </c>
      <c r="L41" s="279">
        <f>'Current Inventory'!I259</f>
        <v>1.2</v>
      </c>
    </row>
    <row customFormat="1" customHeight="1" ht="12.95" r="42" s="230" spans="1:12">
      <c r="A42" s="179">
        <v>5321</v>
      </c>
      <c r="B42" s="179">
        <v>1</v>
      </c>
      <c r="C42" s="179"/>
      <c r="D42" s="179"/>
      <c r="E42" s="179"/>
      <c r="F42" s="206" t="s">
        <v>168</v>
      </c>
      <c r="G42" s="205"/>
      <c r="H42" s="204" t="s">
        <v>1580</v>
      </c>
      <c r="I42" s="204" t="s">
        <v>1559</v>
      </c>
      <c r="J42" s="194" t="s">
        <v>1530</v>
      </c>
      <c r="K42" s="184"/>
      <c r="L42" s="279">
        <f>'Current Inventory'!I262</f>
        <v>0.95</v>
      </c>
    </row>
    <row customFormat="1" customHeight="1" ht="12.95" r="43" s="203" spans="1:12">
      <c r="A43" s="242">
        <v>5323</v>
      </c>
      <c r="B43" s="242">
        <v>4</v>
      </c>
      <c r="C43" s="242"/>
      <c r="D43" s="242"/>
      <c r="E43" s="242"/>
      <c r="F43" s="180" t="s">
        <v>172</v>
      </c>
      <c r="G43" s="86"/>
      <c r="H43" s="182" t="s">
        <v>1581</v>
      </c>
      <c r="I43" s="182" t="s">
        <v>1559</v>
      </c>
      <c r="J43" s="190" t="s">
        <v>1530</v>
      </c>
      <c r="K43" s="184">
        <v>1.24</v>
      </c>
      <c r="L43" s="278">
        <f>'Current Inventory'!I264</f>
        <v>1.35</v>
      </c>
    </row>
    <row customFormat="1" customHeight="1" ht="12.95" r="44" s="247" spans="1:12">
      <c r="A44" s="242">
        <v>5324</v>
      </c>
      <c r="B44" s="242">
        <v>3</v>
      </c>
      <c r="C44" s="242"/>
      <c r="D44" s="242"/>
      <c r="E44" s="242"/>
      <c r="F44" s="189" t="s">
        <v>173</v>
      </c>
      <c r="G44" s="86"/>
      <c r="H44" s="190" t="s">
        <v>1582</v>
      </c>
      <c r="I44" s="190" t="s">
        <v>1559</v>
      </c>
      <c r="J44" s="190" t="s">
        <v>1530</v>
      </c>
      <c r="K44" s="245">
        <v>0.51</v>
      </c>
      <c r="L44" s="278">
        <f>'Current Inventory'!I265</f>
        <v>0.89</v>
      </c>
    </row>
    <row customHeight="1" ht="12.95" r="45" spans="1:12">
      <c r="A45" s="242">
        <v>5327</v>
      </c>
      <c r="B45" s="242">
        <v>1</v>
      </c>
      <c r="C45" s="242"/>
      <c r="D45" s="242"/>
      <c r="E45" s="242"/>
      <c r="F45" s="193">
        <v>108408</v>
      </c>
      <c r="G45" s="86"/>
      <c r="H45" s="194" t="s">
        <v>1455</v>
      </c>
      <c r="I45" s="194" t="s">
        <v>1448</v>
      </c>
      <c r="J45" s="194" t="s">
        <v>1446</v>
      </c>
      <c r="K45" s="184">
        <v>1.98</v>
      </c>
      <c r="L45" s="278">
        <f>'Current Inventory'!I268</f>
        <v>2.4</v>
      </c>
    </row>
    <row customHeight="1" ht="12.95" r="46" spans="1:12">
      <c r="A46" s="242">
        <v>5328</v>
      </c>
      <c r="B46" s="242">
        <v>2</v>
      </c>
      <c r="C46" s="242"/>
      <c r="D46" s="242"/>
      <c r="E46" s="242"/>
      <c r="F46" s="180">
        <v>2860105462</v>
      </c>
      <c r="G46" s="86"/>
      <c r="H46" s="182" t="s">
        <v>1583</v>
      </c>
      <c r="I46" s="182"/>
      <c r="J46" s="182" t="s">
        <v>1446</v>
      </c>
      <c r="K46" s="184">
        <v>2.13</v>
      </c>
      <c r="L46" s="278">
        <f>'Current Inventory'!I269</f>
        <v>1.98</v>
      </c>
    </row>
    <row customHeight="1" ht="12.75" r="47" spans="1:12">
      <c r="A47" s="242">
        <v>5336</v>
      </c>
      <c r="B47" s="242">
        <v>1</v>
      </c>
      <c r="C47" s="242"/>
      <c r="D47" s="242"/>
      <c r="E47" s="242"/>
      <c r="F47" s="193">
        <v>120760</v>
      </c>
      <c r="G47" s="86"/>
      <c r="H47" s="194" t="s">
        <v>1449</v>
      </c>
      <c r="I47" s="86" t="s">
        <v>1448</v>
      </c>
      <c r="J47" s="194" t="s">
        <v>1446</v>
      </c>
      <c r="K47" s="184">
        <v>1.98</v>
      </c>
      <c r="L47" s="278">
        <f>'Current Inventory'!I277</f>
        <v>1.91</v>
      </c>
    </row>
    <row customHeight="1" ht="12.75" r="48" spans="1:12">
      <c r="A48" s="242">
        <v>5337</v>
      </c>
      <c r="B48" s="242">
        <v>1</v>
      </c>
      <c r="C48" s="242"/>
      <c r="D48" s="242"/>
      <c r="E48" s="242"/>
      <c r="F48" s="193">
        <v>120771</v>
      </c>
      <c r="G48" s="86"/>
      <c r="H48" s="194" t="s">
        <v>1447</v>
      </c>
      <c r="I48" s="194" t="s">
        <v>1448</v>
      </c>
      <c r="J48" s="194" t="s">
        <v>1446</v>
      </c>
      <c r="K48" s="184">
        <v>2.2400000000000002</v>
      </c>
      <c r="L48" s="278">
        <f>'Current Inventory'!I278</f>
        <v>2.73</v>
      </c>
    </row>
    <row customHeight="1" ht="12.75" r="49" spans="1:12">
      <c r="A49" s="242">
        <v>5338</v>
      </c>
      <c r="B49" s="242">
        <v>2</v>
      </c>
      <c r="C49" s="242"/>
      <c r="D49" s="242"/>
      <c r="E49" s="242"/>
      <c r="F49" s="182" t="s">
        <v>1584</v>
      </c>
      <c r="G49" s="86"/>
      <c r="H49" s="86" t="s">
        <v>1585</v>
      </c>
      <c r="I49" s="182" t="s">
        <v>1586</v>
      </c>
      <c r="J49" s="182" t="s">
        <v>195</v>
      </c>
      <c r="K49" s="184">
        <v>6.3</v>
      </c>
      <c r="L49" s="278">
        <f>'Current Inventory'!I279</f>
        <v>7.95</v>
      </c>
    </row>
    <row customHeight="1" ht="12.75" r="50" spans="1:12">
      <c r="A50" s="242">
        <v>5339</v>
      </c>
      <c r="B50" s="242">
        <v>1</v>
      </c>
      <c r="C50" s="242"/>
      <c r="D50" s="242"/>
      <c r="E50" s="242"/>
      <c r="F50" s="180" t="s">
        <v>196</v>
      </c>
      <c r="G50" s="86"/>
      <c r="H50" s="182" t="s">
        <v>1587</v>
      </c>
      <c r="I50" s="182" t="s">
        <v>1588</v>
      </c>
      <c r="J50" s="182" t="s">
        <v>1459</v>
      </c>
      <c r="K50" s="184">
        <v>0.98</v>
      </c>
      <c r="L50" s="278">
        <f>'Current Inventory'!I280</f>
        <v>1.08</v>
      </c>
    </row>
    <row customHeight="1" ht="12.75" r="51" spans="1:12">
      <c r="A51" s="242">
        <v>5340</v>
      </c>
      <c r="B51" s="242">
        <v>1</v>
      </c>
      <c r="C51" s="242"/>
      <c r="D51" s="242"/>
      <c r="E51" s="242"/>
      <c r="F51" s="180" t="s">
        <v>197</v>
      </c>
      <c r="G51" s="86"/>
      <c r="H51" s="182" t="s">
        <v>1573</v>
      </c>
      <c r="I51" s="182" t="s">
        <v>1588</v>
      </c>
      <c r="J51" s="182" t="s">
        <v>1459</v>
      </c>
      <c r="K51" s="184">
        <v>0.98</v>
      </c>
      <c r="L51" s="278">
        <f>'Current Inventory'!I281</f>
        <v>1.08</v>
      </c>
    </row>
    <row customHeight="1" ht="12.75" r="52" spans="1:12">
      <c r="A52" s="242">
        <v>5341</v>
      </c>
      <c r="B52" s="242">
        <v>1</v>
      </c>
      <c r="C52" s="242"/>
      <c r="D52" s="242"/>
      <c r="E52" s="242"/>
      <c r="F52" s="189" t="s">
        <v>198</v>
      </c>
      <c r="G52" s="86"/>
      <c r="H52" s="190" t="s">
        <v>697</v>
      </c>
      <c r="I52" s="190" t="s">
        <v>1571</v>
      </c>
      <c r="J52" s="190" t="s">
        <v>1530</v>
      </c>
      <c r="K52" s="245">
        <v>10.66</v>
      </c>
      <c r="L52" s="278">
        <f>'Current Inventory'!I283</f>
        <v>14.88</v>
      </c>
    </row>
    <row customHeight="1" ht="12.75" r="53" spans="1:12">
      <c r="A53" s="242">
        <v>5342</v>
      </c>
      <c r="B53" s="242">
        <v>1</v>
      </c>
      <c r="C53" s="242"/>
      <c r="D53" s="242"/>
      <c r="E53" s="242"/>
      <c r="F53" s="205" t="s">
        <v>1589</v>
      </c>
      <c r="G53" s="251" t="s">
        <v>1590</v>
      </c>
      <c r="H53" s="194" t="s">
        <v>1591</v>
      </c>
      <c r="I53" s="190" t="s">
        <v>1592</v>
      </c>
      <c r="J53" s="190" t="s">
        <v>1593</v>
      </c>
      <c r="K53" s="184">
        <v>2.3199999999999998</v>
      </c>
      <c r="L53" s="278">
        <f>'Current Inventory'!I284</f>
        <v>1.33</v>
      </c>
    </row>
    <row customHeight="1" ht="12.75" r="54" spans="1:12">
      <c r="A54" s="242">
        <v>5343</v>
      </c>
      <c r="B54" s="242">
        <v>1</v>
      </c>
      <c r="C54" s="242"/>
      <c r="D54" s="242"/>
      <c r="E54" s="242"/>
      <c r="F54" s="205" t="s">
        <v>200</v>
      </c>
      <c r="G54" s="206" t="s">
        <v>1594</v>
      </c>
      <c r="H54" s="204" t="s">
        <v>1595</v>
      </c>
      <c r="I54" s="190" t="s">
        <v>1592</v>
      </c>
      <c r="J54" s="190" t="s">
        <v>1593</v>
      </c>
      <c r="K54" s="184">
        <v>2.3199999999999998</v>
      </c>
      <c r="L54" s="278">
        <f>'Current Inventory'!I285</f>
        <v>1.39</v>
      </c>
    </row>
    <row ht="15.75" r="55" spans="1:12" thickBot="1">
      <c r="L55" s="288">
        <f>SUM(L9:L54)</f>
        <v>1062.2800000000004</v>
      </c>
    </row>
    <row ht="15.75" r="56" spans="1:12" thickTop="1"/>
  </sheetData>
  <mergeCells count="7">
    <mergeCell ref="A25:E25"/>
    <mergeCell ref="A1:F1"/>
    <mergeCell ref="H1:I1"/>
    <mergeCell ref="A2:F2"/>
    <mergeCell ref="H2:I2"/>
    <mergeCell ref="H3:I3"/>
    <mergeCell ref="A7:K7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workbookViewId="0">
      <selection activeCell="O53" sqref="O53"/>
    </sheetView>
  </sheetViews>
  <sheetFormatPr defaultRowHeight="15"/>
  <cols>
    <col min="1" max="1" customWidth="true" style="203" width="7.42578125" collapsed="false"/>
    <col min="2" max="2" bestFit="true" customWidth="true" style="7" width="4.28515625" collapsed="false"/>
    <col min="3" max="3" customWidth="true" style="7" width="7.42578125" collapsed="false"/>
    <col min="4" max="4" customWidth="true" style="7" width="5.7109375" collapsed="false"/>
    <col min="5" max="5" customWidth="true" style="7" width="6.85546875" collapsed="false"/>
    <col min="6" max="6" customWidth="true" style="7" width="18.0" collapsed="false"/>
    <col min="7" max="7" customWidth="true" style="7" width="14.5703125" collapsed="false"/>
    <col min="8" max="8" customWidth="true" style="7" width="29.7109375" collapsed="false"/>
    <col min="9" max="9" customWidth="true" style="7" width="12.85546875" collapsed="false"/>
    <col min="10" max="10" customWidth="true" style="7" width="20.42578125" collapsed="false"/>
    <col min="11" max="12" customWidth="true" hidden="true" style="7" width="10.7109375" collapsed="false"/>
    <col min="13" max="16384" style="7" width="9.140625" collapsed="false"/>
  </cols>
  <sheetData>
    <row customFormat="1" r="1" s="254" spans="1:13">
      <c r="A1" s="486" t="s">
        <v>1513</v>
      </c>
      <c r="B1" s="478"/>
      <c r="C1" s="478"/>
      <c r="D1" s="252"/>
      <c r="E1" s="252"/>
      <c r="F1" s="252"/>
      <c r="G1" s="253" t="s">
        <v>1514</v>
      </c>
      <c r="H1" s="487" t="s">
        <v>1515</v>
      </c>
      <c r="I1" s="487"/>
      <c r="J1" s="226" t="s">
        <v>1516</v>
      </c>
    </row>
    <row customFormat="1" r="2" s="254" spans="1:13">
      <c r="A2" s="488" t="s">
        <v>1517</v>
      </c>
      <c r="B2" s="489"/>
      <c r="C2" s="489"/>
      <c r="D2" s="489"/>
      <c r="E2" s="489"/>
      <c r="F2" s="489"/>
      <c r="G2" s="255" t="s">
        <v>1518</v>
      </c>
      <c r="H2" s="490" t="s">
        <v>1366</v>
      </c>
      <c r="I2" s="490"/>
      <c r="J2" s="228" t="s">
        <v>1519</v>
      </c>
    </row>
    <row customFormat="1" r="3" s="254" spans="1:13">
      <c r="B3" s="256"/>
      <c r="C3" s="257" t="s">
        <v>1596</v>
      </c>
      <c r="D3" s="258">
        <v>3</v>
      </c>
      <c r="E3" s="259"/>
      <c r="F3" s="259"/>
      <c r="G3" s="260" t="s">
        <v>941</v>
      </c>
      <c r="H3" s="491">
        <v>2185</v>
      </c>
      <c r="I3" s="491"/>
      <c r="J3" s="236" t="s">
        <v>1520</v>
      </c>
    </row>
    <row customFormat="1" customHeight="1" ht="15" r="4" s="254" spans="1:13">
      <c r="A4" s="492" t="s">
        <v>1597</v>
      </c>
      <c r="B4" s="492"/>
      <c r="C4" s="492"/>
      <c r="D4" s="492"/>
      <c r="E4" s="492"/>
      <c r="F4" s="257"/>
      <c r="G4" s="255"/>
      <c r="H4" s="261"/>
      <c r="I4" s="261"/>
      <c r="J4" s="255"/>
    </row>
    <row customHeight="1" hidden="1" ht="12.75" r="5" spans="1:13">
      <c r="A5" s="255"/>
      <c r="B5" s="255"/>
      <c r="C5" s="255"/>
      <c r="D5" s="255"/>
      <c r="E5" s="255"/>
      <c r="F5" s="238"/>
      <c r="G5" s="228"/>
      <c r="H5" s="227"/>
      <c r="I5" s="227"/>
      <c r="J5" s="228"/>
    </row>
    <row customFormat="1" ht="12.75" r="6" s="265" spans="1:13">
      <c r="A6" s="262" t="s">
        <v>1522</v>
      </c>
      <c r="B6" s="262" t="s">
        <v>502</v>
      </c>
      <c r="C6" s="263" t="s">
        <v>1598</v>
      </c>
      <c r="D6" s="263" t="s">
        <v>1599</v>
      </c>
      <c r="E6" s="263" t="s">
        <v>1600</v>
      </c>
      <c r="F6" s="262" t="s">
        <v>1433</v>
      </c>
      <c r="G6" s="262" t="s">
        <v>1526</v>
      </c>
      <c r="H6" s="262" t="s">
        <v>944</v>
      </c>
      <c r="I6" s="262" t="s">
        <v>1435</v>
      </c>
      <c r="J6" s="262" t="s">
        <v>1436</v>
      </c>
      <c r="K6" s="264" t="s">
        <v>1601</v>
      </c>
      <c r="L6" s="264" t="s">
        <v>1602</v>
      </c>
      <c r="M6" s="282" t="s">
        <v>1612</v>
      </c>
    </row>
    <row customFormat="1" customHeight="1" ht="12" r="7" s="271" spans="1:13">
      <c r="A7" s="266">
        <v>5200</v>
      </c>
      <c r="B7" s="266">
        <v>1</v>
      </c>
      <c r="C7" s="266">
        <f>SUM(B7*D3)</f>
        <v>3</v>
      </c>
      <c r="D7" s="267"/>
      <c r="E7" s="267"/>
      <c r="F7" s="267" t="s">
        <v>1531</v>
      </c>
      <c r="G7" s="267"/>
      <c r="H7" s="267" t="s">
        <v>1532</v>
      </c>
      <c r="I7" s="267"/>
      <c r="J7" s="268" t="s">
        <v>1533</v>
      </c>
      <c r="K7" s="269">
        <v>24.52</v>
      </c>
      <c r="L7" s="269">
        <f ref="L7:L20" si="0" t="shared">K7*C7</f>
        <v>73.56</v>
      </c>
      <c r="M7" s="270">
        <f>'Current Inventory'!I169</f>
        <v>20.09</v>
      </c>
    </row>
    <row customFormat="1" customHeight="1" ht="12" r="8" s="271" spans="1:13">
      <c r="A8" s="266">
        <v>5202</v>
      </c>
      <c r="B8" s="266">
        <v>1</v>
      </c>
      <c r="C8" s="266">
        <f>SUM(B8*D3)</f>
        <v>3</v>
      </c>
      <c r="D8" s="267"/>
      <c r="E8" s="267"/>
      <c r="F8" s="268" t="s">
        <v>111</v>
      </c>
      <c r="G8" s="267"/>
      <c r="H8" s="268" t="s">
        <v>1534</v>
      </c>
      <c r="I8" s="268" t="s">
        <v>1535</v>
      </c>
      <c r="J8" s="268" t="s">
        <v>195</v>
      </c>
      <c r="K8" s="269">
        <v>99</v>
      </c>
      <c r="L8" s="269">
        <f si="0" t="shared"/>
        <v>297</v>
      </c>
      <c r="M8" s="270">
        <f>'Current Inventory'!I171</f>
        <v>102</v>
      </c>
    </row>
    <row customFormat="1" customHeight="1" ht="12" r="9" s="271" spans="1:13">
      <c r="A9" s="266">
        <v>5349</v>
      </c>
      <c r="B9" s="266">
        <v>1</v>
      </c>
      <c r="C9" s="266">
        <f>SUM(B9*D3)</f>
        <v>3</v>
      </c>
      <c r="D9" s="267"/>
      <c r="E9" s="267"/>
      <c r="F9" s="267" t="s">
        <v>1603</v>
      </c>
      <c r="G9" s="267"/>
      <c r="H9" s="267" t="s">
        <v>1540</v>
      </c>
      <c r="I9" s="268" t="s">
        <v>1537</v>
      </c>
      <c r="J9" s="268" t="s">
        <v>1538</v>
      </c>
      <c r="K9" s="269">
        <v>286.66000000000003</v>
      </c>
      <c r="L9" s="269">
        <f si="0" t="shared"/>
        <v>859.98</v>
      </c>
      <c r="M9" s="270">
        <f>'Current Inventory'!I288</f>
        <v>324.8</v>
      </c>
    </row>
    <row customFormat="1" customHeight="1" ht="12" r="10" s="271" spans="1:13">
      <c r="A10" s="266">
        <v>5352</v>
      </c>
      <c r="B10" s="266">
        <v>1</v>
      </c>
      <c r="C10" s="266">
        <f>SUM(B10*D3)</f>
        <v>3</v>
      </c>
      <c r="D10" s="267"/>
      <c r="E10" s="267"/>
      <c r="F10" s="267" t="s">
        <v>1604</v>
      </c>
      <c r="G10" s="267"/>
      <c r="H10" s="267" t="s">
        <v>1536</v>
      </c>
      <c r="I10" s="268" t="s">
        <v>1537</v>
      </c>
      <c r="J10" s="268" t="s">
        <v>1538</v>
      </c>
      <c r="K10" s="269">
        <v>252.8</v>
      </c>
      <c r="L10" s="269">
        <f si="0" t="shared"/>
        <v>758.40000000000009</v>
      </c>
      <c r="M10" s="270">
        <f>'Current Inventory'!I291</f>
        <v>253.6</v>
      </c>
    </row>
    <row customFormat="1" customHeight="1" ht="12" r="11" s="271" spans="1:13">
      <c r="A11" s="266">
        <v>6244</v>
      </c>
      <c r="B11" s="266">
        <v>1</v>
      </c>
      <c r="C11" s="266">
        <f>SUM(B11*D3)</f>
        <v>3</v>
      </c>
      <c r="D11" s="267"/>
      <c r="E11" s="267"/>
      <c r="F11" s="267"/>
      <c r="G11" s="267"/>
      <c r="H11" s="268" t="s">
        <v>1541</v>
      </c>
      <c r="I11" s="268" t="s">
        <v>1441</v>
      </c>
      <c r="J11" s="267" t="s">
        <v>1605</v>
      </c>
      <c r="K11" s="269">
        <v>6.13</v>
      </c>
      <c r="L11" s="269">
        <f si="0" t="shared"/>
        <v>18.39</v>
      </c>
      <c r="M11" s="270">
        <f>'Current Inventory'!I942</f>
        <v>17</v>
      </c>
    </row>
    <row customFormat="1" customHeight="1" ht="12" r="12" s="271" spans="1:13">
      <c r="A12" s="266">
        <v>6245</v>
      </c>
      <c r="B12" s="266">
        <v>1</v>
      </c>
      <c r="C12" s="266">
        <f>SUM(B12*D3)</f>
        <v>3</v>
      </c>
      <c r="D12" s="267"/>
      <c r="E12" s="267"/>
      <c r="F12" s="267"/>
      <c r="G12" s="267"/>
      <c r="H12" s="268" t="s">
        <v>1542</v>
      </c>
      <c r="I12" s="268" t="s">
        <v>1441</v>
      </c>
      <c r="J12" s="267" t="s">
        <v>1606</v>
      </c>
      <c r="K12" s="269">
        <v>11.25</v>
      </c>
      <c r="L12" s="269">
        <f si="0" t="shared"/>
        <v>33.75</v>
      </c>
      <c r="M12" s="270">
        <f>'Current Inventory'!I943</f>
        <v>8</v>
      </c>
    </row>
    <row customFormat="1" customHeight="1" ht="12" r="13" s="271" spans="1:13">
      <c r="A13" s="266">
        <v>6306</v>
      </c>
      <c r="B13" s="266">
        <v>2</v>
      </c>
      <c r="C13" s="266">
        <f>SUM(B13*D3)</f>
        <v>6</v>
      </c>
      <c r="D13" s="267"/>
      <c r="E13" s="267"/>
      <c r="F13" s="267"/>
      <c r="G13" s="267"/>
      <c r="H13" s="267" t="s">
        <v>1543</v>
      </c>
      <c r="I13" s="268" t="s">
        <v>1441</v>
      </c>
      <c r="J13" s="268" t="s">
        <v>1605</v>
      </c>
      <c r="K13" s="269">
        <v>7</v>
      </c>
      <c r="L13" s="269">
        <f si="0" t="shared"/>
        <v>42</v>
      </c>
      <c r="M13" s="270">
        <f>'Current Inventory'!I1003</f>
        <v>10</v>
      </c>
    </row>
    <row customFormat="1" customHeight="1" ht="12" r="14" s="271" spans="1:13">
      <c r="A14" s="266">
        <v>6307</v>
      </c>
      <c r="B14" s="266">
        <v>1</v>
      </c>
      <c r="C14" s="266">
        <f>SUM(B14*D3)</f>
        <v>3</v>
      </c>
      <c r="D14" s="267"/>
      <c r="E14" s="267"/>
      <c r="F14" s="267"/>
      <c r="G14" s="267"/>
      <c r="H14" s="267" t="s">
        <v>789</v>
      </c>
      <c r="I14" s="268" t="s">
        <v>1441</v>
      </c>
      <c r="J14" s="268" t="s">
        <v>1441</v>
      </c>
      <c r="K14" s="269">
        <v>21.95</v>
      </c>
      <c r="L14" s="269">
        <f si="0" t="shared"/>
        <v>65.849999999999994</v>
      </c>
      <c r="M14" s="270">
        <f>'Current Inventory'!I1004</f>
        <v>20.56</v>
      </c>
    </row>
    <row customFormat="1" customHeight="1" ht="12" r="15" s="271" spans="1:13">
      <c r="A15" s="266">
        <v>6308</v>
      </c>
      <c r="B15" s="266">
        <v>1</v>
      </c>
      <c r="C15" s="266">
        <f>SUM(B15*D3)</f>
        <v>3</v>
      </c>
      <c r="D15" s="267"/>
      <c r="E15" s="267"/>
      <c r="F15" s="267"/>
      <c r="G15" s="267"/>
      <c r="H15" s="267" t="s">
        <v>819</v>
      </c>
      <c r="I15" s="268" t="s">
        <v>1544</v>
      </c>
      <c r="J15" s="268" t="s">
        <v>1544</v>
      </c>
      <c r="K15" s="269">
        <v>12.5</v>
      </c>
      <c r="L15" s="269">
        <f si="0" t="shared"/>
        <v>37.5</v>
      </c>
      <c r="M15" s="270">
        <f>'Current Inventory'!I1005</f>
        <v>8.5</v>
      </c>
    </row>
    <row customFormat="1" customHeight="1" ht="12" r="16" s="273" spans="1:13">
      <c r="A16" s="272">
        <v>6431</v>
      </c>
      <c r="B16" s="266">
        <v>1</v>
      </c>
      <c r="C16" s="266">
        <f>SUM(B16*D3)</f>
        <v>3</v>
      </c>
      <c r="D16" s="267"/>
      <c r="E16" s="267"/>
      <c r="F16" s="268"/>
      <c r="G16" s="267"/>
      <c r="H16" s="268" t="s">
        <v>1545</v>
      </c>
      <c r="I16" s="268" t="s">
        <v>1544</v>
      </c>
      <c r="J16" s="268" t="s">
        <v>1544</v>
      </c>
      <c r="K16" s="269">
        <v>13.85</v>
      </c>
      <c r="L16" s="269">
        <f si="0" t="shared"/>
        <v>41.55</v>
      </c>
      <c r="M16" s="270">
        <f>'Current Inventory'!I1121</f>
        <v>9.83</v>
      </c>
    </row>
    <row customFormat="1" customHeight="1" ht="12" r="17" s="271" spans="1:13">
      <c r="A17" s="272">
        <v>6434</v>
      </c>
      <c r="B17" s="266">
        <v>2</v>
      </c>
      <c r="C17" s="266">
        <f>SUM(B17*D3)</f>
        <v>6</v>
      </c>
      <c r="D17" s="267"/>
      <c r="E17" s="267"/>
      <c r="F17" s="268"/>
      <c r="G17" s="267"/>
      <c r="H17" s="268" t="s">
        <v>1546</v>
      </c>
      <c r="I17" s="268" t="s">
        <v>1441</v>
      </c>
      <c r="J17" s="268" t="s">
        <v>1441</v>
      </c>
      <c r="K17" s="269">
        <v>8.74</v>
      </c>
      <c r="L17" s="269">
        <f si="0" t="shared"/>
        <v>52.44</v>
      </c>
      <c r="M17" s="270">
        <f>'Current Inventory'!I1124</f>
        <v>25.16</v>
      </c>
    </row>
    <row customFormat="1" customHeight="1" ht="12" r="18" s="271" spans="1:13">
      <c r="A18" s="266">
        <v>6466</v>
      </c>
      <c r="B18" s="266">
        <v>1</v>
      </c>
      <c r="C18" s="266">
        <f>SUM(B18*D3)</f>
        <v>3</v>
      </c>
      <c r="D18" s="267"/>
      <c r="E18" s="267"/>
      <c r="F18" s="268">
        <v>2860108655</v>
      </c>
      <c r="G18" s="267"/>
      <c r="H18" s="268" t="s">
        <v>1547</v>
      </c>
      <c r="I18" s="268"/>
      <c r="J18" s="268" t="s">
        <v>1605</v>
      </c>
      <c r="K18" s="269">
        <v>7.32</v>
      </c>
      <c r="L18" s="269">
        <f si="0" t="shared"/>
        <v>21.96</v>
      </c>
      <c r="M18" s="270">
        <f>'Current Inventory'!I1151</f>
        <v>4.8</v>
      </c>
    </row>
    <row customFormat="1" customHeight="1" ht="12" r="19" s="271" spans="1:13">
      <c r="A19" s="272">
        <v>6543</v>
      </c>
      <c r="B19" s="266">
        <v>1</v>
      </c>
      <c r="C19" s="266">
        <f>SUM(B19*D3)</f>
        <v>3</v>
      </c>
      <c r="D19" s="267"/>
      <c r="E19" s="267"/>
      <c r="F19" s="268"/>
      <c r="G19" s="267"/>
      <c r="H19" s="268" t="s">
        <v>1548</v>
      </c>
      <c r="I19" s="268" t="s">
        <v>1544</v>
      </c>
      <c r="J19" s="268" t="s">
        <v>1544</v>
      </c>
      <c r="K19" s="269">
        <v>22.5</v>
      </c>
      <c r="L19" s="269">
        <f si="0" t="shared"/>
        <v>67.5</v>
      </c>
      <c r="M19" s="270">
        <f>'Current Inventory'!I1226</f>
        <v>14.75</v>
      </c>
    </row>
    <row customFormat="1" customHeight="1" ht="12" r="20" s="271" spans="1:13">
      <c r="A20" s="272">
        <v>6588</v>
      </c>
      <c r="B20" s="266">
        <v>1</v>
      </c>
      <c r="C20" s="266">
        <f>SUM(B20*D3)</f>
        <v>3</v>
      </c>
      <c r="D20" s="267"/>
      <c r="E20" s="267"/>
      <c r="F20" s="268"/>
      <c r="G20" s="267"/>
      <c r="H20" s="268" t="s">
        <v>1549</v>
      </c>
      <c r="I20" s="268" t="s">
        <v>1544</v>
      </c>
      <c r="J20" s="268" t="s">
        <v>1544</v>
      </c>
      <c r="K20" s="269">
        <v>39</v>
      </c>
      <c r="L20" s="269">
        <f si="0" t="shared"/>
        <v>117</v>
      </c>
      <c r="M20" s="270">
        <f>'Current Inventory'!I1271</f>
        <v>21.55</v>
      </c>
    </row>
    <row customFormat="1" customHeight="1" ht="12" r="21" s="271" spans="1:13">
      <c r="B21" s="274"/>
      <c r="C21" s="274"/>
      <c r="D21" s="274"/>
      <c r="E21" s="274"/>
      <c r="F21" s="275"/>
      <c r="H21" s="275"/>
      <c r="I21" s="275"/>
      <c r="J21" s="274"/>
    </row>
    <row customFormat="1" customHeight="1" ht="12" r="22" s="271" spans="1:13">
      <c r="A22" s="484" t="s">
        <v>1550</v>
      </c>
      <c r="B22" s="485"/>
      <c r="C22" s="485"/>
      <c r="D22" s="485"/>
      <c r="E22" s="485"/>
      <c r="F22" s="485"/>
      <c r="H22" s="275"/>
      <c r="I22" s="275"/>
      <c r="J22" s="274"/>
    </row>
    <row customFormat="1" customHeight="1" ht="12" r="23" s="271" spans="1:13">
      <c r="A23" s="266">
        <v>5004</v>
      </c>
      <c r="B23" s="266"/>
      <c r="C23" s="266"/>
      <c r="D23" s="267"/>
      <c r="E23" s="267"/>
      <c r="F23" s="268" t="s">
        <v>1</v>
      </c>
      <c r="G23" s="267"/>
      <c r="H23" s="268" t="s">
        <v>1551</v>
      </c>
      <c r="I23" s="268" t="s">
        <v>1552</v>
      </c>
      <c r="J23" s="268" t="s">
        <v>1552</v>
      </c>
      <c r="K23" s="269">
        <v>25.38</v>
      </c>
      <c r="L23" s="269">
        <f ref="L23:L54" si="1" t="shared">K23*C23</f>
        <v>0</v>
      </c>
      <c r="M23" s="270">
        <f>'Current Inventory'!I12</f>
        <v>27.6</v>
      </c>
    </row>
    <row customFormat="1" customHeight="1" ht="12" r="24" s="271" spans="1:13">
      <c r="A24" s="266">
        <v>5008</v>
      </c>
      <c r="B24" s="266">
        <v>1</v>
      </c>
      <c r="C24" s="266"/>
      <c r="D24" s="267"/>
      <c r="E24" s="267"/>
      <c r="F24" s="267" t="s">
        <v>4</v>
      </c>
      <c r="G24" s="267"/>
      <c r="H24" s="267" t="s">
        <v>1553</v>
      </c>
      <c r="I24" s="267"/>
      <c r="J24" s="268" t="s">
        <v>1491</v>
      </c>
      <c r="K24" s="269">
        <v>3.64</v>
      </c>
      <c r="L24" s="269">
        <f si="1" t="shared"/>
        <v>0</v>
      </c>
      <c r="M24" s="270">
        <f>'Current Inventory'!I15</f>
        <v>3.74</v>
      </c>
    </row>
    <row customFormat="1" customHeight="1" ht="12" r="25" s="271" spans="1:13">
      <c r="A25" s="266">
        <v>5012</v>
      </c>
      <c r="B25" s="266">
        <v>1</v>
      </c>
      <c r="C25" s="266"/>
      <c r="D25" s="267"/>
      <c r="E25" s="267"/>
      <c r="F25" s="268">
        <v>2860124541</v>
      </c>
      <c r="G25" s="267"/>
      <c r="H25" s="268" t="s">
        <v>1554</v>
      </c>
      <c r="I25" s="268"/>
      <c r="J25" s="268" t="s">
        <v>1459</v>
      </c>
      <c r="K25" s="269">
        <v>10.06</v>
      </c>
      <c r="L25" s="269">
        <f si="1" t="shared"/>
        <v>0</v>
      </c>
      <c r="M25" s="270">
        <f>'Current Inventory'!I19</f>
        <v>9.89</v>
      </c>
    </row>
    <row customFormat="1" customHeight="1" ht="12" r="26" s="271" spans="1:13">
      <c r="A26" s="266">
        <v>5015</v>
      </c>
      <c r="B26" s="266">
        <v>8</v>
      </c>
      <c r="C26" s="266"/>
      <c r="D26" s="267"/>
      <c r="E26" s="267"/>
      <c r="F26" s="268">
        <v>2860133353</v>
      </c>
      <c r="G26" s="267"/>
      <c r="H26" s="268" t="s">
        <v>1453</v>
      </c>
      <c r="I26" s="268"/>
      <c r="J26" s="268" t="s">
        <v>1459</v>
      </c>
      <c r="K26" s="269">
        <v>0.27</v>
      </c>
      <c r="L26" s="269">
        <f si="1" t="shared"/>
        <v>0</v>
      </c>
      <c r="M26" s="270">
        <f>'Current Inventory'!I22</f>
        <v>0.22</v>
      </c>
    </row>
    <row customFormat="1" customHeight="1" ht="12" r="27" s="276" spans="1:13">
      <c r="A27" s="266">
        <v>5077</v>
      </c>
      <c r="B27" s="266">
        <v>1</v>
      </c>
      <c r="C27" s="266"/>
      <c r="D27" s="267"/>
      <c r="E27" s="267"/>
      <c r="F27" s="267" t="s">
        <v>1555</v>
      </c>
      <c r="G27" s="267"/>
      <c r="H27" s="267" t="s">
        <v>1556</v>
      </c>
      <c r="I27" s="268" t="s">
        <v>1557</v>
      </c>
      <c r="J27" s="268" t="s">
        <v>195</v>
      </c>
      <c r="K27" s="269">
        <v>19.399999999999999</v>
      </c>
      <c r="L27" s="269">
        <f si="1" t="shared"/>
        <v>0</v>
      </c>
      <c r="M27" s="270">
        <f>'Current Inventory'!I14</f>
        <v>2.95</v>
      </c>
    </row>
    <row customFormat="1" customHeight="1" ht="12" r="28" s="271" spans="1:13">
      <c r="A28" s="266">
        <v>5080</v>
      </c>
      <c r="B28" s="266">
        <v>2</v>
      </c>
      <c r="C28" s="266"/>
      <c r="D28" s="267"/>
      <c r="E28" s="267"/>
      <c r="F28" s="268" t="s">
        <v>1607</v>
      </c>
      <c r="G28" s="267"/>
      <c r="H28" s="268" t="s">
        <v>1528</v>
      </c>
      <c r="I28" s="268" t="s">
        <v>1529</v>
      </c>
      <c r="J28" s="268" t="s">
        <v>1530</v>
      </c>
      <c r="K28" s="269">
        <v>25.58</v>
      </c>
      <c r="L28" s="269">
        <f si="1" t="shared"/>
        <v>0</v>
      </c>
      <c r="M28" s="270">
        <f>'Current Inventory'!I73</f>
        <v>20.3</v>
      </c>
    </row>
    <row customFormat="1" customHeight="1" ht="12" r="29" s="271" spans="1:13">
      <c r="A29" s="266">
        <v>5089</v>
      </c>
      <c r="B29" s="266">
        <v>1</v>
      </c>
      <c r="C29" s="266"/>
      <c r="D29" s="267"/>
      <c r="E29" s="267"/>
      <c r="F29" s="268" t="s">
        <v>1489</v>
      </c>
      <c r="G29" s="267"/>
      <c r="H29" s="268" t="s">
        <v>1490</v>
      </c>
      <c r="I29" s="268"/>
      <c r="J29" s="268" t="s">
        <v>1491</v>
      </c>
      <c r="K29" s="269">
        <v>18.62</v>
      </c>
      <c r="L29" s="269">
        <f si="1" t="shared"/>
        <v>0</v>
      </c>
      <c r="M29" s="270">
        <f>'Current Inventory'!I81</f>
        <v>30.45</v>
      </c>
    </row>
    <row customFormat="1" customHeight="1" ht="12" r="30" s="271" spans="1:13">
      <c r="A30" s="266">
        <v>5301</v>
      </c>
      <c r="B30" s="266">
        <v>2</v>
      </c>
      <c r="C30" s="266"/>
      <c r="D30" s="267"/>
      <c r="E30" s="267"/>
      <c r="F30" s="267" t="s">
        <v>149</v>
      </c>
      <c r="G30" s="267"/>
      <c r="H30" s="268" t="s">
        <v>1558</v>
      </c>
      <c r="I30" s="268" t="s">
        <v>1559</v>
      </c>
      <c r="J30" s="268" t="s">
        <v>1530</v>
      </c>
      <c r="K30" s="269">
        <v>0.45</v>
      </c>
      <c r="L30" s="269">
        <f si="1" t="shared"/>
        <v>0</v>
      </c>
      <c r="M30" s="270">
        <f>'Current Inventory'!I242</f>
        <v>0.4</v>
      </c>
    </row>
    <row customFormat="1" customHeight="1" ht="12" r="31" s="271" spans="1:13">
      <c r="A31" s="266">
        <v>5305</v>
      </c>
      <c r="B31" s="266">
        <v>1</v>
      </c>
      <c r="C31" s="266"/>
      <c r="D31" s="267"/>
      <c r="E31" s="267"/>
      <c r="F31" s="268" t="s">
        <v>1560</v>
      </c>
      <c r="G31" s="267"/>
      <c r="H31" s="268" t="s">
        <v>1561</v>
      </c>
      <c r="I31" s="268"/>
      <c r="J31" s="268" t="s">
        <v>1530</v>
      </c>
      <c r="K31" s="269">
        <v>9.1199999999999992</v>
      </c>
      <c r="L31" s="269">
        <f si="1" t="shared"/>
        <v>0</v>
      </c>
      <c r="M31" s="270">
        <f>'Current Inventory'!I246</f>
        <v>8.83</v>
      </c>
    </row>
    <row customFormat="1" customHeight="1" ht="12" r="32" s="271" spans="1:13">
      <c r="A32" s="266">
        <v>5306</v>
      </c>
      <c r="B32" s="266">
        <v>1</v>
      </c>
      <c r="C32" s="266"/>
      <c r="D32" s="267"/>
      <c r="E32" s="267"/>
      <c r="F32" s="268" t="s">
        <v>154</v>
      </c>
      <c r="G32" s="267"/>
      <c r="H32" s="268" t="s">
        <v>1562</v>
      </c>
      <c r="I32" s="268" t="s">
        <v>1563</v>
      </c>
      <c r="J32" s="268" t="s">
        <v>1530</v>
      </c>
      <c r="K32" s="269">
        <v>5.81</v>
      </c>
      <c r="L32" s="269">
        <f si="1" t="shared"/>
        <v>0</v>
      </c>
      <c r="M32" s="270">
        <f>'Current Inventory'!I247</f>
        <v>5.56</v>
      </c>
    </row>
    <row customFormat="1" customHeight="1" ht="12" r="33" s="271" spans="1:13">
      <c r="A33" s="266">
        <v>5307</v>
      </c>
      <c r="B33" s="266">
        <v>1</v>
      </c>
      <c r="C33" s="266"/>
      <c r="D33" s="267"/>
      <c r="E33" s="267"/>
      <c r="F33" s="268" t="s">
        <v>1564</v>
      </c>
      <c r="G33" s="267"/>
      <c r="H33" s="268" t="s">
        <v>1565</v>
      </c>
      <c r="I33" s="268"/>
      <c r="J33" s="268" t="s">
        <v>1459</v>
      </c>
      <c r="K33" s="269">
        <v>2.39</v>
      </c>
      <c r="L33" s="269">
        <f si="1" t="shared"/>
        <v>0</v>
      </c>
      <c r="M33" s="270">
        <f>'Current Inventory'!I248</f>
        <v>0.65</v>
      </c>
    </row>
    <row customFormat="1" customHeight="1" ht="12" r="34" s="271" spans="1:13">
      <c r="A34" s="266">
        <v>5308</v>
      </c>
      <c r="B34" s="266">
        <v>1</v>
      </c>
      <c r="C34" s="266"/>
      <c r="D34" s="267"/>
      <c r="E34" s="267"/>
      <c r="F34" s="268" t="s">
        <v>155</v>
      </c>
      <c r="G34" s="267"/>
      <c r="H34" s="268" t="s">
        <v>1566</v>
      </c>
      <c r="I34" s="268"/>
      <c r="J34" s="268" t="s">
        <v>1530</v>
      </c>
      <c r="K34" s="269">
        <v>9.15</v>
      </c>
      <c r="L34" s="269">
        <f si="1" t="shared"/>
        <v>0</v>
      </c>
      <c r="M34" s="270">
        <f>'Current Inventory'!I249</f>
        <v>8.6</v>
      </c>
    </row>
    <row customFormat="1" customHeight="1" ht="12" r="35" s="271" spans="1:13">
      <c r="A35" s="266">
        <v>5310</v>
      </c>
      <c r="B35" s="266">
        <v>7</v>
      </c>
      <c r="C35" s="266"/>
      <c r="D35" s="267"/>
      <c r="E35" s="267"/>
      <c r="F35" s="268" t="s">
        <v>1567</v>
      </c>
      <c r="G35" s="267"/>
      <c r="H35" s="268" t="s">
        <v>1568</v>
      </c>
      <c r="I35" s="268" t="s">
        <v>1559</v>
      </c>
      <c r="J35" s="268" t="s">
        <v>1530</v>
      </c>
      <c r="K35" s="269">
        <v>1.43</v>
      </c>
      <c r="L35" s="269">
        <f si="1" t="shared"/>
        <v>0</v>
      </c>
      <c r="M35" s="270">
        <f>'Current Inventory'!I251</f>
        <v>1.48</v>
      </c>
    </row>
    <row customFormat="1" customHeight="1" ht="12" r="36" s="271" spans="1:13">
      <c r="A36" s="266">
        <v>5311</v>
      </c>
      <c r="B36" s="266">
        <v>6</v>
      </c>
      <c r="C36" s="266"/>
      <c r="D36" s="267"/>
      <c r="E36" s="267"/>
      <c r="F36" s="268" t="s">
        <v>1569</v>
      </c>
      <c r="G36" s="267"/>
      <c r="H36" s="268" t="s">
        <v>1570</v>
      </c>
      <c r="I36" s="268" t="s">
        <v>1571</v>
      </c>
      <c r="J36" s="268" t="s">
        <v>1530</v>
      </c>
      <c r="K36" s="269">
        <v>0.43</v>
      </c>
      <c r="L36" s="269">
        <f si="1" t="shared"/>
        <v>0</v>
      </c>
      <c r="M36" s="270">
        <f>'Current Inventory'!I252</f>
        <v>0.46</v>
      </c>
    </row>
    <row customFormat="1" customHeight="1" ht="12" r="37" s="271" spans="1:13">
      <c r="A37" s="266">
        <v>5313</v>
      </c>
      <c r="B37" s="266">
        <v>1</v>
      </c>
      <c r="C37" s="266"/>
      <c r="D37" s="267"/>
      <c r="E37" s="267"/>
      <c r="F37" s="268" t="s">
        <v>1572</v>
      </c>
      <c r="G37" s="267"/>
      <c r="H37" s="268" t="s">
        <v>1573</v>
      </c>
      <c r="I37" s="268" t="s">
        <v>1571</v>
      </c>
      <c r="J37" s="268" t="s">
        <v>1530</v>
      </c>
      <c r="K37" s="269">
        <v>2.66</v>
      </c>
      <c r="L37" s="269">
        <f si="1" t="shared"/>
        <v>0</v>
      </c>
      <c r="M37" s="270">
        <f>'Current Inventory'!I254</f>
        <v>2.69</v>
      </c>
    </row>
    <row customFormat="1" customHeight="1" ht="12" r="38" s="271" spans="1:13">
      <c r="A38" s="266">
        <v>5315</v>
      </c>
      <c r="B38" s="266">
        <v>1</v>
      </c>
      <c r="C38" s="266"/>
      <c r="D38" s="267"/>
      <c r="E38" s="267"/>
      <c r="F38" s="267" t="s">
        <v>1574</v>
      </c>
      <c r="G38" s="267"/>
      <c r="H38" s="268" t="s">
        <v>1575</v>
      </c>
      <c r="I38" s="268" t="s">
        <v>1576</v>
      </c>
      <c r="J38" s="268" t="s">
        <v>1577</v>
      </c>
      <c r="K38" s="269">
        <v>12.2</v>
      </c>
      <c r="L38" s="269">
        <f si="1" t="shared"/>
        <v>0</v>
      </c>
      <c r="M38" s="270">
        <f>'Current Inventory'!I256</f>
        <v>9.11</v>
      </c>
    </row>
    <row customFormat="1" customHeight="1" ht="12" r="39" s="271" spans="1:13">
      <c r="A39" s="266">
        <v>5318</v>
      </c>
      <c r="B39" s="266">
        <v>1</v>
      </c>
      <c r="C39" s="266"/>
      <c r="D39" s="267"/>
      <c r="E39" s="267"/>
      <c r="F39" s="268" t="s">
        <v>165</v>
      </c>
      <c r="G39" s="267"/>
      <c r="H39" s="268" t="s">
        <v>1578</v>
      </c>
      <c r="I39" s="268" t="s">
        <v>1579</v>
      </c>
      <c r="J39" s="268" t="s">
        <v>1530</v>
      </c>
      <c r="K39" s="269">
        <v>1.2</v>
      </c>
      <c r="L39" s="269">
        <f si="1" t="shared"/>
        <v>0</v>
      </c>
      <c r="M39" s="270">
        <f>'Current Inventory'!I259</f>
        <v>1.2</v>
      </c>
    </row>
    <row customFormat="1" customHeight="1" ht="12" r="40" s="271" spans="1:13">
      <c r="A40" s="266">
        <v>5321</v>
      </c>
      <c r="B40" s="266">
        <v>1</v>
      </c>
      <c r="C40" s="266"/>
      <c r="D40" s="267"/>
      <c r="E40" s="267"/>
      <c r="F40" s="268" t="s">
        <v>168</v>
      </c>
      <c r="G40" s="267"/>
      <c r="H40" s="268" t="s">
        <v>1580</v>
      </c>
      <c r="I40" s="268" t="s">
        <v>1559</v>
      </c>
      <c r="J40" s="268" t="s">
        <v>1530</v>
      </c>
      <c r="K40" s="269">
        <v>1.05</v>
      </c>
      <c r="L40" s="269">
        <f si="1" t="shared"/>
        <v>0</v>
      </c>
      <c r="M40" s="270">
        <f>'Current Inventory'!I262</f>
        <v>0.95</v>
      </c>
    </row>
    <row customFormat="1" customHeight="1" ht="12" r="41" s="271" spans="1:13">
      <c r="A41" s="266">
        <v>5323</v>
      </c>
      <c r="B41" s="266">
        <v>4</v>
      </c>
      <c r="C41" s="266"/>
      <c r="D41" s="267"/>
      <c r="E41" s="267"/>
      <c r="F41" s="268" t="s">
        <v>172</v>
      </c>
      <c r="G41" s="267"/>
      <c r="H41" s="268" t="s">
        <v>1581</v>
      </c>
      <c r="I41" s="268" t="s">
        <v>1559</v>
      </c>
      <c r="J41" s="268" t="s">
        <v>1530</v>
      </c>
      <c r="K41" s="269">
        <v>1.4</v>
      </c>
      <c r="L41" s="269">
        <f si="1" t="shared"/>
        <v>0</v>
      </c>
      <c r="M41" s="270">
        <f>'Current Inventory'!I264</f>
        <v>1.35</v>
      </c>
    </row>
    <row customFormat="1" customHeight="1" ht="12" r="42" s="273" spans="1:13">
      <c r="A42" s="266">
        <v>5324</v>
      </c>
      <c r="B42" s="266">
        <v>3</v>
      </c>
      <c r="C42" s="266"/>
      <c r="D42" s="267"/>
      <c r="E42" s="267"/>
      <c r="F42" s="268" t="s">
        <v>173</v>
      </c>
      <c r="G42" s="267"/>
      <c r="H42" s="268" t="s">
        <v>1582</v>
      </c>
      <c r="I42" s="268" t="s">
        <v>1559</v>
      </c>
      <c r="J42" s="268" t="s">
        <v>1530</v>
      </c>
      <c r="K42" s="269">
        <v>0.95</v>
      </c>
      <c r="L42" s="269">
        <f si="1" t="shared"/>
        <v>0</v>
      </c>
      <c r="M42" s="270">
        <f>'Current Inventory'!I265</f>
        <v>0.89</v>
      </c>
    </row>
    <row customFormat="1" customHeight="1" ht="12" r="43" s="271" spans="1:13">
      <c r="A43" s="266">
        <v>5327</v>
      </c>
      <c r="B43" s="266">
        <v>1</v>
      </c>
      <c r="C43" s="266"/>
      <c r="D43" s="267"/>
      <c r="E43" s="267"/>
      <c r="F43" s="267">
        <v>108408</v>
      </c>
      <c r="G43" s="267"/>
      <c r="H43" s="268" t="s">
        <v>1455</v>
      </c>
      <c r="I43" s="268" t="s">
        <v>1448</v>
      </c>
      <c r="J43" s="268" t="s">
        <v>11</v>
      </c>
      <c r="K43" s="269">
        <v>4.42</v>
      </c>
      <c r="L43" s="269">
        <f si="1" t="shared"/>
        <v>0</v>
      </c>
      <c r="M43" s="270">
        <f>'Current Inventory'!I268</f>
        <v>2.4</v>
      </c>
    </row>
    <row customFormat="1" customHeight="1" ht="12" r="44" s="271" spans="1:13">
      <c r="A44" s="266">
        <v>5328</v>
      </c>
      <c r="B44" s="266">
        <v>2</v>
      </c>
      <c r="C44" s="266"/>
      <c r="D44" s="267"/>
      <c r="E44" s="267"/>
      <c r="F44" s="268">
        <v>2860105462</v>
      </c>
      <c r="G44" s="267"/>
      <c r="H44" s="268" t="s">
        <v>1583</v>
      </c>
      <c r="I44" s="268"/>
      <c r="J44" s="268" t="s">
        <v>1459</v>
      </c>
      <c r="K44" s="269">
        <v>2.97</v>
      </c>
      <c r="L44" s="269">
        <f si="1" t="shared"/>
        <v>0</v>
      </c>
      <c r="M44" s="270">
        <f>'Current Inventory'!I269</f>
        <v>1.98</v>
      </c>
    </row>
    <row customFormat="1" customHeight="1" ht="12" r="45" s="271" spans="1:13">
      <c r="A45" s="266">
        <v>5336</v>
      </c>
      <c r="B45" s="266">
        <v>1</v>
      </c>
      <c r="C45" s="266"/>
      <c r="D45" s="267"/>
      <c r="E45" s="267"/>
      <c r="F45" s="267">
        <v>120760</v>
      </c>
      <c r="G45" s="267"/>
      <c r="H45" s="268" t="s">
        <v>1449</v>
      </c>
      <c r="I45" s="267" t="s">
        <v>1448</v>
      </c>
      <c r="J45" s="268" t="s">
        <v>11</v>
      </c>
      <c r="K45" s="269">
        <v>2.4700000000000002</v>
      </c>
      <c r="L45" s="269">
        <f si="1" t="shared"/>
        <v>0</v>
      </c>
      <c r="M45" s="270">
        <f>'Current Inventory'!I277</f>
        <v>1.91</v>
      </c>
    </row>
    <row customFormat="1" customHeight="1" ht="12" r="46" s="271" spans="1:13">
      <c r="A46" s="266">
        <v>5337</v>
      </c>
      <c r="B46" s="266">
        <v>1</v>
      </c>
      <c r="C46" s="266"/>
      <c r="D46" s="267"/>
      <c r="E46" s="267"/>
      <c r="F46" s="267">
        <v>120771</v>
      </c>
      <c r="G46" s="267"/>
      <c r="H46" s="268" t="s">
        <v>1447</v>
      </c>
      <c r="I46" s="268" t="s">
        <v>1448</v>
      </c>
      <c r="J46" s="268" t="s">
        <v>11</v>
      </c>
      <c r="K46" s="269">
        <v>3.19</v>
      </c>
      <c r="L46" s="269">
        <f si="1" t="shared"/>
        <v>0</v>
      </c>
      <c r="M46" s="270">
        <f>'Current Inventory'!I278</f>
        <v>2.73</v>
      </c>
    </row>
    <row customFormat="1" customHeight="1" ht="12" r="47" s="271" spans="1:13">
      <c r="A47" s="266">
        <v>5338</v>
      </c>
      <c r="B47" s="266">
        <v>2</v>
      </c>
      <c r="C47" s="266"/>
      <c r="D47" s="267"/>
      <c r="E47" s="267"/>
      <c r="F47" s="268" t="s">
        <v>1584</v>
      </c>
      <c r="G47" s="267"/>
      <c r="H47" s="267" t="s">
        <v>1585</v>
      </c>
      <c r="I47" s="268" t="s">
        <v>1586</v>
      </c>
      <c r="J47" s="268" t="s">
        <v>195</v>
      </c>
      <c r="K47" s="269">
        <v>6.9</v>
      </c>
      <c r="L47" s="269">
        <f si="1" t="shared"/>
        <v>0</v>
      </c>
      <c r="M47" s="270">
        <f>'Current Inventory'!I279</f>
        <v>7.95</v>
      </c>
    </row>
    <row customFormat="1" customHeight="1" ht="12" r="48" s="271" spans="1:13">
      <c r="A48" s="266">
        <v>5339</v>
      </c>
      <c r="B48" s="266">
        <v>1</v>
      </c>
      <c r="C48" s="266"/>
      <c r="D48" s="267"/>
      <c r="E48" s="267"/>
      <c r="F48" s="268" t="s">
        <v>196</v>
      </c>
      <c r="G48" s="267"/>
      <c r="H48" s="268" t="s">
        <v>1587</v>
      </c>
      <c r="I48" s="268" t="s">
        <v>1588</v>
      </c>
      <c r="J48" s="268" t="s">
        <v>1459</v>
      </c>
      <c r="K48" s="269">
        <v>1.06</v>
      </c>
      <c r="L48" s="269">
        <f si="1" t="shared"/>
        <v>0</v>
      </c>
      <c r="M48" s="270">
        <f>'Current Inventory'!I279</f>
        <v>7.95</v>
      </c>
    </row>
    <row customFormat="1" customHeight="1" ht="12" r="49" s="271" spans="1:13">
      <c r="A49" s="266">
        <v>5340</v>
      </c>
      <c r="B49" s="266">
        <v>1</v>
      </c>
      <c r="C49" s="266"/>
      <c r="D49" s="267"/>
      <c r="E49" s="267"/>
      <c r="F49" s="268" t="s">
        <v>197</v>
      </c>
      <c r="G49" s="267"/>
      <c r="H49" s="268" t="s">
        <v>1573</v>
      </c>
      <c r="I49" s="268" t="s">
        <v>1588</v>
      </c>
      <c r="J49" s="268" t="s">
        <v>1459</v>
      </c>
      <c r="K49" s="269">
        <v>1.06</v>
      </c>
      <c r="L49" s="269">
        <f si="1" t="shared"/>
        <v>0</v>
      </c>
      <c r="M49" s="270">
        <f>'Current Inventory'!I281</f>
        <v>1.08</v>
      </c>
    </row>
    <row customFormat="1" customHeight="1" ht="12" r="50" s="271" spans="1:13">
      <c r="A50" s="266">
        <v>5341</v>
      </c>
      <c r="B50" s="266">
        <v>1</v>
      </c>
      <c r="C50" s="266"/>
      <c r="D50" s="267"/>
      <c r="E50" s="267"/>
      <c r="F50" s="268" t="s">
        <v>198</v>
      </c>
      <c r="G50" s="267"/>
      <c r="H50" s="268" t="s">
        <v>697</v>
      </c>
      <c r="I50" s="268" t="s">
        <v>1571</v>
      </c>
      <c r="J50" s="268" t="s">
        <v>1530</v>
      </c>
      <c r="K50" s="269">
        <v>14.7</v>
      </c>
      <c r="L50" s="269">
        <f si="1" t="shared"/>
        <v>0</v>
      </c>
      <c r="M50" s="270">
        <f>'Current Inventory'!I283</f>
        <v>14.88</v>
      </c>
    </row>
    <row customFormat="1" customHeight="1" ht="12" r="51" s="271" spans="1:13">
      <c r="A51" s="266">
        <v>5342</v>
      </c>
      <c r="B51" s="266">
        <v>1</v>
      </c>
      <c r="C51" s="266"/>
      <c r="D51" s="267"/>
      <c r="E51" s="267"/>
      <c r="F51" s="267" t="s">
        <v>1589</v>
      </c>
      <c r="G51" s="268" t="s">
        <v>1590</v>
      </c>
      <c r="H51" s="268" t="s">
        <v>1591</v>
      </c>
      <c r="I51" s="268" t="s">
        <v>1592</v>
      </c>
      <c r="J51" s="268" t="s">
        <v>1608</v>
      </c>
      <c r="K51" s="269">
        <v>1.17</v>
      </c>
      <c r="L51" s="269">
        <f si="1" t="shared"/>
        <v>0</v>
      </c>
      <c r="M51" s="270">
        <f>'Current Inventory'!I284</f>
        <v>1.33</v>
      </c>
    </row>
    <row customFormat="1" customHeight="1" ht="12" r="52" s="271" spans="1:13">
      <c r="A52" s="266">
        <v>5343</v>
      </c>
      <c r="B52" s="266">
        <v>1</v>
      </c>
      <c r="C52" s="266"/>
      <c r="D52" s="267"/>
      <c r="E52" s="267"/>
      <c r="F52" s="267" t="s">
        <v>200</v>
      </c>
      <c r="G52" s="268" t="s">
        <v>1594</v>
      </c>
      <c r="H52" s="268" t="s">
        <v>1595</v>
      </c>
      <c r="I52" s="268" t="s">
        <v>1592</v>
      </c>
      <c r="J52" s="268" t="s">
        <v>1609</v>
      </c>
      <c r="K52" s="269">
        <v>1.85</v>
      </c>
      <c r="L52" s="269">
        <f si="1" t="shared"/>
        <v>0</v>
      </c>
      <c r="M52" s="270">
        <f>'Current Inventory'!I285</f>
        <v>1.39</v>
      </c>
    </row>
    <row customFormat="1" customHeight="1" ht="12" r="53" s="271" spans="1:13">
      <c r="A53" s="266">
        <v>5185</v>
      </c>
      <c r="B53" s="266">
        <v>2</v>
      </c>
      <c r="C53" s="266">
        <f>SUM(B53*D49)</f>
        <v>0</v>
      </c>
      <c r="D53" s="267"/>
      <c r="E53" s="267"/>
      <c r="F53" s="277" t="s">
        <v>96</v>
      </c>
      <c r="G53" s="267"/>
      <c r="H53" s="277" t="s">
        <v>892</v>
      </c>
      <c r="I53" s="268"/>
      <c r="J53" s="268" t="s">
        <v>189</v>
      </c>
      <c r="K53" s="269">
        <v>0.66</v>
      </c>
      <c r="L53" s="269">
        <f si="1" t="shared"/>
        <v>0</v>
      </c>
      <c r="M53" s="270">
        <f>'Current Inventory'!I156</f>
        <v>1.1599999999999999</v>
      </c>
    </row>
    <row customFormat="1" customHeight="1" ht="12" r="54" s="273" spans="1:13">
      <c r="A54" s="266">
        <v>5320</v>
      </c>
      <c r="B54" s="266">
        <v>1</v>
      </c>
      <c r="C54" s="266">
        <f>SUM(B54*D48)</f>
        <v>0</v>
      </c>
      <c r="D54" s="267"/>
      <c r="E54" s="267"/>
      <c r="F54" s="268" t="s">
        <v>1610</v>
      </c>
      <c r="G54" s="267"/>
      <c r="H54" s="268" t="s">
        <v>1611</v>
      </c>
      <c r="I54" s="268" t="s">
        <v>1579</v>
      </c>
      <c r="J54" s="268" t="s">
        <v>1530</v>
      </c>
      <c r="K54" s="269">
        <v>2.4300000000000002</v>
      </c>
      <c r="L54" s="269">
        <f si="1" t="shared"/>
        <v>0</v>
      </c>
      <c r="M54" s="270">
        <f>'Current Inventory'!I261</f>
        <v>2.65</v>
      </c>
    </row>
    <row ht="15.75" r="55" spans="1:13" thickBot="1">
      <c r="M55" s="287">
        <f>SUM(M7:M54)</f>
        <v>1025.3700000000003</v>
      </c>
    </row>
    <row ht="15.75" r="56" spans="1:13" thickTop="1"/>
  </sheetData>
  <mergeCells count="7">
    <mergeCell ref="A22:F22"/>
    <mergeCell ref="A1:C1"/>
    <mergeCell ref="H1:I1"/>
    <mergeCell ref="A2:F2"/>
    <mergeCell ref="H2:I2"/>
    <mergeCell ref="H3:I3"/>
    <mergeCell ref="A4:E4"/>
  </mergeCells>
  <pageMargins bottom="0.75" footer="0.3" header="0.3" left="0.7" right="0.7" top="0.75"/>
  <pageSetup horizontalDpi="0" orientation="portrait" r:id="rId1" verticalDpi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selection activeCell="M19" sqref="M19"/>
    </sheetView>
  </sheetViews>
  <sheetFormatPr defaultRowHeight="15"/>
  <cols>
    <col min="6" max="6" customWidth="true" width="8.85546875" collapsed="false"/>
    <col min="7" max="7" customWidth="true" width="18.5703125" collapsed="false"/>
    <col min="8" max="9" customWidth="true" width="15.85546875" collapsed="false"/>
  </cols>
  <sheetData>
    <row ht="15.75" r="1" spans="1:10">
      <c r="A1" s="296" t="s">
        <v>1513</v>
      </c>
      <c r="B1" s="290"/>
      <c r="C1" s="290"/>
      <c r="D1" s="290"/>
      <c r="E1" s="290"/>
      <c r="F1" s="226" t="s">
        <v>1514</v>
      </c>
      <c r="G1" s="291" t="s">
        <v>1613</v>
      </c>
      <c r="H1" s="291"/>
      <c r="I1" s="297" t="s">
        <v>1614</v>
      </c>
    </row>
    <row r="2" spans="1:10">
      <c r="A2" s="292" t="s">
        <v>1517</v>
      </c>
      <c r="B2" s="293"/>
      <c r="C2" s="293"/>
      <c r="D2" s="293"/>
      <c r="E2" s="293"/>
      <c r="F2" s="228" t="s">
        <v>1518</v>
      </c>
      <c r="G2" s="294" t="s">
        <v>1369</v>
      </c>
      <c r="H2" s="294"/>
      <c r="I2" s="298" t="s">
        <v>1615</v>
      </c>
    </row>
    <row r="3" spans="1:10">
      <c r="A3" s="299"/>
      <c r="B3" s="300"/>
      <c r="C3" s="493">
        <v>3</v>
      </c>
      <c r="D3" s="493"/>
      <c r="E3" s="300"/>
      <c r="F3" s="235" t="s">
        <v>941</v>
      </c>
      <c r="G3" s="295">
        <v>2210</v>
      </c>
      <c r="H3" s="301"/>
      <c r="I3" s="302" t="s">
        <v>1616</v>
      </c>
    </row>
    <row r="4" spans="1:10">
      <c r="A4" s="303" t="s">
        <v>1522</v>
      </c>
      <c r="B4" s="303" t="s">
        <v>502</v>
      </c>
      <c r="C4" s="303" t="s">
        <v>1598</v>
      </c>
      <c r="D4" s="303" t="s">
        <v>1599</v>
      </c>
      <c r="E4" s="241" t="s">
        <v>1433</v>
      </c>
      <c r="F4" s="241" t="s">
        <v>1526</v>
      </c>
      <c r="G4" s="241" t="s">
        <v>944</v>
      </c>
      <c r="H4" s="241" t="s">
        <v>1435</v>
      </c>
      <c r="I4" s="241" t="s">
        <v>1436</v>
      </c>
      <c r="J4" s="282" t="s">
        <v>1612</v>
      </c>
    </row>
    <row customHeight="1" ht="12.95" r="5" spans="1:10">
      <c r="A5" s="267">
        <v>5200</v>
      </c>
      <c r="B5" s="267">
        <v>1</v>
      </c>
      <c r="C5" s="267">
        <f>B5*C3</f>
        <v>3</v>
      </c>
      <c r="D5" s="267"/>
      <c r="E5" s="267" t="s">
        <v>1531</v>
      </c>
      <c r="F5" s="267"/>
      <c r="G5" s="267" t="s">
        <v>1617</v>
      </c>
      <c r="H5" s="267"/>
      <c r="I5" s="268" t="s">
        <v>1618</v>
      </c>
      <c r="J5" s="388">
        <f>'Current Inventory'!I169</f>
        <v>20.09</v>
      </c>
    </row>
    <row customHeight="1" ht="12.95" r="6" spans="1:10">
      <c r="A6" s="267">
        <v>5202</v>
      </c>
      <c r="B6" s="267">
        <v>1</v>
      </c>
      <c r="C6" s="267">
        <f>B6*C3</f>
        <v>3</v>
      </c>
      <c r="D6" s="267"/>
      <c r="E6" s="268" t="s">
        <v>111</v>
      </c>
      <c r="F6" s="267"/>
      <c r="G6" s="268" t="s">
        <v>1534</v>
      </c>
      <c r="H6" s="268" t="s">
        <v>1535</v>
      </c>
      <c r="I6" s="268" t="s">
        <v>195</v>
      </c>
      <c r="J6" s="388">
        <f>'Current Inventory'!I171</f>
        <v>102</v>
      </c>
    </row>
    <row customHeight="1" ht="12.95" r="7" spans="1:10">
      <c r="A7" s="267">
        <v>5312</v>
      </c>
      <c r="B7" s="267">
        <v>2</v>
      </c>
      <c r="C7" s="267">
        <f>B7*C3</f>
        <v>6</v>
      </c>
      <c r="D7" s="267"/>
      <c r="E7" s="267" t="s">
        <v>1619</v>
      </c>
      <c r="F7" s="267"/>
      <c r="G7" s="268" t="s">
        <v>1620</v>
      </c>
      <c r="H7" s="268" t="s">
        <v>1571</v>
      </c>
      <c r="I7" s="268" t="s">
        <v>1530</v>
      </c>
      <c r="J7" s="388">
        <f>'Current Inventory'!I253</f>
        <v>0.76</v>
      </c>
    </row>
    <row customHeight="1" ht="12.95" r="8" spans="1:10">
      <c r="A8" s="267">
        <v>5316</v>
      </c>
      <c r="B8" s="267">
        <v>2</v>
      </c>
      <c r="C8" s="267">
        <f>B8*C3</f>
        <v>6</v>
      </c>
      <c r="D8" s="267"/>
      <c r="E8" s="267" t="s">
        <v>1621</v>
      </c>
      <c r="F8" s="267"/>
      <c r="G8" s="268" t="s">
        <v>1622</v>
      </c>
      <c r="H8" s="268" t="s">
        <v>1623</v>
      </c>
      <c r="I8" s="268" t="s">
        <v>1624</v>
      </c>
      <c r="J8" s="388">
        <f>'Current Inventory'!I257</f>
        <v>6.37</v>
      </c>
    </row>
    <row customHeight="1" ht="12.95" r="9" spans="1:10">
      <c r="A9" s="267">
        <v>5317</v>
      </c>
      <c r="B9" s="267">
        <v>1</v>
      </c>
      <c r="C9" s="267">
        <f>B9*C3</f>
        <v>3</v>
      </c>
      <c r="D9" s="267"/>
      <c r="E9" s="267" t="s">
        <v>1625</v>
      </c>
      <c r="F9" s="267"/>
      <c r="G9" s="268" t="s">
        <v>1626</v>
      </c>
      <c r="H9" s="268" t="s">
        <v>1623</v>
      </c>
      <c r="I9" s="268" t="s">
        <v>1624</v>
      </c>
      <c r="J9" s="388">
        <f>'Current Inventory'!I258</f>
        <v>9.92</v>
      </c>
    </row>
    <row customHeight="1" ht="12.95" r="10" spans="1:10">
      <c r="A10" s="267">
        <v>5322</v>
      </c>
      <c r="B10" s="267">
        <v>1</v>
      </c>
      <c r="C10" s="267">
        <f>B10*C3</f>
        <v>3</v>
      </c>
      <c r="D10" s="267"/>
      <c r="E10" s="267" t="s">
        <v>170</v>
      </c>
      <c r="F10" s="267"/>
      <c r="G10" s="268" t="s">
        <v>1627</v>
      </c>
      <c r="H10" s="267" t="s">
        <v>1559</v>
      </c>
      <c r="I10" s="267" t="s">
        <v>1530</v>
      </c>
      <c r="J10" s="388">
        <f>'Current Inventory'!I263</f>
        <v>9.75</v>
      </c>
    </row>
    <row customHeight="1" ht="12.95" r="11" spans="1:10">
      <c r="A11" s="267">
        <v>5333</v>
      </c>
      <c r="B11" s="267">
        <v>1</v>
      </c>
      <c r="C11" s="267">
        <f>B11*C3</f>
        <v>3</v>
      </c>
      <c r="D11" s="267"/>
      <c r="E11" s="267" t="s">
        <v>1628</v>
      </c>
      <c r="F11" s="267"/>
      <c r="G11" s="268" t="s">
        <v>1629</v>
      </c>
      <c r="H11" s="268" t="s">
        <v>1630</v>
      </c>
      <c r="I11" s="268" t="s">
        <v>1530</v>
      </c>
      <c r="J11" s="388">
        <f>'Current Inventory'!I274</f>
        <v>15.44</v>
      </c>
    </row>
    <row customHeight="1" ht="12.95" r="12" spans="1:10">
      <c r="A12" s="267">
        <v>5334</v>
      </c>
      <c r="B12" s="267">
        <v>1</v>
      </c>
      <c r="C12" s="267">
        <f>B12*C3</f>
        <v>3</v>
      </c>
      <c r="D12" s="267"/>
      <c r="E12" s="267" t="s">
        <v>191</v>
      </c>
      <c r="F12" s="267"/>
      <c r="G12" s="268" t="s">
        <v>1631</v>
      </c>
      <c r="H12" s="268" t="s">
        <v>1630</v>
      </c>
      <c r="I12" s="268" t="s">
        <v>1530</v>
      </c>
      <c r="J12" s="388">
        <f>'Current Inventory'!I275</f>
        <v>5.9</v>
      </c>
    </row>
    <row customHeight="1" ht="12.95" r="13" spans="1:10">
      <c r="A13" s="267">
        <v>5349</v>
      </c>
      <c r="B13" s="267">
        <v>1</v>
      </c>
      <c r="C13" s="267">
        <f>B13*C3</f>
        <v>3</v>
      </c>
      <c r="D13" s="267"/>
      <c r="E13" s="267" t="s">
        <v>1603</v>
      </c>
      <c r="F13" s="267"/>
      <c r="G13" s="267" t="s">
        <v>1540</v>
      </c>
      <c r="H13" s="268" t="s">
        <v>1537</v>
      </c>
      <c r="I13" s="268" t="s">
        <v>1538</v>
      </c>
      <c r="J13" s="388">
        <f>'Current Inventory'!I288</f>
        <v>324.8</v>
      </c>
    </row>
    <row customHeight="1" ht="12.95" r="14" spans="1:10">
      <c r="A14" s="267">
        <v>5352</v>
      </c>
      <c r="B14" s="267">
        <v>1</v>
      </c>
      <c r="C14" s="267">
        <f>B14*C3</f>
        <v>3</v>
      </c>
      <c r="D14" s="267"/>
      <c r="E14" s="267" t="s">
        <v>1604</v>
      </c>
      <c r="F14" s="267"/>
      <c r="G14" s="267" t="s">
        <v>1536</v>
      </c>
      <c r="H14" s="268" t="s">
        <v>1537</v>
      </c>
      <c r="I14" s="268" t="s">
        <v>1538</v>
      </c>
      <c r="J14" s="388">
        <f>'Current Inventory'!I291</f>
        <v>253.6</v>
      </c>
    </row>
    <row customHeight="1" ht="12.95" r="15" spans="1:10">
      <c r="A15" s="267">
        <v>6244</v>
      </c>
      <c r="B15" s="267">
        <v>1</v>
      </c>
      <c r="C15" s="267">
        <f>B15*C3</f>
        <v>3</v>
      </c>
      <c r="D15" s="267"/>
      <c r="E15" s="267">
        <v>6244</v>
      </c>
      <c r="F15" s="267"/>
      <c r="G15" s="268" t="s">
        <v>1541</v>
      </c>
      <c r="H15" s="268" t="s">
        <v>1441</v>
      </c>
      <c r="I15" s="267"/>
      <c r="J15" s="388">
        <f>'Current Inventory'!I942</f>
        <v>17</v>
      </c>
    </row>
    <row customHeight="1" ht="12.95" r="16" spans="1:10">
      <c r="A16" s="267">
        <v>6245</v>
      </c>
      <c r="B16" s="267">
        <v>1</v>
      </c>
      <c r="C16" s="267">
        <f>B16*C3</f>
        <v>3</v>
      </c>
      <c r="D16" s="267"/>
      <c r="E16" s="267">
        <v>6245</v>
      </c>
      <c r="F16" s="267"/>
      <c r="G16" s="268" t="s">
        <v>1542</v>
      </c>
      <c r="H16" s="268" t="s">
        <v>1441</v>
      </c>
      <c r="I16" s="267"/>
      <c r="J16" s="388">
        <f>'Current Inventory'!I943</f>
        <v>8</v>
      </c>
    </row>
    <row customHeight="1" ht="12.95" r="17" spans="1:10">
      <c r="A17" s="267">
        <v>6306</v>
      </c>
      <c r="B17" s="267">
        <v>2</v>
      </c>
      <c r="C17" s="267">
        <f>B17*C3</f>
        <v>6</v>
      </c>
      <c r="D17" s="267"/>
      <c r="E17" s="267">
        <v>6306</v>
      </c>
      <c r="F17" s="267"/>
      <c r="G17" s="267" t="s">
        <v>1543</v>
      </c>
      <c r="H17" s="268" t="s">
        <v>1544</v>
      </c>
      <c r="I17" s="268"/>
      <c r="J17" s="388">
        <f>'Current Inventory'!I1003</f>
        <v>10</v>
      </c>
    </row>
    <row customHeight="1" ht="12.95" r="18" spans="1:10">
      <c r="A18" s="267">
        <v>6307</v>
      </c>
      <c r="B18" s="267">
        <v>1</v>
      </c>
      <c r="C18" s="267">
        <f>B18*C3</f>
        <v>3</v>
      </c>
      <c r="D18" s="267"/>
      <c r="E18" s="267">
        <v>6307</v>
      </c>
      <c r="F18" s="267"/>
      <c r="G18" s="267" t="s">
        <v>789</v>
      </c>
      <c r="H18" s="268" t="s">
        <v>1544</v>
      </c>
      <c r="I18" s="268"/>
      <c r="J18" s="388">
        <f>'Current Inventory'!I1004</f>
        <v>20.56</v>
      </c>
    </row>
    <row customHeight="1" ht="12.95" r="19" spans="1:10">
      <c r="A19" s="267">
        <v>6308</v>
      </c>
      <c r="B19" s="267">
        <v>1</v>
      </c>
      <c r="C19" s="267">
        <f>B19*C3</f>
        <v>3</v>
      </c>
      <c r="D19" s="267"/>
      <c r="E19" s="267">
        <v>6308</v>
      </c>
      <c r="F19" s="267"/>
      <c r="G19" s="267" t="s">
        <v>819</v>
      </c>
      <c r="H19" s="268" t="s">
        <v>1544</v>
      </c>
      <c r="I19" s="268"/>
      <c r="J19" s="388">
        <f>'Current Inventory'!I1005</f>
        <v>8.5</v>
      </c>
    </row>
    <row customHeight="1" ht="12.95" r="20" spans="1:10">
      <c r="A20" s="267">
        <v>6466</v>
      </c>
      <c r="B20" s="267">
        <v>3</v>
      </c>
      <c r="C20" s="267">
        <f>B20*C3</f>
        <v>9</v>
      </c>
      <c r="D20" s="267" t="s">
        <v>1632</v>
      </c>
      <c r="E20" s="268">
        <v>2860108655</v>
      </c>
      <c r="F20" s="267"/>
      <c r="G20" s="268" t="s">
        <v>1547</v>
      </c>
      <c r="H20" s="268"/>
      <c r="I20" s="268"/>
      <c r="J20" s="388">
        <f>'Current Inventory'!I1151</f>
        <v>4.8</v>
      </c>
    </row>
    <row customHeight="1" ht="12.95" r="21" spans="1:10">
      <c r="A21" s="267">
        <v>6571</v>
      </c>
      <c r="B21" s="267">
        <v>1</v>
      </c>
      <c r="C21" s="267">
        <f>B21*C3</f>
        <v>3</v>
      </c>
      <c r="D21" s="267"/>
      <c r="E21" s="267">
        <v>6571</v>
      </c>
      <c r="F21" s="267"/>
      <c r="G21" s="267" t="s">
        <v>1633</v>
      </c>
      <c r="H21" s="268" t="s">
        <v>1544</v>
      </c>
      <c r="I21" s="268"/>
      <c r="J21" s="388">
        <f>'Current Inventory'!I1254</f>
        <v>10.33</v>
      </c>
    </row>
    <row customHeight="1" ht="12.95" r="22" spans="1:10">
      <c r="A22" s="267">
        <v>6573</v>
      </c>
      <c r="B22" s="267">
        <v>1</v>
      </c>
      <c r="C22" s="267">
        <f>B22*C3</f>
        <v>3</v>
      </c>
      <c r="D22" s="267"/>
      <c r="E22" s="267">
        <v>6573</v>
      </c>
      <c r="F22" s="267"/>
      <c r="G22" s="267" t="s">
        <v>1634</v>
      </c>
      <c r="H22" s="268" t="s">
        <v>1544</v>
      </c>
      <c r="I22" s="268"/>
      <c r="J22" s="388">
        <f>'Current Inventory'!I1256</f>
        <v>29.7</v>
      </c>
    </row>
    <row customHeight="1" ht="12.95" r="23" spans="1:10">
      <c r="A23" s="267">
        <v>6589</v>
      </c>
      <c r="B23" s="267">
        <v>2</v>
      </c>
      <c r="C23" s="267">
        <f>B23*C3</f>
        <v>6</v>
      </c>
      <c r="D23" s="267"/>
      <c r="E23" s="268">
        <v>6589</v>
      </c>
      <c r="F23" s="267"/>
      <c r="G23" s="268" t="s">
        <v>1635</v>
      </c>
      <c r="H23" s="268" t="s">
        <v>1544</v>
      </c>
      <c r="I23" s="268"/>
      <c r="J23" s="388">
        <f>'Current Inventory'!I1272</f>
        <v>31</v>
      </c>
    </row>
    <row customHeight="1" ht="12.95" r="24" spans="1:10">
      <c r="A24" s="267">
        <v>6590</v>
      </c>
      <c r="B24" s="267">
        <v>1</v>
      </c>
      <c r="C24" s="267">
        <f>B24*C3</f>
        <v>3</v>
      </c>
      <c r="D24" s="267"/>
      <c r="E24" s="268">
        <v>6590</v>
      </c>
      <c r="F24" s="267"/>
      <c r="G24" s="268" t="s">
        <v>1636</v>
      </c>
      <c r="H24" s="268" t="s">
        <v>1544</v>
      </c>
      <c r="I24" s="268"/>
      <c r="J24" s="389">
        <f>'Current Inventory'!I1273</f>
        <v>23.89</v>
      </c>
    </row>
    <row customHeight="1" ht="12.95" r="25" spans="1:10" thickBot="1">
      <c r="J25" s="288">
        <f>SUM(J5:J24)</f>
        <v>912.41</v>
      </c>
    </row>
    <row ht="15.75" r="26" spans="1:10" thickTop="1"/>
  </sheetData>
  <mergeCells count="1">
    <mergeCell ref="C3:D3"/>
  </mergeCells>
  <pageMargins bottom="0.75" footer="0.3" header="0.3" left="0.7" right="0.7" top="0.75"/>
  <pageSetup horizontalDpi="0" orientation="portrait" r:id="rId1" verticalDpi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77"/>
  <sheetViews>
    <sheetView topLeftCell="A52" workbookViewId="0">
      <selection activeCell="O74" sqref="O74"/>
    </sheetView>
  </sheetViews>
  <sheetFormatPr defaultRowHeight="15"/>
  <sheetData>
    <row ht="15.75" r="1" spans="1:12">
      <c r="A1" s="476" t="s">
        <v>1513</v>
      </c>
      <c r="B1" s="477"/>
      <c r="C1" s="477"/>
      <c r="D1" s="477"/>
      <c r="E1" s="477"/>
      <c r="F1" s="477"/>
      <c r="G1" s="477"/>
      <c r="H1" s="226" t="s">
        <v>1514</v>
      </c>
      <c r="I1" s="478" t="s">
        <v>1613</v>
      </c>
      <c r="J1" s="478"/>
      <c r="K1" s="226" t="s">
        <v>1614</v>
      </c>
      <c r="L1" s="304"/>
    </row>
    <row r="2" spans="1:12">
      <c r="A2" s="479" t="s">
        <v>1517</v>
      </c>
      <c r="B2" s="480"/>
      <c r="C2" s="480"/>
      <c r="D2" s="480"/>
      <c r="E2" s="480"/>
      <c r="F2" s="480"/>
      <c r="G2" s="480"/>
      <c r="H2" s="228" t="s">
        <v>1518</v>
      </c>
      <c r="I2" s="481" t="s">
        <v>1369</v>
      </c>
      <c r="J2" s="481"/>
      <c r="K2" s="228" t="s">
        <v>1615</v>
      </c>
      <c r="L2" s="304"/>
    </row>
    <row r="3" spans="1:12">
      <c r="A3" s="230"/>
      <c r="B3" s="305"/>
      <c r="C3" s="306">
        <v>3</v>
      </c>
      <c r="D3" s="306"/>
      <c r="E3" s="300"/>
      <c r="F3" s="300"/>
      <c r="G3" s="300"/>
      <c r="H3" s="235" t="s">
        <v>941</v>
      </c>
      <c r="I3" s="482">
        <v>2210</v>
      </c>
      <c r="J3" s="482"/>
      <c r="K3" s="235" t="s">
        <v>1616</v>
      </c>
      <c r="L3" s="307"/>
    </row>
    <row r="4" spans="1:12">
      <c r="A4" s="494" t="s">
        <v>1637</v>
      </c>
      <c r="B4" s="494"/>
      <c r="C4" s="494"/>
      <c r="D4" s="494"/>
      <c r="E4" s="494"/>
      <c r="F4" s="494"/>
      <c r="G4" s="238"/>
      <c r="H4" s="228"/>
      <c r="I4" s="227"/>
      <c r="J4" s="227"/>
      <c r="K4" s="228"/>
      <c r="L4" s="308"/>
    </row>
    <row r="5" spans="1:12">
      <c r="A5" s="238"/>
      <c r="B5" s="238"/>
      <c r="C5" s="238"/>
      <c r="D5" s="238"/>
      <c r="E5" s="238"/>
      <c r="F5" s="238"/>
      <c r="G5" s="238"/>
      <c r="H5" s="228"/>
      <c r="I5" s="227"/>
      <c r="J5" s="227"/>
      <c r="K5" s="228"/>
      <c r="L5" s="308"/>
    </row>
    <row r="6" spans="1:12">
      <c r="A6" s="483"/>
      <c r="B6" s="483"/>
      <c r="C6" s="483"/>
      <c r="D6" s="483"/>
      <c r="E6" s="483"/>
      <c r="F6" s="483"/>
      <c r="G6" s="483"/>
      <c r="H6" s="483"/>
      <c r="I6" s="483"/>
      <c r="J6" s="483"/>
      <c r="K6" s="483"/>
      <c r="L6" s="483"/>
    </row>
    <row r="7" spans="1:12">
      <c r="A7" s="177" t="s">
        <v>1522</v>
      </c>
      <c r="B7" s="177" t="s">
        <v>502</v>
      </c>
      <c r="C7" s="241" t="s">
        <v>501</v>
      </c>
      <c r="D7" s="241" t="s">
        <v>1638</v>
      </c>
      <c r="E7" s="241" t="s">
        <v>1639</v>
      </c>
      <c r="F7" s="241" t="s">
        <v>1640</v>
      </c>
      <c r="G7" s="177" t="s">
        <v>1433</v>
      </c>
      <c r="H7" s="177" t="s">
        <v>1526</v>
      </c>
      <c r="I7" s="177" t="s">
        <v>944</v>
      </c>
      <c r="J7" s="177" t="s">
        <v>1435</v>
      </c>
      <c r="K7" s="177" t="s">
        <v>1436</v>
      </c>
      <c r="L7" s="177" t="s">
        <v>1437</v>
      </c>
    </row>
    <row customHeight="1" ht="12.95" r="8" spans="1:12">
      <c r="A8" s="242">
        <v>5090</v>
      </c>
      <c r="B8" s="242">
        <v>4</v>
      </c>
      <c r="C8" s="242">
        <f>B8*C3</f>
        <v>12</v>
      </c>
      <c r="D8" s="242"/>
      <c r="E8" s="242"/>
      <c r="F8" s="242"/>
      <c r="G8" s="193" t="s">
        <v>1641</v>
      </c>
      <c r="H8" s="86"/>
      <c r="I8" s="194" t="s">
        <v>1642</v>
      </c>
      <c r="J8" s="86" t="s">
        <v>1529</v>
      </c>
      <c r="K8" s="190" t="s">
        <v>1530</v>
      </c>
      <c r="L8" s="309">
        <f>'Current Inventory'!I82</f>
        <v>18.899999999999999</v>
      </c>
    </row>
    <row customHeight="1" ht="12.95" r="9" spans="1:12">
      <c r="A9" s="179">
        <v>5166</v>
      </c>
      <c r="B9" s="179">
        <v>1</v>
      </c>
      <c r="C9" s="179">
        <f>B9*C3</f>
        <v>3</v>
      </c>
      <c r="D9" s="179"/>
      <c r="E9" s="179"/>
      <c r="F9" s="179"/>
      <c r="G9" s="206" t="s">
        <v>1643</v>
      </c>
      <c r="H9" s="205"/>
      <c r="I9" s="204" t="s">
        <v>1644</v>
      </c>
      <c r="J9" s="204" t="s">
        <v>1470</v>
      </c>
      <c r="K9" s="204" t="s">
        <v>1459</v>
      </c>
      <c r="L9" s="310">
        <f>'Current Inventory'!I139</f>
        <v>107.5</v>
      </c>
    </row>
    <row customHeight="1" ht="12.95" r="10" spans="1:12">
      <c r="A10" s="179">
        <v>5167</v>
      </c>
      <c r="B10" s="179">
        <v>1</v>
      </c>
      <c r="C10" s="179">
        <f>B10*C3</f>
        <v>3</v>
      </c>
      <c r="D10" s="179"/>
      <c r="E10" s="179"/>
      <c r="F10" s="179"/>
      <c r="G10" s="206" t="s">
        <v>1468</v>
      </c>
      <c r="H10" s="205"/>
      <c r="I10" s="204" t="s">
        <v>1469</v>
      </c>
      <c r="J10" s="204" t="s">
        <v>1470</v>
      </c>
      <c r="K10" s="204" t="s">
        <v>1459</v>
      </c>
      <c r="L10" s="311">
        <f>'Current Inventory'!I140</f>
        <v>3.86</v>
      </c>
    </row>
    <row customHeight="1" ht="12.95" r="11" spans="1:12">
      <c r="A11" s="179">
        <v>5200</v>
      </c>
      <c r="B11" s="266">
        <v>1</v>
      </c>
      <c r="C11" s="179">
        <f>B11*C3</f>
        <v>3</v>
      </c>
      <c r="D11" s="179"/>
      <c r="E11" s="179"/>
      <c r="F11" s="179"/>
      <c r="G11" s="205" t="s">
        <v>1531</v>
      </c>
      <c r="H11" s="312"/>
      <c r="I11" s="312" t="s">
        <v>1617</v>
      </c>
      <c r="J11" s="312"/>
      <c r="K11" s="313" t="s">
        <v>1618</v>
      </c>
      <c r="L11" s="311">
        <f>'Current Inventory'!I169</f>
        <v>20.09</v>
      </c>
    </row>
    <row customHeight="1" ht="12.95" r="12" spans="1:12">
      <c r="A12" s="179">
        <v>5202</v>
      </c>
      <c r="B12" s="179">
        <v>1</v>
      </c>
      <c r="C12" s="179">
        <f>B12*C3</f>
        <v>3</v>
      </c>
      <c r="D12" s="179"/>
      <c r="E12" s="179"/>
      <c r="F12" s="179"/>
      <c r="G12" s="206" t="s">
        <v>111</v>
      </c>
      <c r="H12" s="205"/>
      <c r="I12" s="204" t="s">
        <v>1534</v>
      </c>
      <c r="J12" s="204" t="s">
        <v>1535</v>
      </c>
      <c r="K12" s="204" t="s">
        <v>195</v>
      </c>
      <c r="L12" s="311">
        <v>14</v>
      </c>
    </row>
    <row customHeight="1" ht="12.95" r="13" spans="1:12">
      <c r="A13" s="179">
        <v>5312</v>
      </c>
      <c r="B13" s="179">
        <v>2</v>
      </c>
      <c r="C13" s="179">
        <f>B13*C3</f>
        <v>6</v>
      </c>
      <c r="D13" s="179"/>
      <c r="E13" s="179"/>
      <c r="F13" s="179"/>
      <c r="G13" s="208" t="s">
        <v>1619</v>
      </c>
      <c r="H13" s="205"/>
      <c r="I13" s="194" t="s">
        <v>1620</v>
      </c>
      <c r="J13" s="194" t="s">
        <v>1571</v>
      </c>
      <c r="K13" s="194" t="s">
        <v>1530</v>
      </c>
      <c r="L13" s="311">
        <f>'Current Inventory'!I253</f>
        <v>0.76</v>
      </c>
    </row>
    <row customHeight="1" ht="12.95" r="14" spans="1:12">
      <c r="A14" s="242">
        <v>5316</v>
      </c>
      <c r="B14" s="242">
        <v>2</v>
      </c>
      <c r="C14" s="242">
        <f>B14*C3</f>
        <v>6</v>
      </c>
      <c r="D14" s="242"/>
      <c r="E14" s="242"/>
      <c r="F14" s="242"/>
      <c r="G14" s="193" t="s">
        <v>1621</v>
      </c>
      <c r="H14" s="86"/>
      <c r="I14" s="194" t="s">
        <v>1622</v>
      </c>
      <c r="J14" s="194" t="s">
        <v>1623</v>
      </c>
      <c r="K14" s="194" t="s">
        <v>1624</v>
      </c>
      <c r="L14" s="314">
        <f>'Current Inventory'!I257</f>
        <v>6.37</v>
      </c>
    </row>
    <row customHeight="1" ht="12.95" r="15" spans="1:12">
      <c r="A15" s="242">
        <v>5317</v>
      </c>
      <c r="B15" s="242">
        <v>1</v>
      </c>
      <c r="C15" s="242">
        <f>B15*C3</f>
        <v>3</v>
      </c>
      <c r="D15" s="242"/>
      <c r="E15" s="242"/>
      <c r="F15" s="242"/>
      <c r="G15" s="193" t="s">
        <v>1625</v>
      </c>
      <c r="H15" s="86"/>
      <c r="I15" s="194" t="s">
        <v>1626</v>
      </c>
      <c r="J15" s="194" t="s">
        <v>1623</v>
      </c>
      <c r="K15" s="194" t="s">
        <v>1624</v>
      </c>
      <c r="L15" s="314">
        <f>'Current Inventory'!I258</f>
        <v>9.92</v>
      </c>
    </row>
    <row customHeight="1" ht="12.95" r="16" spans="1:12">
      <c r="A16" s="242">
        <v>5322</v>
      </c>
      <c r="B16" s="242">
        <v>1</v>
      </c>
      <c r="C16" s="242">
        <f>B16*C3</f>
        <v>3</v>
      </c>
      <c r="D16" s="242"/>
      <c r="E16" s="242"/>
      <c r="F16" s="242"/>
      <c r="G16" s="193" t="s">
        <v>170</v>
      </c>
      <c r="H16" s="86"/>
      <c r="I16" s="194" t="s">
        <v>1627</v>
      </c>
      <c r="J16" s="205" t="s">
        <v>1559</v>
      </c>
      <c r="K16" s="205" t="s">
        <v>1530</v>
      </c>
      <c r="L16" s="309">
        <f>'Current Inventory'!I263</f>
        <v>9.75</v>
      </c>
    </row>
    <row customHeight="1" ht="12.95" r="17" spans="1:12">
      <c r="A17" s="242">
        <v>5333</v>
      </c>
      <c r="B17" s="242">
        <v>1</v>
      </c>
      <c r="C17" s="242">
        <f>B17*C3</f>
        <v>3</v>
      </c>
      <c r="D17" s="242"/>
      <c r="E17" s="242"/>
      <c r="F17" s="242"/>
      <c r="G17" s="193" t="s">
        <v>1628</v>
      </c>
      <c r="H17" s="86"/>
      <c r="I17" s="194" t="s">
        <v>1629</v>
      </c>
      <c r="J17" s="194" t="s">
        <v>1630</v>
      </c>
      <c r="K17" s="194" t="s">
        <v>1530</v>
      </c>
      <c r="L17" s="309">
        <f>'Current Inventory'!I274</f>
        <v>15.44</v>
      </c>
    </row>
    <row customHeight="1" ht="12.95" r="18" spans="1:12">
      <c r="A18" s="242">
        <v>5334</v>
      </c>
      <c r="B18" s="242">
        <v>1</v>
      </c>
      <c r="C18" s="242">
        <f>B18*C3</f>
        <v>3</v>
      </c>
      <c r="D18" s="242"/>
      <c r="E18" s="242"/>
      <c r="F18" s="242"/>
      <c r="G18" s="193" t="s">
        <v>191</v>
      </c>
      <c r="H18" s="86"/>
      <c r="I18" s="194" t="s">
        <v>1631</v>
      </c>
      <c r="J18" s="204" t="s">
        <v>1630</v>
      </c>
      <c r="K18" s="190" t="s">
        <v>1530</v>
      </c>
      <c r="L18" s="309">
        <v>5</v>
      </c>
    </row>
    <row customHeight="1" ht="12.95" r="19" spans="1:12">
      <c r="A19" s="179">
        <v>5351</v>
      </c>
      <c r="B19" s="179">
        <v>1</v>
      </c>
      <c r="C19" s="179">
        <f>B19*C3</f>
        <v>3</v>
      </c>
      <c r="D19" s="179"/>
      <c r="E19" s="179"/>
      <c r="F19" s="179"/>
      <c r="G19" s="208" t="s">
        <v>1645</v>
      </c>
      <c r="H19" s="205"/>
      <c r="I19" s="205" t="s">
        <v>1540</v>
      </c>
      <c r="J19" s="204" t="s">
        <v>1537</v>
      </c>
      <c r="K19" s="204" t="s">
        <v>1538</v>
      </c>
      <c r="L19" s="311">
        <f>'Current Inventory'!I290</f>
        <v>328.86</v>
      </c>
    </row>
    <row customHeight="1" ht="12.95" r="20" spans="1:12">
      <c r="A20" s="179">
        <v>5352</v>
      </c>
      <c r="B20" s="179">
        <v>1</v>
      </c>
      <c r="C20" s="179">
        <f>B20*C3</f>
        <v>3</v>
      </c>
      <c r="D20" s="179"/>
      <c r="E20" s="179"/>
      <c r="F20" s="179"/>
      <c r="G20" s="208" t="s">
        <v>1646</v>
      </c>
      <c r="H20" s="205"/>
      <c r="I20" s="205" t="s">
        <v>1536</v>
      </c>
      <c r="J20" s="204" t="s">
        <v>1537</v>
      </c>
      <c r="K20" s="204" t="s">
        <v>1538</v>
      </c>
      <c r="L20" s="311">
        <f>'Current Inventory'!I291</f>
        <v>253.6</v>
      </c>
    </row>
    <row customHeight="1" ht="12.95" r="21" spans="1:12">
      <c r="A21" s="179">
        <v>6244</v>
      </c>
      <c r="B21" s="179">
        <v>1</v>
      </c>
      <c r="C21" s="179">
        <f>B21*C3</f>
        <v>3</v>
      </c>
      <c r="D21" s="179"/>
      <c r="E21" s="179"/>
      <c r="F21" s="179"/>
      <c r="G21" s="208">
        <v>6244</v>
      </c>
      <c r="H21" s="315"/>
      <c r="I21" s="204" t="s">
        <v>1541</v>
      </c>
      <c r="J21" s="204" t="s">
        <v>1441</v>
      </c>
      <c r="K21" s="315"/>
      <c r="L21" s="311">
        <f>'Current Inventory'!I942</f>
        <v>17</v>
      </c>
    </row>
    <row customHeight="1" ht="12.95" r="22" spans="1:12">
      <c r="A22" s="242">
        <v>6245</v>
      </c>
      <c r="B22" s="179">
        <v>1</v>
      </c>
      <c r="C22" s="242">
        <f>B22*C3</f>
        <v>3</v>
      </c>
      <c r="D22" s="242"/>
      <c r="E22" s="242"/>
      <c r="F22" s="242"/>
      <c r="G22" s="193">
        <v>6245</v>
      </c>
      <c r="H22" s="244"/>
      <c r="I22" s="204" t="s">
        <v>1542</v>
      </c>
      <c r="J22" s="204" t="s">
        <v>1441</v>
      </c>
      <c r="K22" s="244"/>
      <c r="L22" s="310">
        <f>'Current Inventory'!I943</f>
        <v>8</v>
      </c>
    </row>
    <row customHeight="1" ht="12.95" r="23" spans="1:12">
      <c r="A23" s="242">
        <v>6306</v>
      </c>
      <c r="B23" s="242">
        <v>2</v>
      </c>
      <c r="C23" s="242">
        <f>B23*C3</f>
        <v>6</v>
      </c>
      <c r="D23" s="242"/>
      <c r="E23" s="242"/>
      <c r="F23" s="242"/>
      <c r="G23" s="193">
        <v>6306</v>
      </c>
      <c r="H23" s="86"/>
      <c r="I23" s="86" t="s">
        <v>1543</v>
      </c>
      <c r="J23" s="182" t="s">
        <v>1544</v>
      </c>
      <c r="K23" s="190"/>
      <c r="L23" s="310">
        <f>'Current Inventory'!I1003</f>
        <v>10</v>
      </c>
    </row>
    <row customHeight="1" ht="12.95" r="24" spans="1:12">
      <c r="A24" s="242">
        <v>6307</v>
      </c>
      <c r="B24" s="242">
        <v>1</v>
      </c>
      <c r="C24" s="242">
        <f>B24*C3</f>
        <v>3</v>
      </c>
      <c r="D24" s="242"/>
      <c r="E24" s="242"/>
      <c r="F24" s="242"/>
      <c r="G24" s="193">
        <v>6307</v>
      </c>
      <c r="H24" s="86"/>
      <c r="I24" s="86" t="s">
        <v>789</v>
      </c>
      <c r="J24" s="182" t="s">
        <v>1544</v>
      </c>
      <c r="K24" s="190"/>
      <c r="L24" s="314">
        <f>'Current Inventory'!I1004</f>
        <v>20.56</v>
      </c>
    </row>
    <row customHeight="1" ht="12.95" r="25" spans="1:12">
      <c r="A25" s="242">
        <v>6308</v>
      </c>
      <c r="B25" s="242">
        <v>1</v>
      </c>
      <c r="C25" s="242">
        <f>B25*C3</f>
        <v>3</v>
      </c>
      <c r="D25" s="242"/>
      <c r="E25" s="242"/>
      <c r="F25" s="242"/>
      <c r="G25" s="193">
        <v>6308</v>
      </c>
      <c r="H25" s="86"/>
      <c r="I25" s="86" t="s">
        <v>819</v>
      </c>
      <c r="J25" s="182" t="s">
        <v>1544</v>
      </c>
      <c r="K25" s="190"/>
      <c r="L25" s="314">
        <f>'Current Inventory'!I1005</f>
        <v>8.5</v>
      </c>
    </row>
    <row customHeight="1" ht="12.95" r="26" spans="1:12">
      <c r="A26" s="242">
        <v>6571</v>
      </c>
      <c r="B26" s="242">
        <v>1</v>
      </c>
      <c r="C26" s="242">
        <f>B26*C3</f>
        <v>3</v>
      </c>
      <c r="D26" s="242"/>
      <c r="E26" s="242"/>
      <c r="F26" s="242"/>
      <c r="G26" s="193">
        <v>6571</v>
      </c>
      <c r="H26" s="86"/>
      <c r="I26" s="86" t="s">
        <v>1633</v>
      </c>
      <c r="J26" s="182" t="s">
        <v>1544</v>
      </c>
      <c r="K26" s="190"/>
      <c r="L26" s="314">
        <f>'Current Inventory'!I1254</f>
        <v>10.33</v>
      </c>
    </row>
    <row customHeight="1" ht="12.95" r="27" spans="1:12">
      <c r="A27" s="242">
        <v>6573</v>
      </c>
      <c r="B27" s="242">
        <v>1</v>
      </c>
      <c r="C27" s="242">
        <f>B27*C3</f>
        <v>3</v>
      </c>
      <c r="D27" s="242"/>
      <c r="E27" s="242"/>
      <c r="F27" s="242"/>
      <c r="G27" s="193">
        <v>6573</v>
      </c>
      <c r="H27" s="86"/>
      <c r="I27" s="86" t="s">
        <v>1634</v>
      </c>
      <c r="J27" s="182" t="s">
        <v>1544</v>
      </c>
      <c r="K27" s="190"/>
      <c r="L27" s="314">
        <f>'Current Inventory'!I1256</f>
        <v>29.7</v>
      </c>
    </row>
    <row customHeight="1" ht="12.95" r="28" spans="1:12">
      <c r="A28" s="242">
        <v>6589</v>
      </c>
      <c r="B28" s="242">
        <v>2</v>
      </c>
      <c r="C28" s="242">
        <f>B28*C3</f>
        <v>6</v>
      </c>
      <c r="D28" s="242"/>
      <c r="E28" s="242"/>
      <c r="F28" s="242"/>
      <c r="G28" s="180">
        <v>6589</v>
      </c>
      <c r="H28" s="86"/>
      <c r="I28" s="182" t="s">
        <v>1635</v>
      </c>
      <c r="J28" s="182" t="s">
        <v>1544</v>
      </c>
      <c r="K28" s="190"/>
      <c r="L28" s="314">
        <f>'Current Inventory'!I1272</f>
        <v>31</v>
      </c>
    </row>
    <row customHeight="1" ht="12.95" r="29" spans="1:12">
      <c r="A29" s="242">
        <v>6590</v>
      </c>
      <c r="B29" s="242">
        <v>1</v>
      </c>
      <c r="C29" s="242">
        <f>B29*C3</f>
        <v>3</v>
      </c>
      <c r="D29" s="242"/>
      <c r="E29" s="242"/>
      <c r="F29" s="242"/>
      <c r="G29" s="180">
        <v>6590</v>
      </c>
      <c r="H29" s="86"/>
      <c r="I29" s="182" t="s">
        <v>1636</v>
      </c>
      <c r="J29" s="182" t="s">
        <v>1544</v>
      </c>
      <c r="K29" s="190"/>
      <c r="L29" s="314">
        <f>'Current Inventory'!I1273</f>
        <v>23.89</v>
      </c>
    </row>
    <row r="30" spans="1:12">
      <c r="A30" s="316"/>
      <c r="B30" s="316"/>
      <c r="C30" s="316"/>
      <c r="D30" s="316"/>
      <c r="E30" s="316"/>
      <c r="F30" s="316"/>
      <c r="G30" s="317"/>
      <c r="H30" s="207"/>
      <c r="I30" s="196"/>
      <c r="J30" s="196"/>
      <c r="K30" s="183"/>
      <c r="L30" s="220"/>
    </row>
    <row r="31" spans="1:12">
      <c r="A31" s="7"/>
      <c r="B31" s="212"/>
      <c r="C31" s="212"/>
      <c r="D31" s="212"/>
      <c r="E31" s="212"/>
      <c r="F31" s="212"/>
      <c r="G31" s="213"/>
      <c r="H31" s="7"/>
      <c r="I31" s="215"/>
      <c r="J31" s="213"/>
      <c r="K31" s="213"/>
      <c r="L31" s="184"/>
    </row>
    <row r="32" spans="1:12">
      <c r="A32" s="475" t="s">
        <v>1647</v>
      </c>
      <c r="B32" s="475"/>
      <c r="C32" s="475"/>
      <c r="D32" s="475"/>
      <c r="E32" s="475"/>
      <c r="F32" s="475"/>
      <c r="G32" s="475"/>
      <c r="H32" s="7"/>
      <c r="I32" s="213"/>
      <c r="J32" s="213"/>
      <c r="K32" s="213"/>
      <c r="L32" s="184"/>
    </row>
    <row customHeight="1" ht="12.95" r="33" spans="1:12">
      <c r="A33" s="179">
        <v>5004</v>
      </c>
      <c r="B33" s="242">
        <v>1</v>
      </c>
      <c r="C33" s="242">
        <f>B33*C3</f>
        <v>3</v>
      </c>
      <c r="D33" s="242"/>
      <c r="E33" s="242"/>
      <c r="F33" s="242"/>
      <c r="G33" s="189" t="s">
        <v>1</v>
      </c>
      <c r="H33" s="86"/>
      <c r="I33" s="190" t="s">
        <v>1551</v>
      </c>
      <c r="J33" s="190" t="s">
        <v>1552</v>
      </c>
      <c r="K33" s="190" t="s">
        <v>1552</v>
      </c>
      <c r="L33" s="314">
        <f>'Current Inventory'!I12</f>
        <v>27.6</v>
      </c>
    </row>
    <row customHeight="1" ht="12.95" r="34" spans="1:12">
      <c r="A34" s="242">
        <v>5008</v>
      </c>
      <c r="B34" s="242">
        <v>1</v>
      </c>
      <c r="C34" s="242">
        <f>B34*C3</f>
        <v>3</v>
      </c>
      <c r="D34" s="242"/>
      <c r="E34" s="242"/>
      <c r="F34" s="242"/>
      <c r="G34" s="193" t="s">
        <v>4</v>
      </c>
      <c r="H34" s="86"/>
      <c r="I34" s="204" t="s">
        <v>1648</v>
      </c>
      <c r="J34" s="86"/>
      <c r="K34" s="182" t="s">
        <v>1491</v>
      </c>
      <c r="L34" s="309">
        <f>'Current Inventory'!I15</f>
        <v>3.74</v>
      </c>
    </row>
    <row customHeight="1" ht="12.95" r="35" spans="1:12">
      <c r="A35" s="242">
        <v>5012</v>
      </c>
      <c r="B35" s="242">
        <v>1</v>
      </c>
      <c r="C35" s="242">
        <f>B35*C3</f>
        <v>3</v>
      </c>
      <c r="D35" s="242"/>
      <c r="E35" s="242"/>
      <c r="F35" s="242"/>
      <c r="G35" s="180">
        <v>2860124541</v>
      </c>
      <c r="H35" s="86"/>
      <c r="I35" s="182" t="s">
        <v>1554</v>
      </c>
      <c r="J35" s="182"/>
      <c r="K35" s="182" t="s">
        <v>1446</v>
      </c>
      <c r="L35" s="309">
        <f>'Current Inventory'!I19</f>
        <v>9.89</v>
      </c>
    </row>
    <row customHeight="1" ht="12.95" r="36" spans="1:12">
      <c r="A36" s="242">
        <v>5015</v>
      </c>
      <c r="B36" s="242">
        <v>8</v>
      </c>
      <c r="C36" s="242">
        <f>B36*C3</f>
        <v>24</v>
      </c>
      <c r="D36" s="242"/>
      <c r="E36" s="242"/>
      <c r="F36" s="242"/>
      <c r="G36" s="180">
        <v>2860133353</v>
      </c>
      <c r="H36" s="86"/>
      <c r="I36" s="182" t="s">
        <v>1453</v>
      </c>
      <c r="J36" s="182"/>
      <c r="K36" s="182" t="s">
        <v>1446</v>
      </c>
      <c r="L36" s="309">
        <f>'Current Inventory'!I22</f>
        <v>0.22</v>
      </c>
    </row>
    <row customHeight="1" ht="12.95" r="37" spans="1:12">
      <c r="A37" s="242">
        <v>5026</v>
      </c>
      <c r="B37" s="242">
        <v>1</v>
      </c>
      <c r="C37" s="242">
        <f>B37*C3</f>
        <v>3</v>
      </c>
      <c r="D37" s="242"/>
      <c r="E37" s="242"/>
      <c r="F37" s="242"/>
      <c r="G37" s="193" t="s">
        <v>1649</v>
      </c>
      <c r="H37" s="86"/>
      <c r="I37" s="194" t="s">
        <v>1650</v>
      </c>
      <c r="J37" s="205" t="s">
        <v>1651</v>
      </c>
      <c r="K37" s="190" t="s">
        <v>1530</v>
      </c>
      <c r="L37" s="309">
        <f>'Current Inventory'!I32</f>
        <v>33.49</v>
      </c>
    </row>
    <row customHeight="1" ht="12.95" r="38" spans="1:12">
      <c r="A38" s="179">
        <v>5075</v>
      </c>
      <c r="B38" s="179">
        <v>1</v>
      </c>
      <c r="C38" s="179">
        <f>B38*C3</f>
        <v>3</v>
      </c>
      <c r="D38" s="179"/>
      <c r="E38" s="179"/>
      <c r="F38" s="179"/>
      <c r="G38" s="208" t="s">
        <v>38</v>
      </c>
      <c r="H38" s="205"/>
      <c r="I38" s="194" t="s">
        <v>1652</v>
      </c>
      <c r="J38" s="205" t="s">
        <v>1651</v>
      </c>
      <c r="K38" s="205" t="s">
        <v>1530</v>
      </c>
      <c r="L38" s="311">
        <f>'Current Inventory'!I68</f>
        <v>35.69</v>
      </c>
    </row>
    <row customHeight="1" ht="12.95" r="39" spans="1:12">
      <c r="A39" s="179">
        <v>5077</v>
      </c>
      <c r="B39" s="179">
        <v>1</v>
      </c>
      <c r="C39" s="179">
        <f>B39*C3</f>
        <v>3</v>
      </c>
      <c r="D39" s="179"/>
      <c r="E39" s="179"/>
      <c r="F39" s="179"/>
      <c r="G39" s="208" t="s">
        <v>1555</v>
      </c>
      <c r="H39" s="205"/>
      <c r="I39" s="205" t="s">
        <v>1556</v>
      </c>
      <c r="J39" s="204" t="s">
        <v>1557</v>
      </c>
      <c r="K39" s="204" t="s">
        <v>195</v>
      </c>
      <c r="L39" s="311">
        <f>'Current Inventory'!I70</f>
        <v>20.399999999999999</v>
      </c>
    </row>
    <row customHeight="1" ht="12.95" r="40" spans="1:12">
      <c r="A40" s="179">
        <v>5085</v>
      </c>
      <c r="B40" s="179">
        <v>4</v>
      </c>
      <c r="C40" s="179">
        <f>B40*C3</f>
        <v>12</v>
      </c>
      <c r="D40" s="179"/>
      <c r="E40" s="179"/>
      <c r="F40" s="179"/>
      <c r="G40" s="208">
        <v>2860124890</v>
      </c>
      <c r="H40" s="205"/>
      <c r="I40" s="194" t="s">
        <v>1457</v>
      </c>
      <c r="J40" s="194" t="s">
        <v>1448</v>
      </c>
      <c r="K40" s="194" t="s">
        <v>1446</v>
      </c>
      <c r="L40" s="311">
        <f>'Current Inventory'!I77</f>
        <v>0.19</v>
      </c>
    </row>
    <row customHeight="1" ht="12.95" r="41" spans="1:12">
      <c r="A41" s="179">
        <v>5086</v>
      </c>
      <c r="B41" s="179">
        <v>4</v>
      </c>
      <c r="C41" s="179">
        <f>B41*C3</f>
        <v>12</v>
      </c>
      <c r="D41" s="179"/>
      <c r="E41" s="179"/>
      <c r="F41" s="179"/>
      <c r="G41" s="208">
        <v>2860124891</v>
      </c>
      <c r="H41" s="205"/>
      <c r="I41" s="194" t="s">
        <v>1456</v>
      </c>
      <c r="J41" s="194" t="s">
        <v>1448</v>
      </c>
      <c r="K41" s="194" t="s">
        <v>1446</v>
      </c>
      <c r="L41" s="311">
        <f>'Current Inventory'!I78</f>
        <v>0.18</v>
      </c>
    </row>
    <row customHeight="1" ht="12.95" r="42" spans="1:12">
      <c r="A42" s="179">
        <v>5089</v>
      </c>
      <c r="B42" s="179">
        <v>1</v>
      </c>
      <c r="C42" s="179">
        <f>B42*C3</f>
        <v>3</v>
      </c>
      <c r="D42" s="179"/>
      <c r="E42" s="179"/>
      <c r="F42" s="179"/>
      <c r="G42" s="206" t="s">
        <v>1489</v>
      </c>
      <c r="H42" s="205"/>
      <c r="I42" s="204" t="s">
        <v>1490</v>
      </c>
      <c r="J42" s="204"/>
      <c r="K42" s="204" t="s">
        <v>1491</v>
      </c>
      <c r="L42" s="310">
        <v>24</v>
      </c>
    </row>
    <row customHeight="1" ht="12.95" r="43" spans="1:12">
      <c r="A43" s="179">
        <v>5301</v>
      </c>
      <c r="B43" s="179">
        <v>4</v>
      </c>
      <c r="C43" s="179">
        <f>B43*C3</f>
        <v>12</v>
      </c>
      <c r="D43" s="179"/>
      <c r="E43" s="179"/>
      <c r="F43" s="179"/>
      <c r="G43" s="208" t="s">
        <v>149</v>
      </c>
      <c r="H43" s="205"/>
      <c r="I43" s="194" t="s">
        <v>1558</v>
      </c>
      <c r="J43" s="194" t="s">
        <v>1559</v>
      </c>
      <c r="K43" s="205" t="s">
        <v>1530</v>
      </c>
      <c r="L43" s="311">
        <f>'Current Inventory'!I242</f>
        <v>0.4</v>
      </c>
    </row>
    <row customHeight="1" ht="12.95" r="44" spans="1:12">
      <c r="A44" s="179">
        <v>5305</v>
      </c>
      <c r="B44" s="179">
        <v>1</v>
      </c>
      <c r="C44" s="179">
        <f>B44*C3</f>
        <v>3</v>
      </c>
      <c r="D44" s="179"/>
      <c r="E44" s="179"/>
      <c r="F44" s="179"/>
      <c r="G44" s="206" t="s">
        <v>153</v>
      </c>
      <c r="H44" s="205"/>
      <c r="I44" s="204" t="s">
        <v>1561</v>
      </c>
      <c r="J44" s="204" t="s">
        <v>1563</v>
      </c>
      <c r="K44" s="205" t="s">
        <v>1530</v>
      </c>
      <c r="L44" s="311">
        <f>'Current Inventory'!I246</f>
        <v>8.83</v>
      </c>
    </row>
    <row customHeight="1" ht="12.95" r="45" spans="1:12">
      <c r="A45" s="179">
        <v>5306</v>
      </c>
      <c r="B45" s="179">
        <v>1</v>
      </c>
      <c r="C45" s="179">
        <f>B45*C3</f>
        <v>3</v>
      </c>
      <c r="D45" s="179"/>
      <c r="E45" s="179"/>
      <c r="F45" s="179"/>
      <c r="G45" s="206" t="s">
        <v>154</v>
      </c>
      <c r="H45" s="205"/>
      <c r="I45" s="204" t="s">
        <v>1562</v>
      </c>
      <c r="J45" s="204" t="s">
        <v>1563</v>
      </c>
      <c r="K45" s="205" t="s">
        <v>1530</v>
      </c>
      <c r="L45" s="311">
        <f>'Current Inventory'!I247</f>
        <v>5.56</v>
      </c>
    </row>
    <row customHeight="1" ht="12.95" r="46" spans="1:12">
      <c r="A46" s="179">
        <v>5307</v>
      </c>
      <c r="B46" s="179">
        <v>1</v>
      </c>
      <c r="C46" s="179">
        <f>B46*C3</f>
        <v>3</v>
      </c>
      <c r="D46" s="179"/>
      <c r="E46" s="179"/>
      <c r="F46" s="179"/>
      <c r="G46" s="206" t="s">
        <v>1564</v>
      </c>
      <c r="H46" s="205"/>
      <c r="I46" s="204" t="s">
        <v>1653</v>
      </c>
      <c r="J46" s="204"/>
      <c r="K46" s="204" t="s">
        <v>1459</v>
      </c>
      <c r="L46" s="311">
        <f>'Current Inventory'!I248</f>
        <v>0.65</v>
      </c>
    </row>
    <row customHeight="1" ht="12.95" r="47" spans="1:12">
      <c r="A47" s="179">
        <v>5308</v>
      </c>
      <c r="B47" s="179">
        <v>1</v>
      </c>
      <c r="C47" s="179">
        <f>B47*C3</f>
        <v>3</v>
      </c>
      <c r="D47" s="179"/>
      <c r="E47" s="179"/>
      <c r="F47" s="179"/>
      <c r="G47" s="251" t="s">
        <v>155</v>
      </c>
      <c r="H47" s="205"/>
      <c r="I47" s="194" t="s">
        <v>1566</v>
      </c>
      <c r="J47" s="194" t="s">
        <v>1571</v>
      </c>
      <c r="K47" s="194" t="s">
        <v>1530</v>
      </c>
      <c r="L47" s="310">
        <f>'Current Inventory'!I249</f>
        <v>8.6</v>
      </c>
    </row>
    <row customHeight="1" ht="12.95" r="48" spans="1:12">
      <c r="A48" s="179">
        <v>5310</v>
      </c>
      <c r="B48" s="179">
        <v>15</v>
      </c>
      <c r="C48" s="179">
        <f>B48*C3</f>
        <v>45</v>
      </c>
      <c r="D48" s="179"/>
      <c r="E48" s="179"/>
      <c r="F48" s="179"/>
      <c r="G48" s="251" t="s">
        <v>157</v>
      </c>
      <c r="H48" s="205"/>
      <c r="I48" s="194" t="s">
        <v>1568</v>
      </c>
      <c r="J48" s="194" t="s">
        <v>1559</v>
      </c>
      <c r="K48" s="205" t="s">
        <v>1530</v>
      </c>
      <c r="L48" s="311">
        <f>'Current Inventory'!I251</f>
        <v>1.48</v>
      </c>
    </row>
    <row customHeight="1" ht="12.95" r="49" spans="1:12">
      <c r="A49" s="179">
        <v>5311</v>
      </c>
      <c r="B49" s="179">
        <v>12</v>
      </c>
      <c r="C49" s="179">
        <f>B49*C3</f>
        <v>36</v>
      </c>
      <c r="D49" s="179"/>
      <c r="E49" s="179"/>
      <c r="F49" s="179"/>
      <c r="G49" s="206" t="s">
        <v>1569</v>
      </c>
      <c r="H49" s="205"/>
      <c r="I49" s="204" t="s">
        <v>1570</v>
      </c>
      <c r="J49" s="204" t="s">
        <v>1571</v>
      </c>
      <c r="K49" s="194" t="s">
        <v>1530</v>
      </c>
      <c r="L49" s="311">
        <f>'Current Inventory'!I252</f>
        <v>0.46</v>
      </c>
    </row>
    <row customHeight="1" ht="12.95" r="50" spans="1:12">
      <c r="A50" s="179">
        <v>5313</v>
      </c>
      <c r="B50" s="179">
        <v>1</v>
      </c>
      <c r="C50" s="179">
        <f>B50*C3</f>
        <v>3</v>
      </c>
      <c r="D50" s="179"/>
      <c r="E50" s="179"/>
      <c r="F50" s="179"/>
      <c r="G50" s="251" t="s">
        <v>1572</v>
      </c>
      <c r="H50" s="205"/>
      <c r="I50" s="194" t="s">
        <v>1573</v>
      </c>
      <c r="J50" s="194" t="s">
        <v>1571</v>
      </c>
      <c r="K50" s="194" t="s">
        <v>1530</v>
      </c>
      <c r="L50" s="311">
        <f>'Current Inventory'!I254</f>
        <v>2.69</v>
      </c>
    </row>
    <row customHeight="1" ht="12.95" r="51" spans="1:12">
      <c r="A51" s="242">
        <v>5315</v>
      </c>
      <c r="B51" s="179">
        <v>1</v>
      </c>
      <c r="C51" s="242">
        <f>B51*C3</f>
        <v>3</v>
      </c>
      <c r="D51" s="242"/>
      <c r="E51" s="242"/>
      <c r="F51" s="242"/>
      <c r="G51" s="193" t="s">
        <v>1574</v>
      </c>
      <c r="H51" s="86"/>
      <c r="I51" s="194" t="s">
        <v>1575</v>
      </c>
      <c r="J51" s="194" t="s">
        <v>1576</v>
      </c>
      <c r="K51" s="194" t="s">
        <v>1577</v>
      </c>
      <c r="L51" s="314">
        <v>13</v>
      </c>
    </row>
    <row customHeight="1" ht="12.95" r="52" spans="1:12">
      <c r="A52" s="242">
        <v>5318</v>
      </c>
      <c r="B52" s="242">
        <v>1</v>
      </c>
      <c r="C52" s="242">
        <f>B52*C3</f>
        <v>3</v>
      </c>
      <c r="D52" s="242"/>
      <c r="E52" s="242"/>
      <c r="F52" s="242"/>
      <c r="G52" s="180" t="s">
        <v>165</v>
      </c>
      <c r="H52" s="86"/>
      <c r="I52" s="182" t="s">
        <v>1654</v>
      </c>
      <c r="J52" s="182" t="s">
        <v>1579</v>
      </c>
      <c r="K52" s="182" t="s">
        <v>1530</v>
      </c>
      <c r="L52" s="314">
        <f>'Current Inventory'!I259</f>
        <v>1.2</v>
      </c>
    </row>
    <row customHeight="1" ht="12.95" r="53" spans="1:12">
      <c r="A53" s="242">
        <v>5319</v>
      </c>
      <c r="B53" s="242">
        <v>1</v>
      </c>
      <c r="C53" s="242">
        <f>B53*C3</f>
        <v>3</v>
      </c>
      <c r="D53" s="242"/>
      <c r="E53" s="242"/>
      <c r="F53" s="242"/>
      <c r="G53" s="193" t="s">
        <v>166</v>
      </c>
      <c r="H53" s="86"/>
      <c r="I53" s="194" t="s">
        <v>1655</v>
      </c>
      <c r="J53" s="86"/>
      <c r="K53" s="194" t="s">
        <v>1530</v>
      </c>
      <c r="L53" s="309">
        <f>'Current Inventory'!I260</f>
        <v>70</v>
      </c>
    </row>
    <row customHeight="1" ht="12.95" r="54" spans="1:12">
      <c r="A54" s="242">
        <v>5321</v>
      </c>
      <c r="B54" s="242">
        <v>2</v>
      </c>
      <c r="C54" s="242">
        <f>B54*C3</f>
        <v>6</v>
      </c>
      <c r="D54" s="242"/>
      <c r="E54" s="242"/>
      <c r="F54" s="242"/>
      <c r="G54" s="193" t="s">
        <v>168</v>
      </c>
      <c r="H54" s="86"/>
      <c r="I54" s="194" t="s">
        <v>1656</v>
      </c>
      <c r="J54" s="194" t="s">
        <v>1559</v>
      </c>
      <c r="K54" s="205" t="s">
        <v>1530</v>
      </c>
      <c r="L54" s="309">
        <f>'Current Inventory'!I262</f>
        <v>0.95</v>
      </c>
    </row>
    <row customHeight="1" ht="12.95" r="55" spans="1:12">
      <c r="A55" s="242">
        <v>5323</v>
      </c>
      <c r="B55" s="242">
        <v>4</v>
      </c>
      <c r="C55" s="242">
        <f>B55*C3</f>
        <v>12</v>
      </c>
      <c r="D55" s="242"/>
      <c r="E55" s="242"/>
      <c r="F55" s="242"/>
      <c r="G55" s="180" t="s">
        <v>172</v>
      </c>
      <c r="H55" s="86"/>
      <c r="I55" s="182" t="s">
        <v>1581</v>
      </c>
      <c r="J55" s="182" t="s">
        <v>1559</v>
      </c>
      <c r="K55" s="205" t="s">
        <v>1530</v>
      </c>
      <c r="L55" s="309">
        <f>'Current Inventory'!I264</f>
        <v>1.35</v>
      </c>
    </row>
    <row customHeight="1" ht="12.95" r="56" spans="1:12">
      <c r="A56" s="242">
        <v>5324</v>
      </c>
      <c r="B56" s="242">
        <v>3</v>
      </c>
      <c r="C56" s="242">
        <f>B56*C3</f>
        <v>9</v>
      </c>
      <c r="D56" s="242"/>
      <c r="E56" s="242"/>
      <c r="F56" s="242"/>
      <c r="G56" s="189" t="s">
        <v>173</v>
      </c>
      <c r="H56" s="86"/>
      <c r="I56" s="190" t="s">
        <v>1582</v>
      </c>
      <c r="J56" s="190" t="s">
        <v>1559</v>
      </c>
      <c r="K56" s="205" t="s">
        <v>1530</v>
      </c>
      <c r="L56" s="309">
        <f>'Current Inventory'!I265</f>
        <v>0.89</v>
      </c>
    </row>
    <row customHeight="1" ht="12.95" r="57" spans="1:12">
      <c r="A57" s="242">
        <v>5327</v>
      </c>
      <c r="B57" s="242">
        <v>1</v>
      </c>
      <c r="C57" s="242">
        <f>B57*C3</f>
        <v>3</v>
      </c>
      <c r="D57" s="242"/>
      <c r="E57" s="242"/>
      <c r="F57" s="242"/>
      <c r="G57" s="193">
        <v>108408</v>
      </c>
      <c r="H57" s="86"/>
      <c r="I57" s="194" t="s">
        <v>1455</v>
      </c>
      <c r="J57" s="194" t="s">
        <v>1448</v>
      </c>
      <c r="K57" s="194" t="s">
        <v>1446</v>
      </c>
      <c r="L57" s="309">
        <f>'Current Inventory'!I268</f>
        <v>2.4</v>
      </c>
    </row>
    <row customHeight="1" ht="12.95" r="58" spans="1:12">
      <c r="A58" s="242">
        <v>5328</v>
      </c>
      <c r="B58" s="242">
        <v>2</v>
      </c>
      <c r="C58" s="242">
        <f>B58*C3</f>
        <v>6</v>
      </c>
      <c r="D58" s="242"/>
      <c r="E58" s="242"/>
      <c r="F58" s="242"/>
      <c r="G58" s="180">
        <v>2860105462</v>
      </c>
      <c r="H58" s="86"/>
      <c r="I58" s="182" t="s">
        <v>1583</v>
      </c>
      <c r="J58" s="182"/>
      <c r="K58" s="182" t="s">
        <v>1446</v>
      </c>
      <c r="L58" s="309">
        <f>'Current Inventory'!I269</f>
        <v>1.98</v>
      </c>
    </row>
    <row customHeight="1" ht="12.95" r="59" spans="1:12">
      <c r="A59" s="242">
        <v>5331</v>
      </c>
      <c r="B59" s="242">
        <v>1</v>
      </c>
      <c r="C59" s="242">
        <f>B59*C3</f>
        <v>3</v>
      </c>
      <c r="D59" s="242"/>
      <c r="E59" s="242"/>
      <c r="F59" s="242"/>
      <c r="G59" s="193" t="s">
        <v>186</v>
      </c>
      <c r="H59" s="86"/>
      <c r="I59" s="194" t="s">
        <v>1657</v>
      </c>
      <c r="J59" s="86" t="s">
        <v>1559</v>
      </c>
      <c r="K59" s="205" t="s">
        <v>1530</v>
      </c>
      <c r="L59" s="309">
        <f>'Current Inventory'!I272</f>
        <v>3.68</v>
      </c>
    </row>
    <row customHeight="1" ht="12.95" r="60" spans="1:12">
      <c r="A60" s="242">
        <v>5332</v>
      </c>
      <c r="B60" s="242">
        <v>1</v>
      </c>
      <c r="C60" s="242">
        <f>B60*C3</f>
        <v>3</v>
      </c>
      <c r="D60" s="242"/>
      <c r="E60" s="242"/>
      <c r="F60" s="242"/>
      <c r="G60" s="193">
        <v>704.90530000000001</v>
      </c>
      <c r="H60" s="86"/>
      <c r="I60" s="204" t="s">
        <v>1658</v>
      </c>
      <c r="J60" s="86" t="s">
        <v>1659</v>
      </c>
      <c r="K60" s="86" t="s">
        <v>1660</v>
      </c>
      <c r="L60" s="314">
        <f>'Current Inventory'!I273</f>
        <v>11.13</v>
      </c>
    </row>
    <row customHeight="1" ht="12.95" r="61" spans="1:12">
      <c r="A61" s="242">
        <v>5335</v>
      </c>
      <c r="B61" s="242">
        <v>1</v>
      </c>
      <c r="C61" s="242">
        <f>B61*C3</f>
        <v>3</v>
      </c>
      <c r="D61" s="242"/>
      <c r="E61" s="242"/>
      <c r="F61" s="242"/>
      <c r="G61" s="318">
        <v>704.40200000000004</v>
      </c>
      <c r="H61" s="86"/>
      <c r="I61" s="204" t="s">
        <v>1661</v>
      </c>
      <c r="J61" s="86" t="s">
        <v>1659</v>
      </c>
      <c r="K61" s="86" t="s">
        <v>1660</v>
      </c>
      <c r="L61" s="314">
        <f>'Current Inventory'!I276</f>
        <v>18.02</v>
      </c>
    </row>
    <row customHeight="1" ht="12.95" r="62" spans="1:12">
      <c r="A62" s="242">
        <v>5336</v>
      </c>
      <c r="B62" s="242">
        <v>1</v>
      </c>
      <c r="C62" s="242">
        <f>B62*C3</f>
        <v>3</v>
      </c>
      <c r="D62" s="242"/>
      <c r="E62" s="242"/>
      <c r="F62" s="242"/>
      <c r="G62" s="193">
        <v>120760</v>
      </c>
      <c r="H62" s="86"/>
      <c r="I62" s="194" t="s">
        <v>1449</v>
      </c>
      <c r="J62" s="86" t="s">
        <v>1448</v>
      </c>
      <c r="K62" s="194" t="s">
        <v>1446</v>
      </c>
      <c r="L62" s="309">
        <f>'Current Inventory'!I277</f>
        <v>1.91</v>
      </c>
    </row>
    <row customHeight="1" ht="12.95" r="63" spans="1:12">
      <c r="A63" s="242">
        <v>5337</v>
      </c>
      <c r="B63" s="242">
        <v>1</v>
      </c>
      <c r="C63" s="242">
        <f>B63*C3</f>
        <v>3</v>
      </c>
      <c r="D63" s="242"/>
      <c r="E63" s="242"/>
      <c r="F63" s="242"/>
      <c r="G63" s="193">
        <v>120771</v>
      </c>
      <c r="H63" s="86"/>
      <c r="I63" s="194" t="s">
        <v>1447</v>
      </c>
      <c r="J63" s="194" t="s">
        <v>1448</v>
      </c>
      <c r="K63" s="194" t="s">
        <v>1446</v>
      </c>
      <c r="L63" s="309">
        <f>'Current Inventory'!I278</f>
        <v>2.73</v>
      </c>
    </row>
    <row customHeight="1" ht="12.95" r="64" spans="1:12">
      <c r="A64" s="242">
        <v>5338</v>
      </c>
      <c r="B64" s="242">
        <v>2</v>
      </c>
      <c r="C64" s="242">
        <f>B64*C3</f>
        <v>6</v>
      </c>
      <c r="D64" s="242"/>
      <c r="E64" s="242"/>
      <c r="F64" s="242"/>
      <c r="G64" s="182" t="s">
        <v>1584</v>
      </c>
      <c r="H64" s="86"/>
      <c r="I64" s="86" t="s">
        <v>1585</v>
      </c>
      <c r="J64" s="182" t="s">
        <v>1586</v>
      </c>
      <c r="K64" s="182" t="s">
        <v>195</v>
      </c>
      <c r="L64" s="309">
        <f>'Current Inventory'!I279</f>
        <v>7.95</v>
      </c>
    </row>
    <row customHeight="1" ht="12.95" r="65" spans="1:12">
      <c r="A65" s="242">
        <v>5339</v>
      </c>
      <c r="B65" s="242">
        <v>1</v>
      </c>
      <c r="C65" s="242">
        <f>B65*C3</f>
        <v>3</v>
      </c>
      <c r="D65" s="242"/>
      <c r="E65" s="242"/>
      <c r="F65" s="242"/>
      <c r="G65" s="180" t="s">
        <v>196</v>
      </c>
      <c r="H65" s="86"/>
      <c r="I65" s="182" t="s">
        <v>1587</v>
      </c>
      <c r="J65" s="182" t="s">
        <v>1588</v>
      </c>
      <c r="K65" s="182" t="s">
        <v>1459</v>
      </c>
      <c r="L65" s="311">
        <f>'Current Inventory'!I280</f>
        <v>1.08</v>
      </c>
    </row>
    <row customHeight="1" ht="12.95" r="66" spans="1:12">
      <c r="A66" s="242">
        <v>5340</v>
      </c>
      <c r="B66" s="242">
        <v>1</v>
      </c>
      <c r="C66" s="242">
        <f>B66*C3</f>
        <v>3</v>
      </c>
      <c r="D66" s="242"/>
      <c r="E66" s="242"/>
      <c r="F66" s="242"/>
      <c r="G66" s="180" t="s">
        <v>197</v>
      </c>
      <c r="H66" s="86"/>
      <c r="I66" s="182" t="s">
        <v>1573</v>
      </c>
      <c r="J66" s="182" t="s">
        <v>1588</v>
      </c>
      <c r="K66" s="182" t="s">
        <v>1459</v>
      </c>
      <c r="L66" s="311">
        <f>'Current Inventory'!I282</f>
        <v>1.1200000000000001</v>
      </c>
    </row>
    <row customHeight="1" ht="12.95" r="67" spans="1:12">
      <c r="A67" s="242">
        <v>5341</v>
      </c>
      <c r="B67" s="242">
        <v>1</v>
      </c>
      <c r="C67" s="242">
        <f>B67*C3</f>
        <v>3</v>
      </c>
      <c r="D67" s="242"/>
      <c r="E67" s="242"/>
      <c r="F67" s="242"/>
      <c r="G67" s="189" t="s">
        <v>198</v>
      </c>
      <c r="H67" s="86"/>
      <c r="I67" s="190" t="s">
        <v>697</v>
      </c>
      <c r="J67" s="190" t="s">
        <v>1571</v>
      </c>
      <c r="K67" s="190" t="s">
        <v>1530</v>
      </c>
      <c r="L67" s="309">
        <f>'Current Inventory'!I283</f>
        <v>14.88</v>
      </c>
    </row>
    <row customHeight="1" ht="12.95" r="68" spans="1:12">
      <c r="A68" s="242">
        <v>5342</v>
      </c>
      <c r="B68" s="242">
        <v>1</v>
      </c>
      <c r="C68" s="242">
        <f>B68*C3</f>
        <v>3</v>
      </c>
      <c r="D68" s="242"/>
      <c r="E68" s="242"/>
      <c r="F68" s="242"/>
      <c r="G68" s="205" t="s">
        <v>1589</v>
      </c>
      <c r="H68" s="251" t="s">
        <v>1590</v>
      </c>
      <c r="I68" s="194" t="s">
        <v>1591</v>
      </c>
      <c r="J68" s="190" t="s">
        <v>1592</v>
      </c>
      <c r="K68" s="190" t="s">
        <v>1593</v>
      </c>
      <c r="L68" s="314">
        <f>'Current Inventory'!I284</f>
        <v>1.33</v>
      </c>
    </row>
    <row customHeight="1" ht="12.95" r="69" spans="1:12">
      <c r="A69" s="242">
        <v>5343</v>
      </c>
      <c r="B69" s="242">
        <v>1</v>
      </c>
      <c r="C69" s="242">
        <f>B69*C3</f>
        <v>3</v>
      </c>
      <c r="D69" s="242"/>
      <c r="E69" s="242"/>
      <c r="F69" s="242"/>
      <c r="G69" s="205" t="s">
        <v>200</v>
      </c>
      <c r="H69" s="206" t="s">
        <v>1594</v>
      </c>
      <c r="I69" s="204" t="s">
        <v>1595</v>
      </c>
      <c r="J69" s="190" t="s">
        <v>1592</v>
      </c>
      <c r="K69" s="190" t="s">
        <v>1593</v>
      </c>
      <c r="L69" s="314">
        <f>'Current Inventory'!I285</f>
        <v>1.39</v>
      </c>
    </row>
    <row customHeight="1" ht="12.95" r="70" spans="1:12">
      <c r="A70" s="179">
        <v>5345</v>
      </c>
      <c r="B70" s="179">
        <v>12</v>
      </c>
      <c r="C70" s="242">
        <f>B70*C3</f>
        <v>36</v>
      </c>
      <c r="D70" s="179" t="s">
        <v>1632</v>
      </c>
      <c r="E70" s="179"/>
      <c r="F70" s="179"/>
      <c r="G70" s="206" t="s">
        <v>1662</v>
      </c>
      <c r="H70" s="205"/>
      <c r="I70" s="204" t="s">
        <v>1663</v>
      </c>
      <c r="J70" s="204" t="s">
        <v>1588</v>
      </c>
      <c r="K70" s="204" t="s">
        <v>1459</v>
      </c>
      <c r="L70" s="311">
        <v>5.2</v>
      </c>
    </row>
    <row customHeight="1" ht="12.95" r="71" spans="1:12">
      <c r="A71" s="179">
        <v>5353</v>
      </c>
      <c r="B71" s="179">
        <v>15</v>
      </c>
      <c r="C71" s="179">
        <f>B71*C3</f>
        <v>45</v>
      </c>
      <c r="D71" s="179"/>
      <c r="E71" s="179"/>
      <c r="F71" s="179"/>
      <c r="G71" s="208" t="s">
        <v>1664</v>
      </c>
      <c r="H71" s="205"/>
      <c r="I71" s="205" t="s">
        <v>1665</v>
      </c>
      <c r="J71" s="205"/>
      <c r="K71" s="204" t="s">
        <v>1459</v>
      </c>
      <c r="L71" s="311">
        <v>0.2</v>
      </c>
    </row>
    <row customHeight="1" ht="12.95" r="72" spans="1:12">
      <c r="A72" s="179">
        <v>5354</v>
      </c>
      <c r="B72" s="179">
        <v>1</v>
      </c>
      <c r="C72" s="179">
        <f>B72*C3</f>
        <v>3</v>
      </c>
      <c r="D72" s="179"/>
      <c r="E72" s="179"/>
      <c r="F72" s="179"/>
      <c r="G72" s="206" t="s">
        <v>1666</v>
      </c>
      <c r="H72" s="205"/>
      <c r="I72" s="204" t="s">
        <v>1667</v>
      </c>
      <c r="J72" s="204"/>
      <c r="K72" s="204" t="s">
        <v>1459</v>
      </c>
      <c r="L72" s="310">
        <v>7.0000000000000007E-2</v>
      </c>
    </row>
    <row customHeight="1" ht="12.95" r="73" spans="1:12">
      <c r="A73" s="179">
        <v>5355</v>
      </c>
      <c r="B73" s="179">
        <v>3</v>
      </c>
      <c r="C73" s="179">
        <f>B73*C3</f>
        <v>9</v>
      </c>
      <c r="D73" s="179"/>
      <c r="E73" s="179"/>
      <c r="F73" s="179"/>
      <c r="G73" s="206" t="s">
        <v>1668</v>
      </c>
      <c r="H73" s="205"/>
      <c r="I73" s="204" t="s">
        <v>1669</v>
      </c>
      <c r="J73" s="204"/>
      <c r="K73" s="204" t="s">
        <v>1459</v>
      </c>
      <c r="L73" s="311">
        <v>0.17</v>
      </c>
    </row>
    <row customHeight="1" ht="12.95" r="74" spans="1:12">
      <c r="A74" s="179">
        <v>5356</v>
      </c>
      <c r="B74" s="179">
        <v>1</v>
      </c>
      <c r="C74" s="179">
        <f>B74*C3</f>
        <v>3</v>
      </c>
      <c r="D74" s="179"/>
      <c r="E74" s="179"/>
      <c r="F74" s="179"/>
      <c r="G74" s="206" t="s">
        <v>1670</v>
      </c>
      <c r="H74" s="205"/>
      <c r="I74" s="204" t="s">
        <v>1671</v>
      </c>
      <c r="J74" s="204"/>
      <c r="K74" s="204" t="s">
        <v>1459</v>
      </c>
      <c r="L74" s="311">
        <v>0.15</v>
      </c>
    </row>
    <row customHeight="1" ht="12.95" r="75" spans="1:12">
      <c r="A75" s="179"/>
      <c r="B75" s="179">
        <v>6</v>
      </c>
      <c r="C75" s="179">
        <f>B75*C3</f>
        <v>18</v>
      </c>
      <c r="D75" s="179"/>
      <c r="E75" s="179"/>
      <c r="F75" s="179"/>
      <c r="G75" s="208" t="s">
        <v>1473</v>
      </c>
      <c r="H75" s="205"/>
      <c r="I75" s="204" t="s">
        <v>1474</v>
      </c>
      <c r="J75" s="205"/>
      <c r="K75" s="204" t="s">
        <v>1459</v>
      </c>
      <c r="L75" s="311">
        <v>265</v>
      </c>
    </row>
    <row customHeight="1" ht="12.95" r="76" spans="1:12">
      <c r="A76" s="179"/>
      <c r="B76" s="179">
        <v>2</v>
      </c>
      <c r="C76" s="179">
        <f>B76*C3</f>
        <v>6</v>
      </c>
      <c r="D76" s="179"/>
      <c r="E76" s="179"/>
      <c r="F76" s="179"/>
      <c r="G76" s="208" t="s">
        <v>1481</v>
      </c>
      <c r="H76" s="205"/>
      <c r="I76" s="204" t="s">
        <v>1482</v>
      </c>
      <c r="J76" s="205"/>
      <c r="K76" s="204" t="s">
        <v>1459</v>
      </c>
      <c r="L76" s="311">
        <v>279</v>
      </c>
    </row>
    <row customHeight="1" ht="12.95" r="77" spans="1:12">
      <c r="A77" s="179">
        <v>5185</v>
      </c>
      <c r="B77" s="179">
        <v>2</v>
      </c>
      <c r="C77" s="179">
        <f>B77*C3</f>
        <v>6</v>
      </c>
      <c r="D77" s="179"/>
      <c r="E77" s="179"/>
      <c r="F77" s="179"/>
      <c r="G77" s="206" t="s">
        <v>96</v>
      </c>
      <c r="H77" s="205"/>
      <c r="I77" s="204" t="s">
        <v>1672</v>
      </c>
      <c r="J77" s="204"/>
      <c r="K77" s="204" t="s">
        <v>189</v>
      </c>
      <c r="L77" s="311">
        <v>2</v>
      </c>
    </row>
  </sheetData>
  <mergeCells count="8">
    <mergeCell ref="A6:L6"/>
    <mergeCell ref="A32:G32"/>
    <mergeCell ref="A1:G1"/>
    <mergeCell ref="I1:J1"/>
    <mergeCell ref="A2:G2"/>
    <mergeCell ref="I2:J2"/>
    <mergeCell ref="I3:J3"/>
    <mergeCell ref="A4:F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baseType="lpstr" size="16">
      <vt:lpstr>Current Inventory</vt:lpstr>
      <vt:lpstr>Unassigned pn's</vt:lpstr>
      <vt:lpstr>SCRAP</vt:lpstr>
      <vt:lpstr>Sheet1</vt:lpstr>
      <vt:lpstr>43B</vt:lpstr>
      <vt:lpstr>185-220v</vt:lpstr>
      <vt:lpstr>185-110V</vt:lpstr>
      <vt:lpstr>210A-110V</vt:lpstr>
      <vt:lpstr>210A-220V</vt:lpstr>
      <vt:lpstr>18020</vt:lpstr>
      <vt:lpstr>AC-70</vt:lpstr>
      <vt:lpstr>AC-100</vt:lpstr>
      <vt:lpstr>AC-226</vt:lpstr>
      <vt:lpstr>AC-280</vt:lpstr>
      <vt:lpstr>Turns Metric</vt:lpstr>
      <vt:lpstr>'Current Inventory'!Print_Area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2009-10-06T20:54:27Z</dcterms:created>
  <dc:creator>Dennis</dc:creator>
  <cp:lastModifiedBy> </cp:lastModifiedBy>
  <cp:lastPrinted>2016-02-18T20:28:08Z</cp:lastPrinted>
  <dcterms:modified xsi:type="dcterms:W3CDTF">2018-07-10T20:55:29Z</dcterms:modified>
</cp:coreProperties>
</file>