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<sst xmlns="http://schemas.openxmlformats.org/spreadsheetml/2006/main" count="435" uniqueCount="174">
  <si>
    <t>序号</t>
  </si>
  <si>
    <t>线体</t>
  </si>
  <si>
    <t>工位</t>
  </si>
  <si>
    <t>机器人</t>
  </si>
  <si>
    <t>更换最小焊点数</t>
  </si>
  <si>
    <t>更换最大焊点数</t>
  </si>
  <si>
    <t>11月2日至11月14日换帽次数</t>
  </si>
  <si>
    <t>11月2日至11月14日焊点总数</t>
  </si>
  <si>
    <t>11月2日至11月14日平均焊点数</t>
  </si>
  <si>
    <t>报警阀值</t>
  </si>
  <si>
    <t>第一次报警值</t>
  </si>
  <si>
    <t>第二次报警值</t>
  </si>
  <si>
    <t>侧围</t>
  </si>
  <si>
    <t>SB010</t>
  </si>
  <si>
    <t>SB010R1GUN1</t>
  </si>
  <si>
    <t>SB010R1GUN2</t>
  </si>
  <si>
    <t>SB010R2GUN1</t>
  </si>
  <si>
    <t>SB010R2GUN2</t>
  </si>
  <si>
    <t>SB040</t>
  </si>
  <si>
    <t>SB040R1GUN1</t>
  </si>
  <si>
    <t>SB040R1GUN2</t>
  </si>
  <si>
    <t>SB040R2GUN1</t>
  </si>
  <si>
    <t>SB050</t>
  </si>
  <si>
    <t>SB050LR1GUN1</t>
  </si>
  <si>
    <t>SB050LR1GUN2</t>
  </si>
  <si>
    <t>SB050RR1GUN1</t>
  </si>
  <si>
    <t>SB050RR1GUN2</t>
  </si>
  <si>
    <t>SB070</t>
  </si>
  <si>
    <t>SB070R1GUN1</t>
  </si>
  <si>
    <t>SB070R1GUN2</t>
  </si>
  <si>
    <t>SB070R2GUN1</t>
  </si>
  <si>
    <t>SB070R2GUN2</t>
  </si>
  <si>
    <t>SB070R2GUN3</t>
  </si>
  <si>
    <t>SB090</t>
  </si>
  <si>
    <t>SB090R1GUN1</t>
  </si>
  <si>
    <t>SB100</t>
  </si>
  <si>
    <t>SB100R1GUN1</t>
  </si>
  <si>
    <t>SB100R1GUN2</t>
  </si>
  <si>
    <t>SB100R1GUN3</t>
  </si>
  <si>
    <t>SB100R2GUN1</t>
  </si>
  <si>
    <t>SB100R2GUN2</t>
  </si>
  <si>
    <t>SB100R2GUN3</t>
  </si>
  <si>
    <t>SB110</t>
  </si>
  <si>
    <t>SB110LR1GUN1</t>
  </si>
  <si>
    <t>SB110RR1GUN1</t>
  </si>
  <si>
    <t>目前使用情况</t>
  </si>
  <si>
    <t>当前报警阀值</t>
  </si>
  <si>
    <t>推送记录</t>
  </si>
  <si>
    <t>总推送条数：</t>
  </si>
  <si>
    <t>存在浪费</t>
  </si>
  <si>
    <t>存在较大优化空间</t>
  </si>
  <si>
    <t>存在优化空间</t>
  </si>
  <si>
    <t>相对合理</t>
  </si>
  <si>
    <t>总计</t>
  </si>
  <si>
    <t>地板主焊</t>
  </si>
  <si>
    <t>UB010</t>
  </si>
  <si>
    <t>UB010R1GUN1</t>
  </si>
  <si>
    <t>UB010R2GUN1</t>
  </si>
  <si>
    <t>UB010R3GUN1</t>
  </si>
  <si>
    <t>UB010R4GUN1</t>
  </si>
  <si>
    <t>UB020</t>
  </si>
  <si>
    <t>UB020R6GUN1</t>
  </si>
  <si>
    <t>UB020R7GUN1</t>
  </si>
  <si>
    <t>UB030</t>
  </si>
  <si>
    <t>UB030R8GUN1</t>
  </si>
  <si>
    <t>UB030R9GUN1</t>
  </si>
  <si>
    <t>UB030R9GUN2</t>
  </si>
  <si>
    <t>UB030R10GUN1</t>
  </si>
  <si>
    <t>UB030R10GUN2</t>
  </si>
  <si>
    <t>后地板</t>
  </si>
  <si>
    <t>RF010</t>
  </si>
  <si>
    <t>R1GUN1</t>
  </si>
  <si>
    <t>R2GUN1</t>
  </si>
  <si>
    <t>R2GUN2</t>
  </si>
  <si>
    <t>R2GUN3</t>
  </si>
  <si>
    <t>RF030</t>
  </si>
  <si>
    <t>R3GUN1</t>
  </si>
  <si>
    <t>R3GUN2</t>
  </si>
  <si>
    <t>R5GUN1</t>
  </si>
  <si>
    <t>R5GUN2</t>
  </si>
  <si>
    <t>RF040</t>
  </si>
  <si>
    <t>R6GUN1</t>
  </si>
  <si>
    <t>R6GUN2</t>
  </si>
  <si>
    <t>R7GUN1</t>
  </si>
  <si>
    <t>R7GUN2</t>
  </si>
  <si>
    <t>R8GUN1</t>
  </si>
  <si>
    <t>R8GUN2</t>
  </si>
  <si>
    <t>R9GUN1</t>
  </si>
  <si>
    <t>R9GUN2</t>
  </si>
  <si>
    <t>RF070</t>
  </si>
  <si>
    <t>R12GUN1</t>
  </si>
  <si>
    <t>R12GUN2</t>
  </si>
  <si>
    <t>R13GUN1</t>
  </si>
  <si>
    <t>R13GUN2</t>
  </si>
  <si>
    <t>RF080</t>
  </si>
  <si>
    <t>R14GUN1</t>
  </si>
  <si>
    <t>前地板</t>
  </si>
  <si>
    <t>FF010</t>
  </si>
  <si>
    <t>010R2GUN1</t>
  </si>
  <si>
    <t>010R2GUN2</t>
  </si>
  <si>
    <t>010R3GUN1</t>
  </si>
  <si>
    <t>010R3GUN2</t>
  </si>
  <si>
    <t>FF050</t>
  </si>
  <si>
    <t>050R4GUN1</t>
  </si>
  <si>
    <t>前机舱</t>
  </si>
  <si>
    <t>FR010</t>
  </si>
  <si>
    <t>010R1GUN1</t>
  </si>
  <si>
    <t>010R1GUN2</t>
  </si>
  <si>
    <t>FR020</t>
  </si>
  <si>
    <t>020R3GUN1</t>
  </si>
  <si>
    <t>020R4GUN1</t>
  </si>
  <si>
    <t>FR030</t>
  </si>
  <si>
    <t>030R6GUN1</t>
  </si>
  <si>
    <t>030R7GUN1</t>
  </si>
  <si>
    <t>FR040</t>
  </si>
  <si>
    <t>040R8GUN1</t>
  </si>
  <si>
    <t>040R8GUN2</t>
  </si>
  <si>
    <t>FR050</t>
  </si>
  <si>
    <t>050R9GUN1</t>
  </si>
  <si>
    <t>050R9GUN2</t>
  </si>
  <si>
    <t>050R11GUN1</t>
  </si>
  <si>
    <t>050R11GUN2</t>
  </si>
  <si>
    <t>FR060</t>
  </si>
  <si>
    <t>060R12GUN1</t>
  </si>
  <si>
    <t>060R12GUN2</t>
  </si>
  <si>
    <t>主焊</t>
  </si>
  <si>
    <t>MB020</t>
  </si>
  <si>
    <t>MB020R01GUN1</t>
  </si>
  <si>
    <t>MB020R01GUN2</t>
  </si>
  <si>
    <t>MB020R02GUN1</t>
  </si>
  <si>
    <t>MB020R02GUN2</t>
  </si>
  <si>
    <t>MB020R03GUN1</t>
  </si>
  <si>
    <t>MB020R03GUN2</t>
  </si>
  <si>
    <t>MB020R04GUN1</t>
  </si>
  <si>
    <t>MB020R04GUN2</t>
  </si>
  <si>
    <t>MB030</t>
  </si>
  <si>
    <t>MB030R24H7GUN1</t>
  </si>
  <si>
    <t>无准确数据</t>
  </si>
  <si>
    <t>MB030R24H7GUN2</t>
  </si>
  <si>
    <t>MB030R24HS7GUN1</t>
  </si>
  <si>
    <t>MB030R24HS7GUN2</t>
  </si>
  <si>
    <t>MB040</t>
  </si>
  <si>
    <t>MB040R05GUN1</t>
  </si>
  <si>
    <t>MB040R05GUN2</t>
  </si>
  <si>
    <t>MB040R06GUN1</t>
  </si>
  <si>
    <t>MB040R06GUN2</t>
  </si>
  <si>
    <t>MB040R07GUN1</t>
  </si>
  <si>
    <t>MB040R08GUN1</t>
  </si>
  <si>
    <t>MB040R09GUN1</t>
  </si>
  <si>
    <t>MB040R10GUN1</t>
  </si>
  <si>
    <t>MB050</t>
  </si>
  <si>
    <t>MB050R11GUN1</t>
  </si>
  <si>
    <t>MB050R11GUN2</t>
  </si>
  <si>
    <t>MB050R12GUN1</t>
  </si>
  <si>
    <t>MB050R12GUN2</t>
  </si>
  <si>
    <t>暂无准确数据</t>
  </si>
  <si>
    <t>MB070</t>
  </si>
  <si>
    <t>MB070R13GUN1</t>
  </si>
  <si>
    <t>MB070R13GUN2</t>
  </si>
  <si>
    <t>MB070R14GUN1</t>
  </si>
  <si>
    <t>MB070R14GUN2</t>
  </si>
  <si>
    <t>MB070R15GUN1</t>
  </si>
  <si>
    <t>MB070R15GUN2</t>
  </si>
  <si>
    <t>MB070R16GUN1</t>
  </si>
  <si>
    <t>MB070R16GUN2</t>
  </si>
  <si>
    <t>MB080</t>
  </si>
  <si>
    <t>MB080R17GUN1</t>
  </si>
  <si>
    <t>MB080R17GUN2</t>
  </si>
  <si>
    <t>MB080R18GUN1</t>
  </si>
  <si>
    <t>MB080R18GUN2</t>
  </si>
  <si>
    <t>MB080R19GUN1</t>
  </si>
  <si>
    <t>MB080R19GUN2</t>
  </si>
  <si>
    <t>MB080R20GUN1</t>
  </si>
  <si>
    <t>MB080R20GUN2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</si>
</sst>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Arial"/>
      <charset val="134"/>
    </font>
    <font>
      <sz val="14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14"/>
      <name val="Arial"/>
      <charset val="134"/>
    </font>
    <font>
      <sz val="11"/>
      <color theme="1"/>
      <name val="Arial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Arial"/>
      <charset val="134"/>
    </font>
    <font>
      <sz val="14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3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8" borderId="1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9" fillId="18" borderId="1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/>
    <xf numFmtId="0" fontId="1" fillId="3" borderId="2" xfId="0" applyFont="1" applyFill="1" applyBorder="1"/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/>
    <xf numFmtId="0" fontId="2" fillId="0" borderId="2" xfId="0" applyFont="1" applyBorder="1"/>
    <xf numFmtId="176" fontId="1" fillId="0" borderId="2" xfId="0" applyNumberFormat="1" applyFont="1" applyBorder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2" xfId="0" applyFont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" fontId="1" fillId="5" borderId="2" xfId="0" applyNumberFormat="1" applyFont="1" applyFill="1" applyBorder="1"/>
    <xf numFmtId="1" fontId="1" fillId="2" borderId="2" xfId="0" applyNumberFormat="1" applyFont="1" applyFill="1" applyBorder="1"/>
    <xf numFmtId="0" fontId="1" fillId="6" borderId="2" xfId="0" applyFont="1" applyFill="1" applyBorder="1"/>
    <xf numFmtId="1" fontId="1" fillId="0" borderId="2" xfId="0" applyNumberFormat="1" applyFont="1" applyFill="1" applyBorder="1"/>
    <xf numFmtId="1" fontId="1" fillId="7" borderId="2" xfId="0" applyNumberFormat="1" applyFont="1" applyFill="1" applyBorder="1"/>
    <xf numFmtId="0" fontId="2" fillId="0" borderId="2" xfId="0" applyFont="1" applyFill="1" applyBorder="1"/>
    <xf numFmtId="1" fontId="1" fillId="0" borderId="3" xfId="0" applyNumberFormat="1" applyFont="1" applyBorder="1"/>
    <xf numFmtId="0" fontId="1" fillId="6" borderId="3" xfId="0" applyFont="1" applyFill="1" applyBorder="1"/>
    <xf numFmtId="0" fontId="0" fillId="0" borderId="2" xfId="0" applyBorder="1"/>
    <xf numFmtId="0" fontId="0" fillId="0" borderId="0" xfId="0" applyFill="1"/>
    <xf numFmtId="0" fontId="11" fillId="0" borderId="0" xfId="0" applyFo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Font="1" applyBorder="1"/>
    <xf numFmtId="0" fontId="0" fillId="0" borderId="2" xfId="0" applyFill="1" applyBorder="1"/>
    <xf numFmtId="0" fontId="0" fillId="2" borderId="2" xfId="0" applyFont="1" applyFill="1" applyBorder="1"/>
    <xf numFmtId="0" fontId="0" fillId="0" borderId="2" xfId="0" applyBorder="1" applyAlignment="1"/>
    <xf numFmtId="0" fontId="0" fillId="0" borderId="4" xfId="0" applyFill="1" applyBorder="1" applyAlignment="1"/>
    <xf numFmtId="1" fontId="0" fillId="0" borderId="2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B29"/>
  <sheetViews>
    <sheetView workbookViewId="0">
      <selection activeCell="M37" sqref="M37"/>
    </sheetView>
  </sheetViews>
  <sheetFormatPr defaultColWidth="9" defaultRowHeight="14.25"/>
  <cols>
    <col min="4" max="4" width="19.6333333333333" customWidth="1"/>
    <col min="5" max="6" width="15.1333333333333" customWidth="1"/>
    <col min="7" max="8" width="17.6333333333333" customWidth="1"/>
    <col min="9" max="9" width="17.8833333333333" customWidth="1"/>
    <col min="11" max="12" width="13" customWidth="1"/>
  </cols>
  <sheetData>
    <row r="4" ht="28.5" spans="1:12">
      <c r="A4" s="48" t="s">
        <v>0</v>
      </c>
      <c r="B4" s="48" t="s">
        <v>1</v>
      </c>
      <c r="C4" s="48" t="s">
        <v>2</v>
      </c>
      <c r="D4" s="48" t="s">
        <v>3</v>
      </c>
      <c r="E4" s="48" t="s">
        <v>4</v>
      </c>
      <c r="F4" s="48" t="s">
        <v>5</v>
      </c>
      <c r="G4" s="51" t="s">
        <v>6</v>
      </c>
      <c r="H4" s="51" t="s">
        <v>7</v>
      </c>
      <c r="I4" s="51" t="s">
        <v>8</v>
      </c>
      <c r="J4" s="48" t="s">
        <v>9</v>
      </c>
      <c r="K4" s="48" t="s">
        <v>10</v>
      </c>
      <c r="L4" s="48" t="s">
        <v>11</v>
      </c>
    </row>
    <row r="5" spans="1:28">
      <c r="A5" s="52">
        <v>1</v>
      </c>
      <c r="B5" s="53" t="s">
        <v>12</v>
      </c>
      <c r="C5" s="53" t="s">
        <v>13</v>
      </c>
      <c r="D5" s="53" t="s">
        <v>14</v>
      </c>
      <c r="E5" s="54">
        <f t="shared" ref="E5:E10" si="0">MIN(O5:Y5)</f>
        <v>772</v>
      </c>
      <c r="F5" s="54">
        <f t="shared" ref="F5:F11" si="1">MAX(P5:AB5)</f>
        <v>2481</v>
      </c>
      <c r="G5" s="48">
        <v>11</v>
      </c>
      <c r="H5" s="48">
        <f>SUM(P5:AB5)</f>
        <v>19550</v>
      </c>
      <c r="I5" s="58">
        <f>H5/G5</f>
        <v>1777.27272727273</v>
      </c>
      <c r="J5" s="48">
        <v>1700</v>
      </c>
      <c r="K5" s="48">
        <f>0.9*J5</f>
        <v>1530</v>
      </c>
      <c r="L5" s="48">
        <f>0.95*J5</f>
        <v>1615</v>
      </c>
      <c r="P5">
        <v>1788</v>
      </c>
      <c r="Q5">
        <v>772</v>
      </c>
      <c r="R5">
        <v>1212</v>
      </c>
      <c r="S5">
        <v>1474</v>
      </c>
      <c r="T5">
        <v>1342</v>
      </c>
      <c r="U5">
        <v>1280</v>
      </c>
      <c r="V5">
        <v>1416</v>
      </c>
      <c r="W5">
        <v>1096</v>
      </c>
      <c r="X5">
        <v>1572</v>
      </c>
      <c r="Y5">
        <v>1424</v>
      </c>
      <c r="Z5">
        <v>1440</v>
      </c>
      <c r="AA5">
        <v>2253</v>
      </c>
      <c r="AB5">
        <v>2481</v>
      </c>
    </row>
    <row r="6" spans="1:16">
      <c r="A6" s="52">
        <v>2</v>
      </c>
      <c r="B6" s="53" t="s">
        <v>12</v>
      </c>
      <c r="C6" s="53" t="s">
        <v>13</v>
      </c>
      <c r="D6" s="53" t="s">
        <v>15</v>
      </c>
      <c r="E6" s="54">
        <f t="shared" si="0"/>
        <v>1649</v>
      </c>
      <c r="F6" s="54">
        <f t="shared" si="1"/>
        <v>1649</v>
      </c>
      <c r="G6" s="48">
        <v>1</v>
      </c>
      <c r="H6" s="48">
        <f t="shared" ref="H6:H20" si="2">SUM(P6:AB6)</f>
        <v>1649</v>
      </c>
      <c r="I6" s="58">
        <f t="shared" ref="I6:I20" si="3">H6/G6</f>
        <v>1649</v>
      </c>
      <c r="J6" s="48">
        <v>1600</v>
      </c>
      <c r="K6" s="48">
        <f t="shared" ref="K6:K29" si="4">0.9*J6</f>
        <v>1440</v>
      </c>
      <c r="L6" s="48">
        <f t="shared" ref="L6:L29" si="5">0.95*J6</f>
        <v>1520</v>
      </c>
      <c r="P6">
        <v>1649</v>
      </c>
    </row>
    <row r="7" spans="1:25">
      <c r="A7" s="52">
        <v>3</v>
      </c>
      <c r="B7" s="53" t="s">
        <v>12</v>
      </c>
      <c r="C7" s="53" t="s">
        <v>13</v>
      </c>
      <c r="D7" s="53" t="s">
        <v>16</v>
      </c>
      <c r="E7" s="54">
        <f t="shared" si="0"/>
        <v>1083</v>
      </c>
      <c r="F7" s="54">
        <f t="shared" si="1"/>
        <v>2900</v>
      </c>
      <c r="G7" s="48">
        <v>10</v>
      </c>
      <c r="H7" s="48">
        <f t="shared" si="2"/>
        <v>16400</v>
      </c>
      <c r="I7" s="58">
        <f t="shared" si="3"/>
        <v>1640</v>
      </c>
      <c r="J7" s="48">
        <v>1900</v>
      </c>
      <c r="K7" s="48">
        <f t="shared" si="4"/>
        <v>1710</v>
      </c>
      <c r="L7" s="48">
        <f t="shared" si="5"/>
        <v>1805</v>
      </c>
      <c r="P7">
        <v>1890</v>
      </c>
      <c r="Q7">
        <v>2900</v>
      </c>
      <c r="R7">
        <v>1249</v>
      </c>
      <c r="S7">
        <v>1083</v>
      </c>
      <c r="T7">
        <v>1424</v>
      </c>
      <c r="U7">
        <v>1572</v>
      </c>
      <c r="V7">
        <v>1228</v>
      </c>
      <c r="W7">
        <v>1782</v>
      </c>
      <c r="X7">
        <v>1616</v>
      </c>
      <c r="Y7">
        <v>1656</v>
      </c>
    </row>
    <row r="8" spans="1:26">
      <c r="A8" s="52">
        <v>4</v>
      </c>
      <c r="B8" s="53" t="s">
        <v>12</v>
      </c>
      <c r="C8" s="53" t="s">
        <v>13</v>
      </c>
      <c r="D8" s="53" t="s">
        <v>17</v>
      </c>
      <c r="E8" s="54">
        <f t="shared" si="0"/>
        <v>1420</v>
      </c>
      <c r="F8" s="54">
        <f t="shared" si="1"/>
        <v>3340</v>
      </c>
      <c r="G8" s="48">
        <v>11</v>
      </c>
      <c r="H8" s="48">
        <f t="shared" si="2"/>
        <v>27150</v>
      </c>
      <c r="I8" s="58">
        <f t="shared" si="3"/>
        <v>2468.18181818182</v>
      </c>
      <c r="J8" s="48">
        <v>3300</v>
      </c>
      <c r="K8" s="48">
        <f t="shared" si="4"/>
        <v>2970</v>
      </c>
      <c r="L8" s="48">
        <f t="shared" si="5"/>
        <v>3135</v>
      </c>
      <c r="P8">
        <v>3340</v>
      </c>
      <c r="Q8">
        <v>1420</v>
      </c>
      <c r="R8">
        <v>2230</v>
      </c>
      <c r="S8">
        <v>2710</v>
      </c>
      <c r="T8">
        <v>2460</v>
      </c>
      <c r="U8">
        <v>2340</v>
      </c>
      <c r="V8">
        <v>2590</v>
      </c>
      <c r="W8">
        <v>2000</v>
      </c>
      <c r="X8">
        <v>2860</v>
      </c>
      <c r="Y8">
        <v>2590</v>
      </c>
      <c r="Z8">
        <v>2610</v>
      </c>
    </row>
    <row r="9" spans="1:28">
      <c r="A9" s="52">
        <v>5</v>
      </c>
      <c r="B9" s="53" t="s">
        <v>12</v>
      </c>
      <c r="C9" s="53" t="s">
        <v>18</v>
      </c>
      <c r="D9" s="53" t="s">
        <v>19</v>
      </c>
      <c r="E9" s="54">
        <f t="shared" si="0"/>
        <v>4680</v>
      </c>
      <c r="F9" s="54">
        <f t="shared" si="1"/>
        <v>4680</v>
      </c>
      <c r="G9" s="48">
        <v>1</v>
      </c>
      <c r="H9" s="48">
        <f t="shared" si="2"/>
        <v>7784</v>
      </c>
      <c r="I9" s="58">
        <f t="shared" si="3"/>
        <v>7784</v>
      </c>
      <c r="J9" s="48">
        <v>4600</v>
      </c>
      <c r="K9" s="48">
        <f t="shared" si="4"/>
        <v>4140</v>
      </c>
      <c r="L9" s="48">
        <f t="shared" si="5"/>
        <v>4370</v>
      </c>
      <c r="P9">
        <v>4680</v>
      </c>
      <c r="AA9">
        <v>1500</v>
      </c>
      <c r="AB9">
        <v>1604</v>
      </c>
    </row>
    <row r="10" spans="1:28">
      <c r="A10" s="52">
        <v>6</v>
      </c>
      <c r="B10" s="53" t="s">
        <v>12</v>
      </c>
      <c r="C10" s="53" t="s">
        <v>18</v>
      </c>
      <c r="D10" s="53" t="s">
        <v>20</v>
      </c>
      <c r="E10" s="54">
        <f t="shared" si="0"/>
        <v>2046</v>
      </c>
      <c r="F10" s="54">
        <f t="shared" si="1"/>
        <v>4591</v>
      </c>
      <c r="G10" s="54">
        <v>11</v>
      </c>
      <c r="H10" s="48">
        <f t="shared" si="2"/>
        <v>44323</v>
      </c>
      <c r="I10" s="58">
        <f t="shared" si="3"/>
        <v>4029.36363636364</v>
      </c>
      <c r="J10" s="48">
        <v>4500</v>
      </c>
      <c r="K10" s="48">
        <f t="shared" si="4"/>
        <v>4050</v>
      </c>
      <c r="L10" s="48">
        <f t="shared" si="5"/>
        <v>4275</v>
      </c>
      <c r="P10">
        <v>4388</v>
      </c>
      <c r="Q10">
        <v>2046</v>
      </c>
      <c r="R10">
        <v>3295</v>
      </c>
      <c r="S10">
        <v>4039</v>
      </c>
      <c r="T10">
        <v>3746</v>
      </c>
      <c r="U10">
        <v>3609</v>
      </c>
      <c r="V10">
        <v>4023</v>
      </c>
      <c r="W10">
        <v>3157</v>
      </c>
      <c r="X10">
        <v>4591</v>
      </c>
      <c r="Y10">
        <v>4113</v>
      </c>
      <c r="Z10">
        <v>4394</v>
      </c>
      <c r="AA10">
        <v>1387</v>
      </c>
      <c r="AB10">
        <v>1535</v>
      </c>
    </row>
    <row r="11" spans="1:26">
      <c r="A11" s="52">
        <v>7</v>
      </c>
      <c r="B11" s="53" t="s">
        <v>12</v>
      </c>
      <c r="C11" s="53" t="s">
        <v>18</v>
      </c>
      <c r="D11" s="53" t="s">
        <v>21</v>
      </c>
      <c r="E11" s="54">
        <f t="shared" ref="E11:E29" si="6">MIN(O11:Y11)</f>
        <v>2519</v>
      </c>
      <c r="F11" s="54">
        <f t="shared" si="1"/>
        <v>5591</v>
      </c>
      <c r="G11" s="54">
        <v>11</v>
      </c>
      <c r="H11" s="48">
        <f t="shared" si="2"/>
        <v>50795</v>
      </c>
      <c r="I11" s="58">
        <f t="shared" si="3"/>
        <v>4617.72727272727</v>
      </c>
      <c r="J11" s="48">
        <v>5500</v>
      </c>
      <c r="K11" s="48">
        <f t="shared" si="4"/>
        <v>4950</v>
      </c>
      <c r="L11" s="48">
        <f t="shared" si="5"/>
        <v>5225</v>
      </c>
      <c r="P11">
        <v>5513</v>
      </c>
      <c r="Q11">
        <v>2519</v>
      </c>
      <c r="R11">
        <v>4061</v>
      </c>
      <c r="S11">
        <v>4977</v>
      </c>
      <c r="T11">
        <v>4595</v>
      </c>
      <c r="U11">
        <v>4416</v>
      </c>
      <c r="V11">
        <v>4933</v>
      </c>
      <c r="W11">
        <v>3851</v>
      </c>
      <c r="X11">
        <v>5591</v>
      </c>
      <c r="Y11">
        <v>5011</v>
      </c>
      <c r="Z11">
        <v>5328</v>
      </c>
    </row>
    <row r="12" spans="1:16">
      <c r="A12" s="52">
        <v>8</v>
      </c>
      <c r="B12" s="53" t="s">
        <v>12</v>
      </c>
      <c r="C12" s="53" t="s">
        <v>22</v>
      </c>
      <c r="D12" s="53" t="s">
        <v>23</v>
      </c>
      <c r="E12" s="54">
        <f t="shared" si="6"/>
        <v>4903</v>
      </c>
      <c r="F12" s="54">
        <f t="shared" ref="F12:F29" si="7">MAX(P12:AB12)</f>
        <v>4903</v>
      </c>
      <c r="G12" s="54">
        <v>1</v>
      </c>
      <c r="H12" s="48">
        <f t="shared" si="2"/>
        <v>4903</v>
      </c>
      <c r="I12" s="58">
        <f t="shared" si="3"/>
        <v>4903</v>
      </c>
      <c r="J12" s="48">
        <v>4900</v>
      </c>
      <c r="K12" s="48">
        <f t="shared" si="4"/>
        <v>4410</v>
      </c>
      <c r="L12" s="48">
        <f t="shared" si="5"/>
        <v>4655</v>
      </c>
      <c r="P12">
        <v>4903</v>
      </c>
    </row>
    <row r="13" spans="1:16">
      <c r="A13" s="52">
        <v>9</v>
      </c>
      <c r="B13" s="53" t="s">
        <v>12</v>
      </c>
      <c r="C13" s="53" t="s">
        <v>22</v>
      </c>
      <c r="D13" s="53" t="s">
        <v>24</v>
      </c>
      <c r="E13" s="54">
        <f t="shared" si="6"/>
        <v>2912</v>
      </c>
      <c r="F13" s="54">
        <f t="shared" si="7"/>
        <v>2912</v>
      </c>
      <c r="G13" s="54">
        <v>1</v>
      </c>
      <c r="H13" s="48">
        <f t="shared" si="2"/>
        <v>2912</v>
      </c>
      <c r="I13" s="58">
        <f t="shared" si="3"/>
        <v>2912</v>
      </c>
      <c r="J13" s="48">
        <v>1900</v>
      </c>
      <c r="K13" s="48">
        <f t="shared" si="4"/>
        <v>1710</v>
      </c>
      <c r="L13" s="48">
        <f t="shared" si="5"/>
        <v>1805</v>
      </c>
      <c r="P13">
        <v>2912</v>
      </c>
    </row>
    <row r="14" spans="1:16">
      <c r="A14" s="52">
        <v>10</v>
      </c>
      <c r="B14" s="53" t="s">
        <v>12</v>
      </c>
      <c r="C14" s="53" t="s">
        <v>22</v>
      </c>
      <c r="D14" s="55" t="s">
        <v>25</v>
      </c>
      <c r="E14" s="54">
        <f t="shared" si="6"/>
        <v>1837</v>
      </c>
      <c r="F14" s="54">
        <f t="shared" si="7"/>
        <v>1837</v>
      </c>
      <c r="G14" s="54">
        <v>1</v>
      </c>
      <c r="H14" s="48">
        <f t="shared" si="2"/>
        <v>1837</v>
      </c>
      <c r="I14" s="58">
        <f t="shared" si="3"/>
        <v>1837</v>
      </c>
      <c r="J14" s="48">
        <v>1800</v>
      </c>
      <c r="K14" s="48">
        <f t="shared" si="4"/>
        <v>1620</v>
      </c>
      <c r="L14" s="48">
        <f t="shared" si="5"/>
        <v>1710</v>
      </c>
      <c r="P14">
        <v>1837</v>
      </c>
    </row>
    <row r="15" spans="1:16">
      <c r="A15" s="52">
        <v>11</v>
      </c>
      <c r="B15" s="53" t="s">
        <v>12</v>
      </c>
      <c r="C15" s="53" t="s">
        <v>22</v>
      </c>
      <c r="D15" s="55" t="s">
        <v>26</v>
      </c>
      <c r="E15" s="54">
        <f t="shared" si="6"/>
        <v>9305</v>
      </c>
      <c r="F15" s="54">
        <f t="shared" si="7"/>
        <v>9305</v>
      </c>
      <c r="G15" s="54">
        <v>1</v>
      </c>
      <c r="H15" s="48">
        <f t="shared" si="2"/>
        <v>9305</v>
      </c>
      <c r="I15" s="58">
        <f t="shared" si="3"/>
        <v>9305</v>
      </c>
      <c r="J15" s="48">
        <v>9300</v>
      </c>
      <c r="K15" s="48">
        <f t="shared" si="4"/>
        <v>8370</v>
      </c>
      <c r="L15" s="48">
        <f t="shared" si="5"/>
        <v>8835</v>
      </c>
      <c r="P15">
        <v>9305</v>
      </c>
    </row>
    <row r="16" spans="1:16">
      <c r="A16" s="52">
        <v>12</v>
      </c>
      <c r="B16" s="53" t="s">
        <v>12</v>
      </c>
      <c r="C16" s="53" t="s">
        <v>27</v>
      </c>
      <c r="D16" s="53" t="s">
        <v>28</v>
      </c>
      <c r="E16" s="54">
        <f t="shared" si="6"/>
        <v>2664</v>
      </c>
      <c r="F16" s="54">
        <f t="shared" si="7"/>
        <v>2664</v>
      </c>
      <c r="G16" s="54">
        <v>1</v>
      </c>
      <c r="H16" s="48">
        <f t="shared" si="2"/>
        <v>2664</v>
      </c>
      <c r="I16" s="58">
        <f t="shared" si="3"/>
        <v>2664</v>
      </c>
      <c r="J16" s="48">
        <v>2600</v>
      </c>
      <c r="K16" s="48">
        <f t="shared" si="4"/>
        <v>2340</v>
      </c>
      <c r="L16" s="48">
        <f t="shared" si="5"/>
        <v>2470</v>
      </c>
      <c r="P16">
        <v>2664</v>
      </c>
    </row>
    <row r="17" spans="1:22">
      <c r="A17" s="52">
        <v>13</v>
      </c>
      <c r="B17" s="53" t="s">
        <v>12</v>
      </c>
      <c r="C17" s="53" t="s">
        <v>27</v>
      </c>
      <c r="D17" s="53" t="s">
        <v>29</v>
      </c>
      <c r="E17" s="54">
        <f t="shared" si="6"/>
        <v>3237</v>
      </c>
      <c r="F17" s="54">
        <f t="shared" si="7"/>
        <v>6638</v>
      </c>
      <c r="G17" s="54">
        <v>7</v>
      </c>
      <c r="H17" s="48">
        <f t="shared" si="2"/>
        <v>34716</v>
      </c>
      <c r="I17" s="58">
        <f t="shared" si="3"/>
        <v>4959.42857142857</v>
      </c>
      <c r="J17" s="48">
        <v>6600</v>
      </c>
      <c r="K17" s="48">
        <f t="shared" si="4"/>
        <v>5940</v>
      </c>
      <c r="L17" s="48">
        <f t="shared" si="5"/>
        <v>6270</v>
      </c>
      <c r="P17">
        <v>3420</v>
      </c>
      <c r="Q17">
        <v>5150</v>
      </c>
      <c r="R17">
        <v>3237</v>
      </c>
      <c r="S17">
        <v>4474</v>
      </c>
      <c r="T17">
        <v>5628</v>
      </c>
      <c r="U17">
        <v>6169</v>
      </c>
      <c r="V17">
        <v>6638</v>
      </c>
    </row>
    <row r="18" spans="1:22">
      <c r="A18" s="52">
        <v>14</v>
      </c>
      <c r="B18" s="53" t="s">
        <v>12</v>
      </c>
      <c r="C18" s="53" t="s">
        <v>27</v>
      </c>
      <c r="D18" s="53" t="s">
        <v>30</v>
      </c>
      <c r="E18" s="54">
        <f t="shared" si="6"/>
        <v>374</v>
      </c>
      <c r="F18" s="54">
        <f t="shared" si="7"/>
        <v>612</v>
      </c>
      <c r="G18" s="54">
        <v>7</v>
      </c>
      <c r="H18" s="48">
        <f t="shared" si="2"/>
        <v>3502</v>
      </c>
      <c r="I18" s="58">
        <f t="shared" si="3"/>
        <v>500.285714285714</v>
      </c>
      <c r="J18" s="48">
        <v>600</v>
      </c>
      <c r="K18" s="48">
        <f t="shared" si="4"/>
        <v>540</v>
      </c>
      <c r="L18" s="48">
        <f t="shared" si="5"/>
        <v>570</v>
      </c>
      <c r="P18">
        <v>442</v>
      </c>
      <c r="Q18">
        <v>493</v>
      </c>
      <c r="R18">
        <v>442</v>
      </c>
      <c r="S18">
        <v>374</v>
      </c>
      <c r="T18">
        <v>603</v>
      </c>
      <c r="U18">
        <v>536</v>
      </c>
      <c r="V18">
        <v>612</v>
      </c>
    </row>
    <row r="19" spans="1:20">
      <c r="A19" s="52">
        <v>15</v>
      </c>
      <c r="B19" s="53" t="s">
        <v>12</v>
      </c>
      <c r="C19" s="53" t="s">
        <v>27</v>
      </c>
      <c r="D19" s="53" t="s">
        <v>31</v>
      </c>
      <c r="E19" s="54">
        <f t="shared" si="6"/>
        <v>4726</v>
      </c>
      <c r="F19" s="54">
        <f t="shared" si="7"/>
        <v>12384</v>
      </c>
      <c r="G19" s="48">
        <v>5</v>
      </c>
      <c r="H19" s="48">
        <f t="shared" si="2"/>
        <v>38727</v>
      </c>
      <c r="I19" s="58">
        <f t="shared" si="3"/>
        <v>7745.4</v>
      </c>
      <c r="J19" s="48">
        <v>12000</v>
      </c>
      <c r="K19" s="48">
        <f t="shared" si="4"/>
        <v>10800</v>
      </c>
      <c r="L19" s="48">
        <f t="shared" si="5"/>
        <v>11400</v>
      </c>
      <c r="P19">
        <v>4726</v>
      </c>
      <c r="Q19">
        <v>8303</v>
      </c>
      <c r="R19">
        <v>5817</v>
      </c>
      <c r="S19">
        <v>12384</v>
      </c>
      <c r="T19">
        <v>7497</v>
      </c>
    </row>
    <row r="20" spans="1:19">
      <c r="A20" s="52">
        <v>16</v>
      </c>
      <c r="B20" s="53" t="s">
        <v>12</v>
      </c>
      <c r="C20" s="53" t="s">
        <v>27</v>
      </c>
      <c r="D20" s="53" t="s">
        <v>32</v>
      </c>
      <c r="E20" s="54">
        <f t="shared" si="6"/>
        <v>2832</v>
      </c>
      <c r="F20" s="54">
        <f t="shared" si="7"/>
        <v>6036</v>
      </c>
      <c r="G20" s="48">
        <v>4</v>
      </c>
      <c r="H20" s="48">
        <f t="shared" si="2"/>
        <v>17712</v>
      </c>
      <c r="I20" s="58">
        <f t="shared" si="3"/>
        <v>4428</v>
      </c>
      <c r="J20" s="48">
        <v>6000</v>
      </c>
      <c r="K20" s="48">
        <f t="shared" si="4"/>
        <v>5400</v>
      </c>
      <c r="L20" s="48">
        <f t="shared" si="5"/>
        <v>5700</v>
      </c>
      <c r="P20">
        <v>4944</v>
      </c>
      <c r="Q20">
        <v>3900</v>
      </c>
      <c r="R20">
        <v>2832</v>
      </c>
      <c r="S20">
        <v>6036</v>
      </c>
    </row>
    <row r="21" spans="1:18">
      <c r="A21" s="52">
        <v>17</v>
      </c>
      <c r="B21" s="53" t="s">
        <v>12</v>
      </c>
      <c r="C21" s="53" t="s">
        <v>33</v>
      </c>
      <c r="D21" s="53" t="s">
        <v>34</v>
      </c>
      <c r="E21" s="54">
        <f t="shared" si="6"/>
        <v>5836</v>
      </c>
      <c r="F21" s="54">
        <f t="shared" si="7"/>
        <v>10966</v>
      </c>
      <c r="G21" s="56">
        <v>3</v>
      </c>
      <c r="J21" s="56">
        <v>10000</v>
      </c>
      <c r="K21" s="48">
        <f t="shared" si="4"/>
        <v>9000</v>
      </c>
      <c r="L21" s="48">
        <f t="shared" si="5"/>
        <v>9500</v>
      </c>
      <c r="P21">
        <v>10966</v>
      </c>
      <c r="Q21">
        <v>5836</v>
      </c>
      <c r="R21">
        <v>5895</v>
      </c>
    </row>
    <row r="22" spans="1:17">
      <c r="A22" s="52">
        <v>18</v>
      </c>
      <c r="B22" s="53" t="s">
        <v>12</v>
      </c>
      <c r="C22" s="53" t="s">
        <v>35</v>
      </c>
      <c r="D22" s="53" t="s">
        <v>36</v>
      </c>
      <c r="E22" s="54">
        <f t="shared" si="6"/>
        <v>12595</v>
      </c>
      <c r="F22" s="54">
        <f t="shared" si="7"/>
        <v>17633</v>
      </c>
      <c r="G22" s="57">
        <v>2</v>
      </c>
      <c r="J22" s="57">
        <v>17000</v>
      </c>
      <c r="K22" s="48">
        <f t="shared" si="4"/>
        <v>15300</v>
      </c>
      <c r="L22" s="48">
        <f t="shared" si="5"/>
        <v>16150</v>
      </c>
      <c r="P22">
        <v>12595</v>
      </c>
      <c r="Q22">
        <v>17633</v>
      </c>
    </row>
    <row r="23" spans="1:16">
      <c r="A23" s="52">
        <v>19</v>
      </c>
      <c r="B23" s="53" t="s">
        <v>12</v>
      </c>
      <c r="C23" s="53" t="s">
        <v>35</v>
      </c>
      <c r="D23" s="53" t="s">
        <v>37</v>
      </c>
      <c r="E23" s="54">
        <f t="shared" si="6"/>
        <v>12947</v>
      </c>
      <c r="F23" s="54">
        <f t="shared" si="7"/>
        <v>12947</v>
      </c>
      <c r="G23" s="57">
        <v>1</v>
      </c>
      <c r="J23" s="57">
        <v>12000</v>
      </c>
      <c r="K23" s="48">
        <f t="shared" si="4"/>
        <v>10800</v>
      </c>
      <c r="L23" s="48">
        <f t="shared" si="5"/>
        <v>11400</v>
      </c>
      <c r="P23">
        <v>12947</v>
      </c>
    </row>
    <row r="24" spans="1:16">
      <c r="A24" s="52">
        <v>20</v>
      </c>
      <c r="B24" s="53" t="s">
        <v>12</v>
      </c>
      <c r="C24" s="53" t="s">
        <v>35</v>
      </c>
      <c r="D24" s="53" t="s">
        <v>38</v>
      </c>
      <c r="E24" s="54">
        <f t="shared" si="6"/>
        <v>2424</v>
      </c>
      <c r="F24" s="54">
        <f t="shared" si="7"/>
        <v>2424</v>
      </c>
      <c r="G24" s="57">
        <v>1</v>
      </c>
      <c r="J24" s="57">
        <v>2400</v>
      </c>
      <c r="K24" s="48">
        <f t="shared" si="4"/>
        <v>2160</v>
      </c>
      <c r="L24" s="48">
        <f t="shared" si="5"/>
        <v>2280</v>
      </c>
      <c r="P24">
        <v>2424</v>
      </c>
    </row>
    <row r="25" spans="1:20">
      <c r="A25" s="52">
        <v>21</v>
      </c>
      <c r="B25" s="53" t="s">
        <v>12</v>
      </c>
      <c r="C25" s="53" t="s">
        <v>35</v>
      </c>
      <c r="D25" s="53" t="s">
        <v>39</v>
      </c>
      <c r="E25" s="54">
        <f t="shared" si="6"/>
        <v>3554</v>
      </c>
      <c r="F25" s="54">
        <f t="shared" si="7"/>
        <v>6410</v>
      </c>
      <c r="G25" s="57">
        <v>5</v>
      </c>
      <c r="J25" s="57">
        <v>6400</v>
      </c>
      <c r="K25" s="48">
        <f t="shared" si="4"/>
        <v>5760</v>
      </c>
      <c r="L25" s="48">
        <f t="shared" si="5"/>
        <v>6080</v>
      </c>
      <c r="P25">
        <v>6410</v>
      </c>
      <c r="Q25">
        <v>6033</v>
      </c>
      <c r="R25">
        <v>3554</v>
      </c>
      <c r="S25">
        <v>4484</v>
      </c>
      <c r="T25">
        <v>4808</v>
      </c>
    </row>
    <row r="26" spans="1:16">
      <c r="A26" s="52">
        <v>22</v>
      </c>
      <c r="B26" s="53" t="s">
        <v>12</v>
      </c>
      <c r="C26" s="53" t="s">
        <v>35</v>
      </c>
      <c r="D26" s="53" t="s">
        <v>40</v>
      </c>
      <c r="E26" s="54">
        <f t="shared" si="6"/>
        <v>19790</v>
      </c>
      <c r="F26" s="54">
        <f t="shared" si="7"/>
        <v>19790</v>
      </c>
      <c r="G26" s="57">
        <v>1</v>
      </c>
      <c r="J26" s="57">
        <v>19000</v>
      </c>
      <c r="K26" s="48">
        <f t="shared" si="4"/>
        <v>17100</v>
      </c>
      <c r="L26" s="48">
        <f t="shared" si="5"/>
        <v>18050</v>
      </c>
      <c r="P26">
        <v>19790</v>
      </c>
    </row>
    <row r="27" spans="1:23">
      <c r="A27" s="52">
        <v>23</v>
      </c>
      <c r="B27" s="53" t="s">
        <v>12</v>
      </c>
      <c r="C27" s="53" t="s">
        <v>35</v>
      </c>
      <c r="D27" s="53" t="s">
        <v>41</v>
      </c>
      <c r="E27" s="54">
        <f t="shared" si="6"/>
        <v>216</v>
      </c>
      <c r="F27" s="54">
        <f t="shared" si="7"/>
        <v>666</v>
      </c>
      <c r="G27" s="57">
        <v>8</v>
      </c>
      <c r="J27" s="57">
        <v>700</v>
      </c>
      <c r="K27" s="48">
        <f t="shared" si="4"/>
        <v>630</v>
      </c>
      <c r="L27" s="48">
        <f t="shared" si="5"/>
        <v>665</v>
      </c>
      <c r="P27">
        <v>276</v>
      </c>
      <c r="Q27">
        <v>216</v>
      </c>
      <c r="R27">
        <v>312</v>
      </c>
      <c r="S27">
        <v>666</v>
      </c>
      <c r="T27">
        <v>264</v>
      </c>
      <c r="U27">
        <v>420</v>
      </c>
      <c r="V27">
        <v>384</v>
      </c>
      <c r="W27">
        <v>432</v>
      </c>
    </row>
    <row r="28" spans="1:17">
      <c r="A28" s="52">
        <v>24</v>
      </c>
      <c r="B28" s="53" t="s">
        <v>12</v>
      </c>
      <c r="C28" s="53" t="s">
        <v>42</v>
      </c>
      <c r="D28" s="53" t="s">
        <v>43</v>
      </c>
      <c r="E28" s="54">
        <f t="shared" si="6"/>
        <v>10508</v>
      </c>
      <c r="F28" s="54">
        <f t="shared" si="7"/>
        <v>10896</v>
      </c>
      <c r="G28" s="57">
        <v>2</v>
      </c>
      <c r="J28" s="57">
        <v>10000</v>
      </c>
      <c r="K28" s="48">
        <f t="shared" si="4"/>
        <v>9000</v>
      </c>
      <c r="L28" s="48">
        <f t="shared" si="5"/>
        <v>9500</v>
      </c>
      <c r="P28">
        <v>10508</v>
      </c>
      <c r="Q28">
        <v>10896</v>
      </c>
    </row>
    <row r="29" spans="1:20">
      <c r="A29" s="52">
        <v>25</v>
      </c>
      <c r="B29" s="53" t="s">
        <v>12</v>
      </c>
      <c r="C29" s="53" t="s">
        <v>42</v>
      </c>
      <c r="D29" s="53" t="s">
        <v>44</v>
      </c>
      <c r="E29" s="54">
        <f t="shared" si="6"/>
        <v>2482</v>
      </c>
      <c r="F29" s="54">
        <f t="shared" si="7"/>
        <v>6244</v>
      </c>
      <c r="G29" s="57">
        <v>5</v>
      </c>
      <c r="J29" s="57">
        <v>6000</v>
      </c>
      <c r="K29" s="48">
        <f t="shared" si="4"/>
        <v>5400</v>
      </c>
      <c r="L29" s="48">
        <f t="shared" si="5"/>
        <v>5700</v>
      </c>
      <c r="P29">
        <v>2482</v>
      </c>
      <c r="Q29">
        <v>4172</v>
      </c>
      <c r="R29">
        <v>3803</v>
      </c>
      <c r="S29">
        <v>6244</v>
      </c>
      <c r="T29">
        <v>4458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297"/>
  <sheetViews>
    <sheetView tabSelected="1" zoomScale="71" zoomScaleNormal="71" workbookViewId="0">
      <pane xSplit="13" ySplit="4" topLeftCell="N5" activePane="bottomRight" state="frozen"/>
      <selection/>
      <selection pane="topRight"/>
      <selection pane="bottomLeft"/>
      <selection pane="bottomRight" activeCell="P132" sqref="P132"/>
    </sheetView>
  </sheetViews>
  <sheetFormatPr defaultColWidth="9" defaultRowHeight="18"/>
  <cols>
    <col min="2" max="2" width="9" style="3"/>
    <col min="4" max="4" width="17.65" customWidth="1"/>
    <col min="5" max="6" width="15.1333333333333" hidden="1" customWidth="1"/>
    <col min="7" max="7" width="18" hidden="1" customWidth="1"/>
    <col min="8" max="8" width="17.5" hidden="1" customWidth="1"/>
    <col min="9" max="10" width="18.75" hidden="1" customWidth="1"/>
    <col min="11" max="11" width="9" hidden="1" customWidth="1"/>
    <col min="12" max="12" width="13" hidden="1" customWidth="1"/>
    <col min="13" max="13" width="14.7833333333333" customWidth="1"/>
    <col min="14" max="29" width="13" customWidth="1"/>
  </cols>
  <sheetData>
    <row r="1" ht="16.6" customHeight="1"/>
    <row r="2" spans="1:6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45</v>
      </c>
      <c r="K2" s="4" t="s">
        <v>46</v>
      </c>
      <c r="L2" s="4" t="s">
        <v>10</v>
      </c>
      <c r="M2" s="3" t="s">
        <v>11</v>
      </c>
      <c r="N2" s="15" t="s">
        <v>47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3"/>
      <c r="N3" s="16">
        <v>44188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48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="1" customFormat="1" ht="12.5" customHeight="1" spans="1:16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7"/>
      <c r="N4" s="18">
        <v>0</v>
      </c>
      <c r="O4" s="18">
        <v>0.0208333333333333</v>
      </c>
      <c r="P4" s="18">
        <v>0.0416666666666667</v>
      </c>
      <c r="Q4" s="18">
        <v>0.0625</v>
      </c>
      <c r="R4" s="18">
        <v>0.0833333333333333</v>
      </c>
      <c r="S4" s="18">
        <v>0.104166666666667</v>
      </c>
      <c r="T4" s="18">
        <v>0.125</v>
      </c>
      <c r="U4" s="18">
        <v>0.145833333333333</v>
      </c>
      <c r="V4" s="18">
        <v>0.166666666666667</v>
      </c>
      <c r="W4" s="18">
        <v>0.1875</v>
      </c>
      <c r="X4" s="18">
        <v>0.208333333333333</v>
      </c>
      <c r="Y4" s="18">
        <v>0.229166666666667</v>
      </c>
      <c r="Z4" s="18">
        <v>0.25</v>
      </c>
      <c r="AA4" s="18">
        <v>0.270833333333333</v>
      </c>
      <c r="AB4" s="18">
        <v>0.291666666666667</v>
      </c>
      <c r="AC4" s="18">
        <v>0.3125</v>
      </c>
      <c r="AD4" s="18">
        <v>0.333333333333333</v>
      </c>
      <c r="AE4" s="18">
        <v>0.354166666666667</v>
      </c>
      <c r="AF4" s="18">
        <v>0.375</v>
      </c>
      <c r="AG4" s="18">
        <v>0.395833333333333</v>
      </c>
      <c r="AH4" s="18">
        <v>0.416666666666667</v>
      </c>
      <c r="AI4" s="18">
        <v>0.4375</v>
      </c>
      <c r="AJ4" s="18">
        <v>0.458333333333333</v>
      </c>
      <c r="AK4" s="18">
        <v>0.479166666666667</v>
      </c>
      <c r="AL4" s="18">
        <v>0.5</v>
      </c>
      <c r="AM4" s="18">
        <v>0.520833333333333</v>
      </c>
      <c r="AN4" s="18">
        <v>0.541666666666667</v>
      </c>
      <c r="AO4" s="18">
        <v>0.5625</v>
      </c>
      <c r="AP4" s="18">
        <v>0.583333333333333</v>
      </c>
      <c r="AQ4" s="18">
        <v>0.604166666666667</v>
      </c>
      <c r="AR4" s="18">
        <v>0.625</v>
      </c>
      <c r="AS4" s="18">
        <v>0.645833333333333</v>
      </c>
      <c r="AT4" s="18">
        <v>0.666666666666667</v>
      </c>
      <c r="AU4" s="18">
        <v>0.6875</v>
      </c>
      <c r="AV4" s="18">
        <v>0.708333333333333</v>
      </c>
      <c r="AW4" s="18">
        <v>0.729166666666667</v>
      </c>
      <c r="AX4" s="18">
        <v>0.75</v>
      </c>
      <c r="AY4" s="18">
        <v>0.770833333333333</v>
      </c>
      <c r="AZ4" s="18">
        <v>0.791666666666667</v>
      </c>
      <c r="BA4" s="18">
        <v>0.8125</v>
      </c>
      <c r="BB4" s="18">
        <v>0.833333333333333</v>
      </c>
      <c r="BC4" s="18">
        <v>0.854166666666667</v>
      </c>
      <c r="BD4" s="18">
        <v>0.875</v>
      </c>
      <c r="BE4" s="18">
        <v>0.895833333333333</v>
      </c>
      <c r="BF4" s="18">
        <v>0.916666666666667</v>
      </c>
      <c r="BG4" s="18">
        <v>0.9375</v>
      </c>
      <c r="BH4" s="18">
        <v>0.958333333333333</v>
      </c>
      <c r="BI4" s="18">
        <v>0.979166666666667</v>
      </c>
      <c r="BJ4" s="18">
        <v>0.998611111111111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</row>
    <row r="5" spans="1:62">
      <c r="A5" s="6">
        <v>1</v>
      </c>
      <c r="B5" s="7" t="s">
        <v>12</v>
      </c>
      <c r="C5" s="8" t="s">
        <v>13</v>
      </c>
      <c r="D5" s="8" t="s">
        <v>14</v>
      </c>
      <c r="E5" s="8" t="e">
        <f>MIN(#REF!)</f>
        <v>#REF!</v>
      </c>
      <c r="F5" s="8" t="e">
        <f>MAX(#REF!)</f>
        <v>#REF!</v>
      </c>
      <c r="G5" s="8">
        <v>11</v>
      </c>
      <c r="H5" s="8" t="e">
        <f>SUM(#REF!)</f>
        <v>#REF!</v>
      </c>
      <c r="I5" s="19" t="e">
        <f>H5/G5</f>
        <v>#REF!</v>
      </c>
      <c r="J5" s="19" t="s">
        <v>49</v>
      </c>
      <c r="K5" s="8">
        <v>1700</v>
      </c>
      <c r="L5" s="8">
        <f>0.9*K5</f>
        <v>1530</v>
      </c>
      <c r="M5" s="8">
        <f>0.95*K5</f>
        <v>1615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20"/>
      <c r="AZ5" s="20"/>
      <c r="BA5" s="8"/>
      <c r="BB5" s="20"/>
      <c r="BC5" s="8"/>
      <c r="BD5" s="8"/>
      <c r="BE5" s="8"/>
      <c r="BF5" s="23"/>
      <c r="BG5" s="23"/>
      <c r="BH5" s="23"/>
      <c r="BI5" s="23"/>
      <c r="BJ5" s="23"/>
    </row>
    <row r="6" spans="1:62">
      <c r="A6" s="6">
        <v>2</v>
      </c>
      <c r="B6" s="9"/>
      <c r="C6" s="8" t="s">
        <v>13</v>
      </c>
      <c r="D6" s="8" t="s">
        <v>15</v>
      </c>
      <c r="E6" s="8" t="e">
        <f>MIN(#REF!)</f>
        <v>#REF!</v>
      </c>
      <c r="F6" s="8" t="e">
        <f>MAX(#REF!)</f>
        <v>#REF!</v>
      </c>
      <c r="G6" s="8">
        <v>1</v>
      </c>
      <c r="H6" s="8" t="e">
        <f>SUM(#REF!)</f>
        <v>#REF!</v>
      </c>
      <c r="I6" s="19" t="e">
        <f t="shared" ref="I6:I29" si="0">H6/G6</f>
        <v>#REF!</v>
      </c>
      <c r="J6" s="19" t="s">
        <v>49</v>
      </c>
      <c r="K6" s="8">
        <v>1600</v>
      </c>
      <c r="L6" s="8">
        <f t="shared" ref="L6:L29" si="1">0.9*K6</f>
        <v>1440</v>
      </c>
      <c r="M6" s="8">
        <f t="shared" ref="M6:M29" si="2">0.95*K6</f>
        <v>1520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24"/>
      <c r="BA6" s="23"/>
      <c r="BB6" s="23"/>
      <c r="BC6" s="8"/>
      <c r="BD6" s="8"/>
      <c r="BE6" s="8"/>
      <c r="BF6" s="8"/>
      <c r="BG6" s="8"/>
      <c r="BH6" s="8"/>
      <c r="BI6" s="8"/>
      <c r="BJ6" s="8"/>
    </row>
    <row r="7" spans="1:62">
      <c r="A7" s="6">
        <v>3</v>
      </c>
      <c r="B7" s="9"/>
      <c r="C7" s="8" t="s">
        <v>13</v>
      </c>
      <c r="D7" s="8" t="s">
        <v>16</v>
      </c>
      <c r="E7" s="8" t="e">
        <f>MIN(#REF!)</f>
        <v>#REF!</v>
      </c>
      <c r="F7" s="8" t="e">
        <f>MAX(#REF!)</f>
        <v>#REF!</v>
      </c>
      <c r="G7" s="8">
        <v>10</v>
      </c>
      <c r="H7" s="8" t="e">
        <f>SUM(#REF!)</f>
        <v>#REF!</v>
      </c>
      <c r="I7" s="19" t="e">
        <f t="shared" si="0"/>
        <v>#REF!</v>
      </c>
      <c r="J7" s="19" t="s">
        <v>50</v>
      </c>
      <c r="K7" s="8">
        <v>2900</v>
      </c>
      <c r="L7" s="8">
        <f t="shared" si="1"/>
        <v>2610</v>
      </c>
      <c r="M7" s="8">
        <f t="shared" si="2"/>
        <v>2755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24"/>
      <c r="BA7" s="23"/>
      <c r="BB7" s="23"/>
      <c r="BC7" s="8"/>
      <c r="BD7" s="8"/>
      <c r="BE7" s="8"/>
      <c r="BF7" s="8"/>
      <c r="BG7" s="8"/>
      <c r="BH7" s="8"/>
      <c r="BI7" s="8"/>
      <c r="BJ7" s="8"/>
    </row>
    <row r="8" spans="1:62">
      <c r="A8" s="6">
        <v>4</v>
      </c>
      <c r="B8" s="9"/>
      <c r="C8" s="8" t="s">
        <v>13</v>
      </c>
      <c r="D8" s="8" t="s">
        <v>17</v>
      </c>
      <c r="E8" s="8" t="e">
        <f>MIN(#REF!)</f>
        <v>#REF!</v>
      </c>
      <c r="F8" s="8" t="e">
        <f>MAX(#REF!)</f>
        <v>#REF!</v>
      </c>
      <c r="G8" s="8">
        <v>11</v>
      </c>
      <c r="H8" s="8" t="e">
        <f>SUM(#REF!)</f>
        <v>#REF!</v>
      </c>
      <c r="I8" s="19" t="e">
        <f t="shared" si="0"/>
        <v>#REF!</v>
      </c>
      <c r="J8" s="19" t="s">
        <v>50</v>
      </c>
      <c r="K8" s="8">
        <v>3300</v>
      </c>
      <c r="L8" s="8">
        <f t="shared" si="1"/>
        <v>2970</v>
      </c>
      <c r="M8" s="8">
        <f t="shared" si="2"/>
        <v>3135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20"/>
      <c r="AY8" s="20"/>
      <c r="AZ8" s="8"/>
      <c r="BA8" s="20"/>
      <c r="BB8" s="20"/>
      <c r="BC8" s="8"/>
      <c r="BD8" s="8"/>
      <c r="BE8" s="8"/>
      <c r="BF8" s="8"/>
      <c r="BG8" s="8"/>
      <c r="BH8" s="8"/>
      <c r="BI8" s="8"/>
      <c r="BJ8" s="8"/>
    </row>
    <row r="9" spans="1:62">
      <c r="A9" s="6">
        <v>5</v>
      </c>
      <c r="B9" s="9"/>
      <c r="C9" s="8" t="s">
        <v>18</v>
      </c>
      <c r="D9" s="8" t="s">
        <v>19</v>
      </c>
      <c r="E9" s="8" t="e">
        <f>MIN(#REF!)</f>
        <v>#REF!</v>
      </c>
      <c r="F9" s="8" t="e">
        <f>MAX(#REF!)</f>
        <v>#REF!</v>
      </c>
      <c r="G9" s="8">
        <v>1</v>
      </c>
      <c r="H9" s="8" t="e">
        <f>SUM(#REF!)</f>
        <v>#REF!</v>
      </c>
      <c r="I9" s="19" t="e">
        <f t="shared" si="0"/>
        <v>#REF!</v>
      </c>
      <c r="J9" s="19" t="s">
        <v>51</v>
      </c>
      <c r="K9" s="8">
        <v>4600</v>
      </c>
      <c r="L9" s="8">
        <f t="shared" si="1"/>
        <v>4140</v>
      </c>
      <c r="M9" s="8">
        <f t="shared" si="2"/>
        <v>4370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>
      <c r="A10" s="6">
        <v>6</v>
      </c>
      <c r="B10" s="9"/>
      <c r="C10" s="8" t="s">
        <v>18</v>
      </c>
      <c r="D10" s="8" t="s">
        <v>20</v>
      </c>
      <c r="E10" s="8" t="e">
        <f>MIN(#REF!)</f>
        <v>#REF!</v>
      </c>
      <c r="F10" s="8" t="e">
        <f>MAX(#REF!)</f>
        <v>#REF!</v>
      </c>
      <c r="G10" s="10">
        <v>11</v>
      </c>
      <c r="H10" s="8" t="e">
        <f>SUM(#REF!)</f>
        <v>#REF!</v>
      </c>
      <c r="I10" s="19" t="e">
        <f t="shared" si="0"/>
        <v>#REF!</v>
      </c>
      <c r="J10" s="19" t="s">
        <v>51</v>
      </c>
      <c r="K10" s="8">
        <v>4500</v>
      </c>
      <c r="L10" s="8">
        <f t="shared" si="1"/>
        <v>4050</v>
      </c>
      <c r="M10" s="8">
        <f t="shared" si="2"/>
        <v>4275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20"/>
      <c r="AV10" s="20"/>
      <c r="AW10" s="20"/>
      <c r="AX10" s="20"/>
      <c r="AY10" s="20"/>
      <c r="AZ10" s="20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spans="1:62">
      <c r="A11" s="6">
        <v>7</v>
      </c>
      <c r="B11" s="9"/>
      <c r="C11" s="8" t="s">
        <v>18</v>
      </c>
      <c r="D11" s="8" t="s">
        <v>21</v>
      </c>
      <c r="E11" s="8" t="e">
        <f>MIN(#REF!)</f>
        <v>#REF!</v>
      </c>
      <c r="F11" s="8" t="e">
        <f>MAX(#REF!)</f>
        <v>#REF!</v>
      </c>
      <c r="G11" s="10">
        <v>11</v>
      </c>
      <c r="H11" s="8" t="e">
        <f>SUM(#REF!)</f>
        <v>#REF!</v>
      </c>
      <c r="I11" s="19" t="e">
        <f t="shared" si="0"/>
        <v>#REF!</v>
      </c>
      <c r="J11" s="19" t="s">
        <v>51</v>
      </c>
      <c r="K11" s="8">
        <v>5500</v>
      </c>
      <c r="L11" s="8">
        <f t="shared" si="1"/>
        <v>4950</v>
      </c>
      <c r="M11" s="8">
        <f t="shared" si="2"/>
        <v>5225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20"/>
      <c r="AV11" s="20"/>
      <c r="AW11" s="20"/>
      <c r="AX11" s="20"/>
      <c r="AY11" s="20"/>
      <c r="AZ11" s="20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>
      <c r="A12" s="6">
        <v>8</v>
      </c>
      <c r="B12" s="9"/>
      <c r="C12" s="8" t="s">
        <v>22</v>
      </c>
      <c r="D12" s="11" t="s">
        <v>23</v>
      </c>
      <c r="E12" s="8" t="e">
        <f>MIN(#REF!)</f>
        <v>#REF!</v>
      </c>
      <c r="F12" s="8" t="e">
        <f>MAX(#REF!)</f>
        <v>#REF!</v>
      </c>
      <c r="G12" s="10">
        <v>1</v>
      </c>
      <c r="H12" s="8" t="e">
        <f>SUM(#REF!)</f>
        <v>#REF!</v>
      </c>
      <c r="I12" s="19" t="e">
        <f t="shared" si="0"/>
        <v>#REF!</v>
      </c>
      <c r="J12" s="19" t="s">
        <v>49</v>
      </c>
      <c r="K12" s="8">
        <v>1800</v>
      </c>
      <c r="L12" s="8">
        <f t="shared" si="1"/>
        <v>1620</v>
      </c>
      <c r="M12" s="8">
        <f t="shared" si="2"/>
        <v>1710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>
      <c r="A13" s="6">
        <v>9</v>
      </c>
      <c r="B13" s="9"/>
      <c r="C13" s="8" t="s">
        <v>22</v>
      </c>
      <c r="D13" s="11" t="s">
        <v>24</v>
      </c>
      <c r="E13" s="8" t="e">
        <f>MIN(#REF!)</f>
        <v>#REF!</v>
      </c>
      <c r="F13" s="8" t="e">
        <f>MAX(#REF!)</f>
        <v>#REF!</v>
      </c>
      <c r="G13" s="10">
        <v>1</v>
      </c>
      <c r="H13" s="8" t="e">
        <f>SUM(#REF!)</f>
        <v>#REF!</v>
      </c>
      <c r="I13" s="19" t="e">
        <f t="shared" si="0"/>
        <v>#REF!</v>
      </c>
      <c r="J13" s="19" t="s">
        <v>50</v>
      </c>
      <c r="K13" s="8">
        <v>2900</v>
      </c>
      <c r="L13" s="8">
        <f t="shared" si="1"/>
        <v>2610</v>
      </c>
      <c r="M13" s="8">
        <f t="shared" si="2"/>
        <v>2755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>
      <c r="A14" s="6">
        <v>10</v>
      </c>
      <c r="B14" s="9"/>
      <c r="C14" s="8" t="s">
        <v>22</v>
      </c>
      <c r="D14" s="11" t="s">
        <v>25</v>
      </c>
      <c r="E14" s="8" t="e">
        <f>MIN(#REF!)</f>
        <v>#REF!</v>
      </c>
      <c r="F14" s="8" t="e">
        <f>MAX(#REF!)</f>
        <v>#REF!</v>
      </c>
      <c r="G14" s="10">
        <v>1</v>
      </c>
      <c r="H14" s="8" t="e">
        <f>SUM(#REF!)</f>
        <v>#REF!</v>
      </c>
      <c r="I14" s="19" t="e">
        <f t="shared" si="0"/>
        <v>#REF!</v>
      </c>
      <c r="J14" s="19" t="s">
        <v>49</v>
      </c>
      <c r="K14" s="8">
        <v>1800</v>
      </c>
      <c r="L14" s="8">
        <f t="shared" si="1"/>
        <v>1620</v>
      </c>
      <c r="M14" s="8">
        <f t="shared" si="2"/>
        <v>1710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>
      <c r="A15" s="6">
        <v>11</v>
      </c>
      <c r="B15" s="9"/>
      <c r="C15" s="8" t="s">
        <v>22</v>
      </c>
      <c r="D15" s="11" t="s">
        <v>26</v>
      </c>
      <c r="E15" s="8" t="e">
        <f>MIN(#REF!)</f>
        <v>#REF!</v>
      </c>
      <c r="F15" s="8" t="e">
        <f>MAX(#REF!)</f>
        <v>#REF!</v>
      </c>
      <c r="G15" s="10">
        <v>1</v>
      </c>
      <c r="H15" s="8" t="e">
        <f>SUM(#REF!)</f>
        <v>#REF!</v>
      </c>
      <c r="I15" s="19" t="e">
        <f t="shared" si="0"/>
        <v>#REF!</v>
      </c>
      <c r="J15" s="19" t="s">
        <v>52</v>
      </c>
      <c r="K15" s="8">
        <v>9300</v>
      </c>
      <c r="L15" s="8">
        <f t="shared" si="1"/>
        <v>8370</v>
      </c>
      <c r="M15" s="8">
        <f t="shared" si="2"/>
        <v>8835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>
      <c r="A16" s="6">
        <v>12</v>
      </c>
      <c r="B16" s="9"/>
      <c r="C16" s="8" t="s">
        <v>27</v>
      </c>
      <c r="D16" s="11" t="s">
        <v>28</v>
      </c>
      <c r="E16" s="8" t="e">
        <f>MIN(#REF!)</f>
        <v>#REF!</v>
      </c>
      <c r="F16" s="8" t="e">
        <f>MAX(#REF!)</f>
        <v>#REF!</v>
      </c>
      <c r="G16" s="10">
        <v>2</v>
      </c>
      <c r="H16" s="8" t="e">
        <f>SUM(#REF!)</f>
        <v>#REF!</v>
      </c>
      <c r="I16" s="19" t="e">
        <f t="shared" si="0"/>
        <v>#REF!</v>
      </c>
      <c r="J16" s="19" t="s">
        <v>50</v>
      </c>
      <c r="K16" s="8">
        <v>2600</v>
      </c>
      <c r="L16" s="8">
        <f t="shared" si="1"/>
        <v>2340</v>
      </c>
      <c r="M16" s="8">
        <f t="shared" si="2"/>
        <v>2470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>
      <c r="A17" s="6">
        <v>13</v>
      </c>
      <c r="B17" s="9"/>
      <c r="C17" s="8" t="s">
        <v>27</v>
      </c>
      <c r="D17" s="11" t="s">
        <v>29</v>
      </c>
      <c r="E17" s="8" t="e">
        <f>MIN(#REF!)</f>
        <v>#REF!</v>
      </c>
      <c r="F17" s="8" t="e">
        <f>MAX(#REF!)</f>
        <v>#REF!</v>
      </c>
      <c r="G17" s="10">
        <v>7</v>
      </c>
      <c r="H17" s="8" t="e">
        <f>SUM(#REF!)</f>
        <v>#REF!</v>
      </c>
      <c r="I17" s="19" t="e">
        <f t="shared" si="0"/>
        <v>#REF!</v>
      </c>
      <c r="J17" s="19" t="s">
        <v>52</v>
      </c>
      <c r="K17" s="8">
        <v>6600</v>
      </c>
      <c r="L17" s="8">
        <f t="shared" si="1"/>
        <v>5940</v>
      </c>
      <c r="M17" s="8">
        <f t="shared" si="2"/>
        <v>6270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>
      <c r="A18" s="6">
        <v>14</v>
      </c>
      <c r="B18" s="9"/>
      <c r="C18" s="8" t="s">
        <v>27</v>
      </c>
      <c r="D18" s="11" t="s">
        <v>30</v>
      </c>
      <c r="E18" s="8" t="e">
        <f>MIN(#REF!)</f>
        <v>#REF!</v>
      </c>
      <c r="F18" s="8" t="e">
        <f>MAX(#REF!)</f>
        <v>#REF!</v>
      </c>
      <c r="G18" s="10">
        <v>7</v>
      </c>
      <c r="H18" s="8" t="e">
        <f>SUM(#REF!)</f>
        <v>#REF!</v>
      </c>
      <c r="I18" s="19" t="e">
        <f t="shared" si="0"/>
        <v>#REF!</v>
      </c>
      <c r="J18" s="19" t="s">
        <v>49</v>
      </c>
      <c r="K18" s="8">
        <v>600</v>
      </c>
      <c r="L18" s="8">
        <f t="shared" si="1"/>
        <v>540</v>
      </c>
      <c r="M18" s="8">
        <f t="shared" si="2"/>
        <v>570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20"/>
      <c r="AW18" s="20"/>
      <c r="AX18" s="20"/>
      <c r="AY18" s="20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>
      <c r="A19" s="6">
        <v>15</v>
      </c>
      <c r="B19" s="9"/>
      <c r="C19" s="8" t="s">
        <v>27</v>
      </c>
      <c r="D19" s="11" t="s">
        <v>31</v>
      </c>
      <c r="E19" s="8" t="e">
        <f>MIN(#REF!)</f>
        <v>#REF!</v>
      </c>
      <c r="F19" s="8" t="e">
        <f>MAX(#REF!)</f>
        <v>#REF!</v>
      </c>
      <c r="G19" s="8">
        <v>5</v>
      </c>
      <c r="H19" s="8" t="e">
        <f>SUM(#REF!)</f>
        <v>#REF!</v>
      </c>
      <c r="I19" s="19" t="e">
        <f t="shared" si="0"/>
        <v>#REF!</v>
      </c>
      <c r="J19" s="19" t="s">
        <v>52</v>
      </c>
      <c r="K19" s="8">
        <v>12000</v>
      </c>
      <c r="L19" s="8">
        <f t="shared" si="1"/>
        <v>10800</v>
      </c>
      <c r="M19" s="8">
        <f t="shared" si="2"/>
        <v>11400</v>
      </c>
      <c r="N19" s="8"/>
      <c r="O19" s="8"/>
      <c r="P19" s="20"/>
      <c r="Q19" s="2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>
      <c r="A20" s="6">
        <v>16</v>
      </c>
      <c r="B20" s="9"/>
      <c r="C20" s="8" t="s">
        <v>27</v>
      </c>
      <c r="D20" s="11" t="s">
        <v>32</v>
      </c>
      <c r="E20" s="8" t="e">
        <f>MIN(#REF!)</f>
        <v>#REF!</v>
      </c>
      <c r="F20" s="8" t="e">
        <f>MAX(#REF!)</f>
        <v>#REF!</v>
      </c>
      <c r="G20" s="8">
        <v>4</v>
      </c>
      <c r="H20" s="8" t="e">
        <f>SUM(#REF!)</f>
        <v>#REF!</v>
      </c>
      <c r="I20" s="19" t="e">
        <f t="shared" si="0"/>
        <v>#REF!</v>
      </c>
      <c r="J20" s="19" t="s">
        <v>52</v>
      </c>
      <c r="K20" s="8">
        <v>6000</v>
      </c>
      <c r="L20" s="8">
        <f t="shared" si="1"/>
        <v>5400</v>
      </c>
      <c r="M20" s="8">
        <f t="shared" si="2"/>
        <v>5700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20"/>
      <c r="AS20" s="8"/>
      <c r="AT20" s="8"/>
      <c r="AU20" s="8"/>
      <c r="AV20" s="8"/>
      <c r="AW20" s="20"/>
      <c r="AX20" s="8"/>
      <c r="AY20" s="8"/>
      <c r="AZ20" s="8"/>
      <c r="BA20" s="8"/>
      <c r="BB20" s="20"/>
      <c r="BC20" s="8"/>
      <c r="BD20" s="8"/>
      <c r="BE20" s="8"/>
      <c r="BF20" s="8"/>
      <c r="BG20" s="8"/>
      <c r="BH20" s="8"/>
      <c r="BI20" s="8"/>
      <c r="BJ20" s="8"/>
    </row>
    <row r="21" spans="1:62">
      <c r="A21" s="6">
        <v>17</v>
      </c>
      <c r="B21" s="9"/>
      <c r="C21" s="8" t="s">
        <v>33</v>
      </c>
      <c r="D21" s="8" t="s">
        <v>34</v>
      </c>
      <c r="E21" s="8" t="e">
        <f>MIN(#REF!)</f>
        <v>#REF!</v>
      </c>
      <c r="F21" s="8" t="e">
        <f>MAX(#REF!)</f>
        <v>#REF!</v>
      </c>
      <c r="G21" s="12">
        <v>3</v>
      </c>
      <c r="H21" s="8" t="e">
        <f>SUM(#REF!)</f>
        <v>#REF!</v>
      </c>
      <c r="I21" s="19" t="e">
        <f t="shared" si="0"/>
        <v>#REF!</v>
      </c>
      <c r="J21" s="19" t="s">
        <v>52</v>
      </c>
      <c r="K21" s="12">
        <v>10000</v>
      </c>
      <c r="L21" s="8">
        <f t="shared" si="1"/>
        <v>9000</v>
      </c>
      <c r="M21" s="8">
        <f t="shared" si="2"/>
        <v>9500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>
      <c r="A22" s="6">
        <v>18</v>
      </c>
      <c r="B22" s="9"/>
      <c r="C22" s="8" t="s">
        <v>35</v>
      </c>
      <c r="D22" s="8" t="s">
        <v>36</v>
      </c>
      <c r="E22" s="8" t="e">
        <f>MIN(#REF!)</f>
        <v>#REF!</v>
      </c>
      <c r="F22" s="8" t="e">
        <f>MAX(#REF!)</f>
        <v>#REF!</v>
      </c>
      <c r="G22" s="13">
        <v>2</v>
      </c>
      <c r="H22" s="8" t="e">
        <f>SUM(#REF!)</f>
        <v>#REF!</v>
      </c>
      <c r="I22" s="19" t="e">
        <f t="shared" si="0"/>
        <v>#REF!</v>
      </c>
      <c r="J22" s="19" t="s">
        <v>52</v>
      </c>
      <c r="K22" s="13">
        <v>17000</v>
      </c>
      <c r="L22" s="8">
        <f t="shared" si="1"/>
        <v>15300</v>
      </c>
      <c r="M22" s="8">
        <f t="shared" si="2"/>
        <v>16150</v>
      </c>
      <c r="N22" s="8"/>
      <c r="O22" s="2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>
      <c r="A23" s="6">
        <v>19</v>
      </c>
      <c r="B23" s="9"/>
      <c r="C23" s="8" t="s">
        <v>35</v>
      </c>
      <c r="D23" s="8" t="s">
        <v>37</v>
      </c>
      <c r="E23" s="8" t="e">
        <f>MIN(#REF!)</f>
        <v>#REF!</v>
      </c>
      <c r="F23" s="8" t="e">
        <f>MAX(#REF!)</f>
        <v>#REF!</v>
      </c>
      <c r="G23" s="13">
        <v>1</v>
      </c>
      <c r="H23" s="8" t="e">
        <f>SUM(#REF!)</f>
        <v>#REF!</v>
      </c>
      <c r="I23" s="19" t="e">
        <f t="shared" si="0"/>
        <v>#REF!</v>
      </c>
      <c r="J23" s="19" t="s">
        <v>52</v>
      </c>
      <c r="K23" s="13">
        <v>12000</v>
      </c>
      <c r="L23" s="8">
        <f t="shared" si="1"/>
        <v>10800</v>
      </c>
      <c r="M23" s="8">
        <f t="shared" si="2"/>
        <v>11400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>
      <c r="A24" s="6">
        <v>20</v>
      </c>
      <c r="B24" s="9"/>
      <c r="C24" s="8" t="s">
        <v>35</v>
      </c>
      <c r="D24" s="8" t="s">
        <v>38</v>
      </c>
      <c r="E24" s="8" t="e">
        <f>MIN(#REF!)</f>
        <v>#REF!</v>
      </c>
      <c r="F24" s="8" t="e">
        <f>MAX(#REF!)</f>
        <v>#REF!</v>
      </c>
      <c r="G24" s="13">
        <v>1</v>
      </c>
      <c r="H24" s="8" t="e">
        <f>SUM(#REF!)</f>
        <v>#REF!</v>
      </c>
      <c r="I24" s="19" t="e">
        <f t="shared" si="0"/>
        <v>#REF!</v>
      </c>
      <c r="J24" s="19" t="s">
        <v>49</v>
      </c>
      <c r="K24" s="13">
        <v>2400</v>
      </c>
      <c r="L24" s="8">
        <f t="shared" si="1"/>
        <v>2160</v>
      </c>
      <c r="M24" s="8">
        <f t="shared" si="2"/>
        <v>2280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20"/>
      <c r="AK24" s="8"/>
      <c r="AL24" s="8"/>
      <c r="AM24" s="8"/>
      <c r="AN24" s="8"/>
      <c r="AO24" s="8"/>
      <c r="AP24" s="8"/>
      <c r="AQ24" s="8"/>
      <c r="AR24" s="8"/>
      <c r="AS24" s="8"/>
      <c r="AT24" s="20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20"/>
      <c r="BJ24" s="20"/>
    </row>
    <row r="25" spans="1:62">
      <c r="A25" s="6">
        <v>21</v>
      </c>
      <c r="B25" s="9"/>
      <c r="C25" s="8" t="s">
        <v>35</v>
      </c>
      <c r="D25" s="8" t="s">
        <v>39</v>
      </c>
      <c r="E25" s="8" t="e">
        <f>MIN(#REF!)</f>
        <v>#REF!</v>
      </c>
      <c r="F25" s="8" t="e">
        <f>MAX(#REF!)</f>
        <v>#REF!</v>
      </c>
      <c r="G25" s="13">
        <v>5</v>
      </c>
      <c r="H25" s="8" t="e">
        <f>SUM(#REF!)</f>
        <v>#REF!</v>
      </c>
      <c r="I25" s="19" t="e">
        <f t="shared" si="0"/>
        <v>#REF!</v>
      </c>
      <c r="J25" s="19" t="s">
        <v>52</v>
      </c>
      <c r="K25" s="13">
        <v>6400</v>
      </c>
      <c r="L25" s="8">
        <f t="shared" si="1"/>
        <v>5760</v>
      </c>
      <c r="M25" s="8">
        <f t="shared" si="2"/>
        <v>6080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>
      <c r="A26" s="6">
        <v>22</v>
      </c>
      <c r="B26" s="9"/>
      <c r="C26" s="8" t="s">
        <v>35</v>
      </c>
      <c r="D26" s="8" t="s">
        <v>40</v>
      </c>
      <c r="E26" s="8" t="e">
        <f>MIN(#REF!)</f>
        <v>#REF!</v>
      </c>
      <c r="F26" s="8" t="e">
        <f>MAX(#REF!)</f>
        <v>#REF!</v>
      </c>
      <c r="G26" s="13">
        <v>1</v>
      </c>
      <c r="H26" s="8" t="e">
        <f>SUM(#REF!)</f>
        <v>#REF!</v>
      </c>
      <c r="I26" s="19" t="e">
        <f t="shared" si="0"/>
        <v>#REF!</v>
      </c>
      <c r="J26" s="19" t="s">
        <v>52</v>
      </c>
      <c r="K26" s="13">
        <v>19000</v>
      </c>
      <c r="L26" s="8">
        <f t="shared" si="1"/>
        <v>17100</v>
      </c>
      <c r="M26" s="8">
        <f t="shared" si="2"/>
        <v>18050</v>
      </c>
      <c r="N26" s="8"/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1:62">
      <c r="A27" s="6">
        <v>23</v>
      </c>
      <c r="B27" s="9"/>
      <c r="C27" s="8" t="s">
        <v>35</v>
      </c>
      <c r="D27" s="8" t="s">
        <v>41</v>
      </c>
      <c r="E27" s="8" t="e">
        <f>MIN(#REF!)</f>
        <v>#REF!</v>
      </c>
      <c r="F27" s="8" t="e">
        <f>MAX(#REF!)</f>
        <v>#REF!</v>
      </c>
      <c r="G27" s="13">
        <v>8</v>
      </c>
      <c r="H27" s="8" t="e">
        <f>SUM(#REF!)</f>
        <v>#REF!</v>
      </c>
      <c r="I27" s="19" t="e">
        <f t="shared" si="0"/>
        <v>#REF!</v>
      </c>
      <c r="J27" s="19" t="s">
        <v>49</v>
      </c>
      <c r="K27" s="13">
        <v>700</v>
      </c>
      <c r="L27" s="8">
        <f t="shared" si="1"/>
        <v>630</v>
      </c>
      <c r="M27" s="8">
        <f t="shared" si="2"/>
        <v>665</v>
      </c>
      <c r="N27" s="8"/>
      <c r="O27" s="8"/>
      <c r="P27" s="8"/>
      <c r="Q27" s="8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1:62">
      <c r="A28" s="6">
        <v>24</v>
      </c>
      <c r="B28" s="9"/>
      <c r="C28" s="8" t="s">
        <v>42</v>
      </c>
      <c r="D28" s="8" t="s">
        <v>43</v>
      </c>
      <c r="E28" s="8" t="e">
        <f>MIN(#REF!)</f>
        <v>#REF!</v>
      </c>
      <c r="F28" s="8" t="e">
        <f>MAX(#REF!)</f>
        <v>#REF!</v>
      </c>
      <c r="G28" s="13">
        <v>2</v>
      </c>
      <c r="H28" s="8" t="e">
        <f>SUM(#REF!)</f>
        <v>#REF!</v>
      </c>
      <c r="I28" s="19" t="e">
        <f t="shared" si="0"/>
        <v>#REF!</v>
      </c>
      <c r="J28" s="19" t="s">
        <v>52</v>
      </c>
      <c r="K28" s="13">
        <v>10000</v>
      </c>
      <c r="L28" s="8">
        <f t="shared" si="1"/>
        <v>9000</v>
      </c>
      <c r="M28" s="8">
        <f t="shared" si="2"/>
        <v>9500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ht="24.95" customHeight="1" spans="1:62">
      <c r="A29" s="6">
        <v>25</v>
      </c>
      <c r="B29" s="14"/>
      <c r="C29" s="8" t="s">
        <v>42</v>
      </c>
      <c r="D29" s="8" t="s">
        <v>44</v>
      </c>
      <c r="E29" s="8" t="e">
        <f>MIN(#REF!)</f>
        <v>#REF!</v>
      </c>
      <c r="F29" s="8" t="e">
        <f>MAX(#REF!)</f>
        <v>#REF!</v>
      </c>
      <c r="G29" s="13">
        <v>5</v>
      </c>
      <c r="H29" s="8" t="e">
        <f>SUM(#REF!)</f>
        <v>#REF!</v>
      </c>
      <c r="I29" s="19" t="e">
        <f t="shared" si="0"/>
        <v>#REF!</v>
      </c>
      <c r="J29" s="19" t="s">
        <v>52</v>
      </c>
      <c r="K29" s="13">
        <v>6000</v>
      </c>
      <c r="L29" s="8">
        <f t="shared" si="1"/>
        <v>5400</v>
      </c>
      <c r="M29" s="8">
        <f t="shared" si="2"/>
        <v>5700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hidden="1" spans="1:62">
      <c r="A30" s="6">
        <v>26</v>
      </c>
      <c r="B30" s="15" t="s">
        <v>53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spans="1:62">
      <c r="A31" s="6">
        <v>27</v>
      </c>
      <c r="B31" s="7" t="s">
        <v>54</v>
      </c>
      <c r="C31" s="8" t="s">
        <v>55</v>
      </c>
      <c r="D31" s="8" t="s">
        <v>56</v>
      </c>
      <c r="E31" s="8">
        <v>4153</v>
      </c>
      <c r="F31" s="8">
        <v>4153</v>
      </c>
      <c r="G31" s="8">
        <v>1</v>
      </c>
      <c r="H31" s="8" t="e">
        <f>SUM(#REF!)</f>
        <v>#REF!</v>
      </c>
      <c r="I31" s="19" t="e">
        <f t="shared" ref="I31:I40" si="3">H31/G31</f>
        <v>#REF!</v>
      </c>
      <c r="J31" s="19" t="s">
        <v>51</v>
      </c>
      <c r="K31" s="8">
        <v>4100</v>
      </c>
      <c r="L31" s="8">
        <f t="shared" ref="L31:L41" si="4">0.9*K31</f>
        <v>3690</v>
      </c>
      <c r="M31" s="8">
        <f t="shared" ref="M31:M41" si="5">0.95*K31</f>
        <v>3895</v>
      </c>
      <c r="N31" s="8"/>
      <c r="O31" s="8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8"/>
      <c r="AE31" s="8"/>
      <c r="AF31" s="20"/>
      <c r="AG31" s="20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24"/>
      <c r="BC31" s="8"/>
      <c r="BD31" s="8"/>
      <c r="BE31" s="8"/>
      <c r="BF31" s="23"/>
      <c r="BG31" s="23"/>
      <c r="BH31" s="23"/>
      <c r="BI31" s="23"/>
      <c r="BJ31" s="23"/>
    </row>
    <row r="32" spans="1:62">
      <c r="A32" s="6">
        <v>28</v>
      </c>
      <c r="B32" s="9"/>
      <c r="C32" s="8" t="s">
        <v>55</v>
      </c>
      <c r="D32" s="8" t="s">
        <v>57</v>
      </c>
      <c r="E32" s="8">
        <v>347</v>
      </c>
      <c r="F32" s="8">
        <v>6119</v>
      </c>
      <c r="G32" s="8">
        <v>3</v>
      </c>
      <c r="H32" s="8" t="e">
        <f>SUM(#REF!)</f>
        <v>#REF!</v>
      </c>
      <c r="I32" s="19" t="e">
        <f t="shared" si="3"/>
        <v>#REF!</v>
      </c>
      <c r="J32" s="19" t="s">
        <v>52</v>
      </c>
      <c r="K32" s="8">
        <v>6100</v>
      </c>
      <c r="L32" s="8">
        <f t="shared" si="4"/>
        <v>5490</v>
      </c>
      <c r="M32" s="8">
        <f t="shared" si="5"/>
        <v>5795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20"/>
      <c r="AQ32" s="8"/>
      <c r="AR32" s="8"/>
      <c r="AS32" s="20"/>
      <c r="AT32" s="8"/>
      <c r="AU32" s="8"/>
      <c r="AV32" s="20"/>
      <c r="AW32" s="8"/>
      <c r="AX32" s="8"/>
      <c r="AY32" s="8"/>
      <c r="AZ32" s="8"/>
      <c r="BA32" s="8"/>
      <c r="BB32" s="24"/>
      <c r="BC32" s="8"/>
      <c r="BD32" s="8"/>
      <c r="BE32" s="8"/>
      <c r="BF32" s="23"/>
      <c r="BG32" s="23"/>
      <c r="BH32" s="23"/>
      <c r="BI32" s="23"/>
      <c r="BJ32" s="23"/>
    </row>
    <row r="33" spans="1:62">
      <c r="A33" s="6">
        <v>29</v>
      </c>
      <c r="B33" s="9"/>
      <c r="C33" s="8" t="s">
        <v>55</v>
      </c>
      <c r="D33" s="8" t="s">
        <v>58</v>
      </c>
      <c r="E33" s="8">
        <v>3063</v>
      </c>
      <c r="F33" s="8">
        <v>3351</v>
      </c>
      <c r="G33" s="8">
        <v>2</v>
      </c>
      <c r="H33" s="8" t="e">
        <f>SUM(#REF!)</f>
        <v>#REF!</v>
      </c>
      <c r="I33" s="19" t="e">
        <f t="shared" si="3"/>
        <v>#REF!</v>
      </c>
      <c r="J33" s="19" t="s">
        <v>50</v>
      </c>
      <c r="K33" s="8">
        <v>3300</v>
      </c>
      <c r="L33" s="8">
        <f t="shared" si="4"/>
        <v>2970</v>
      </c>
      <c r="M33" s="8">
        <f t="shared" si="5"/>
        <v>3135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20"/>
      <c r="BJ33" s="8"/>
    </row>
    <row r="34" spans="1:130">
      <c r="A34" s="6">
        <v>30</v>
      </c>
      <c r="B34" s="9"/>
      <c r="C34" s="8" t="s">
        <v>55</v>
      </c>
      <c r="D34" s="8" t="s">
        <v>59</v>
      </c>
      <c r="E34" s="8" t="e">
        <f>MIN(#REF!)</f>
        <v>#REF!</v>
      </c>
      <c r="F34" s="8" t="e">
        <f>MAX(#REF!)</f>
        <v>#REF!</v>
      </c>
      <c r="G34" s="8">
        <v>3</v>
      </c>
      <c r="H34" s="8" t="e">
        <f>SUM(#REF!)</f>
        <v>#REF!</v>
      </c>
      <c r="I34" s="19" t="e">
        <f t="shared" si="3"/>
        <v>#REF!</v>
      </c>
      <c r="J34" s="19" t="s">
        <v>49</v>
      </c>
      <c r="K34" s="8">
        <v>1400</v>
      </c>
      <c r="L34" s="8">
        <f t="shared" si="4"/>
        <v>1260</v>
      </c>
      <c r="M34" s="8">
        <f t="shared" si="5"/>
        <v>1330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20"/>
      <c r="AI34" s="8"/>
      <c r="AJ34" s="20"/>
      <c r="AK34" s="8"/>
      <c r="AL34" s="8"/>
      <c r="AM34" s="8"/>
      <c r="AN34" s="8"/>
      <c r="AO34" s="20"/>
      <c r="AP34" s="8"/>
      <c r="AQ34" s="8"/>
      <c r="AR34" s="8"/>
      <c r="AS34" s="24"/>
      <c r="AT34" s="24"/>
      <c r="AU34" s="24"/>
      <c r="AV34" s="20"/>
      <c r="AW34" s="20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S34" s="26"/>
      <c r="BX34" s="26"/>
      <c r="BY34" s="26"/>
      <c r="CB34" s="28"/>
      <c r="DZ34" s="29"/>
    </row>
    <row r="35" spans="1:62">
      <c r="A35" s="6">
        <v>31</v>
      </c>
      <c r="B35" s="9"/>
      <c r="C35" s="8" t="s">
        <v>60</v>
      </c>
      <c r="D35" s="8" t="s">
        <v>61</v>
      </c>
      <c r="E35" s="8" t="e">
        <f>MIN(#REF!)</f>
        <v>#REF!</v>
      </c>
      <c r="F35" s="8" t="e">
        <f>MAX(#REF!)</f>
        <v>#REF!</v>
      </c>
      <c r="G35" s="8">
        <v>2</v>
      </c>
      <c r="H35" s="8" t="e">
        <f>SUM(#REF!)</f>
        <v>#REF!</v>
      </c>
      <c r="I35" s="19" t="e">
        <f t="shared" si="3"/>
        <v>#REF!</v>
      </c>
      <c r="J35" s="19" t="s">
        <v>51</v>
      </c>
      <c r="K35" s="8">
        <v>4400</v>
      </c>
      <c r="L35" s="8">
        <f t="shared" si="4"/>
        <v>3960</v>
      </c>
      <c r="M35" s="8">
        <f t="shared" si="5"/>
        <v>4180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1:62">
      <c r="A36" s="6">
        <v>32</v>
      </c>
      <c r="B36" s="9"/>
      <c r="C36" s="8" t="s">
        <v>60</v>
      </c>
      <c r="D36" s="8" t="s">
        <v>62</v>
      </c>
      <c r="E36" s="8" t="e">
        <f>MIN(#REF!)</f>
        <v>#REF!</v>
      </c>
      <c r="F36" s="8" t="e">
        <f>MAX(#REF!)</f>
        <v>#REF!</v>
      </c>
      <c r="G36" s="10">
        <v>2</v>
      </c>
      <c r="H36" s="8" t="e">
        <f>SUM(#REF!)</f>
        <v>#REF!</v>
      </c>
      <c r="I36" s="19" t="e">
        <f t="shared" si="3"/>
        <v>#REF!</v>
      </c>
      <c r="J36" s="19" t="s">
        <v>51</v>
      </c>
      <c r="K36" s="8">
        <v>4300</v>
      </c>
      <c r="L36" s="8">
        <f t="shared" si="4"/>
        <v>3870</v>
      </c>
      <c r="M36" s="8">
        <f t="shared" si="5"/>
        <v>4085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spans="1:151">
      <c r="A37" s="6">
        <v>33</v>
      </c>
      <c r="B37" s="9"/>
      <c r="C37" s="8" t="s">
        <v>63</v>
      </c>
      <c r="D37" s="8" t="s">
        <v>64</v>
      </c>
      <c r="E37" s="8" t="e">
        <f>MIN(#REF!)</f>
        <v>#REF!</v>
      </c>
      <c r="F37" s="8" t="e">
        <f>MAX(#REF!)</f>
        <v>#REF!</v>
      </c>
      <c r="G37" s="10">
        <v>1</v>
      </c>
      <c r="H37" s="8" t="e">
        <f>SUM(#REF!)</f>
        <v>#REF!</v>
      </c>
      <c r="I37" s="19" t="e">
        <f t="shared" si="3"/>
        <v>#REF!</v>
      </c>
      <c r="J37" s="19" t="s">
        <v>49</v>
      </c>
      <c r="K37" s="8">
        <v>600</v>
      </c>
      <c r="L37" s="8">
        <f t="shared" si="4"/>
        <v>540</v>
      </c>
      <c r="M37" s="8">
        <f t="shared" si="5"/>
        <v>570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20"/>
      <c r="AR37" s="8"/>
      <c r="AS37" s="8"/>
      <c r="AT37" s="20"/>
      <c r="AU37" s="8"/>
      <c r="AV37" s="8"/>
      <c r="AW37" s="20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CA37" s="26"/>
      <c r="EC37" s="26"/>
      <c r="EU37" s="26"/>
    </row>
    <row r="38" spans="1:62">
      <c r="A38" s="6">
        <v>34</v>
      </c>
      <c r="B38" s="9"/>
      <c r="C38" s="8" t="s">
        <v>63</v>
      </c>
      <c r="D38" s="8" t="s">
        <v>65</v>
      </c>
      <c r="E38" s="8" t="e">
        <f>MIN(#REF!)</f>
        <v>#REF!</v>
      </c>
      <c r="F38" s="8" t="e">
        <f>MAX(#REF!)</f>
        <v>#REF!</v>
      </c>
      <c r="G38" s="10">
        <v>1</v>
      </c>
      <c r="H38" s="8" t="e">
        <f>SUM(#REF!)</f>
        <v>#REF!</v>
      </c>
      <c r="I38" s="19" t="e">
        <f t="shared" si="3"/>
        <v>#REF!</v>
      </c>
      <c r="J38" s="19"/>
      <c r="K38" s="8">
        <v>30000</v>
      </c>
      <c r="L38" s="8">
        <f t="shared" si="4"/>
        <v>27000</v>
      </c>
      <c r="M38" s="8">
        <f t="shared" si="5"/>
        <v>28500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1:62">
      <c r="A39" s="6">
        <v>35</v>
      </c>
      <c r="B39" s="9"/>
      <c r="C39" s="8" t="s">
        <v>63</v>
      </c>
      <c r="D39" s="8" t="s">
        <v>66</v>
      </c>
      <c r="E39" s="8" t="e">
        <f>MIN(#REF!)</f>
        <v>#REF!</v>
      </c>
      <c r="F39" s="8" t="e">
        <f>MAX(#REF!)</f>
        <v>#REF!</v>
      </c>
      <c r="G39" s="10">
        <v>1</v>
      </c>
      <c r="H39" s="8" t="e">
        <f>SUM(#REF!)</f>
        <v>#REF!</v>
      </c>
      <c r="I39" s="19" t="e">
        <f t="shared" si="3"/>
        <v>#REF!</v>
      </c>
      <c r="J39" s="19" t="s">
        <v>52</v>
      </c>
      <c r="K39" s="8">
        <v>11000</v>
      </c>
      <c r="L39" s="8">
        <f t="shared" si="4"/>
        <v>9900</v>
      </c>
      <c r="M39" s="8">
        <f t="shared" si="5"/>
        <v>10450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ht="24.95" customHeight="1" spans="1:77">
      <c r="A40" s="6">
        <v>36</v>
      </c>
      <c r="B40" s="9"/>
      <c r="C40" s="8" t="s">
        <v>63</v>
      </c>
      <c r="D40" s="8" t="s">
        <v>67</v>
      </c>
      <c r="E40" s="8" t="e">
        <f>MIN(#REF!)</f>
        <v>#REF!</v>
      </c>
      <c r="F40" s="8" t="e">
        <f>MAX(#REF!)</f>
        <v>#REF!</v>
      </c>
      <c r="G40" s="10">
        <v>1</v>
      </c>
      <c r="H40" s="8" t="e">
        <f>SUM(#REF!)</f>
        <v>#REF!</v>
      </c>
      <c r="I40" s="19" t="e">
        <f t="shared" si="3"/>
        <v>#REF!</v>
      </c>
      <c r="J40" s="19" t="s">
        <v>52</v>
      </c>
      <c r="K40" s="8">
        <v>11000</v>
      </c>
      <c r="L40" s="8">
        <f t="shared" si="4"/>
        <v>9900</v>
      </c>
      <c r="M40" s="8">
        <f t="shared" si="5"/>
        <v>10450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26"/>
      <c r="BS40" s="26"/>
      <c r="BW40" s="26"/>
      <c r="BX40" s="26"/>
      <c r="BY40" s="26"/>
    </row>
    <row r="41" spans="1:62">
      <c r="A41" s="6">
        <v>37</v>
      </c>
      <c r="B41" s="14"/>
      <c r="C41" s="8" t="s">
        <v>63</v>
      </c>
      <c r="D41" s="8" t="s">
        <v>68</v>
      </c>
      <c r="E41" s="8" t="e">
        <f>MIN(#REF!)</f>
        <v>#REF!</v>
      </c>
      <c r="F41" s="8" t="e">
        <f>MAX(#REF!)</f>
        <v>#REF!</v>
      </c>
      <c r="G41" s="10">
        <v>0</v>
      </c>
      <c r="H41" s="8" t="e">
        <f>SUM(#REF!)</f>
        <v>#REF!</v>
      </c>
      <c r="I41" s="19">
        <v>0</v>
      </c>
      <c r="J41" s="19"/>
      <c r="K41" s="8">
        <v>6000</v>
      </c>
      <c r="L41" s="8">
        <f t="shared" si="4"/>
        <v>5400</v>
      </c>
      <c r="M41" s="8">
        <f t="shared" si="5"/>
        <v>5700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42" spans="1:89">
      <c r="A42" s="6">
        <v>38</v>
      </c>
      <c r="B42" s="7" t="s">
        <v>69</v>
      </c>
      <c r="C42" s="8" t="s">
        <v>70</v>
      </c>
      <c r="D42" s="8" t="s">
        <v>71</v>
      </c>
      <c r="E42" s="8">
        <v>429</v>
      </c>
      <c r="F42" s="8">
        <v>3242</v>
      </c>
      <c r="G42" s="8">
        <v>7</v>
      </c>
      <c r="H42" s="8">
        <f t="shared" ref="H42:H62" si="6">SUM(AD42:AD42)</f>
        <v>0</v>
      </c>
      <c r="I42" s="21">
        <f t="shared" ref="I42:I55" si="7">H42/G42</f>
        <v>0</v>
      </c>
      <c r="J42" s="22"/>
      <c r="K42" s="8">
        <v>3200</v>
      </c>
      <c r="L42" s="8">
        <f t="shared" ref="L42:L62" si="8">0.9*K42</f>
        <v>2880</v>
      </c>
      <c r="M42" s="8">
        <f t="shared" ref="M42:M67" si="9">K42*0.95</f>
        <v>3040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CG42" s="29"/>
      <c r="CK42" s="29"/>
    </row>
    <row r="43" spans="1:80">
      <c r="A43" s="6">
        <v>39</v>
      </c>
      <c r="B43" s="9"/>
      <c r="C43" s="8" t="s">
        <v>70</v>
      </c>
      <c r="D43" s="8" t="s">
        <v>72</v>
      </c>
      <c r="E43" s="8">
        <v>3330</v>
      </c>
      <c r="F43" s="8">
        <v>3558</v>
      </c>
      <c r="G43" s="8">
        <v>3</v>
      </c>
      <c r="H43" s="8">
        <f t="shared" si="6"/>
        <v>0</v>
      </c>
      <c r="I43" s="21">
        <f t="shared" si="7"/>
        <v>0</v>
      </c>
      <c r="J43" s="22"/>
      <c r="K43" s="8">
        <v>3500</v>
      </c>
      <c r="L43" s="8">
        <f t="shared" si="8"/>
        <v>3150</v>
      </c>
      <c r="M43" s="8">
        <f t="shared" si="9"/>
        <v>3325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0"/>
      <c r="AH43" s="8"/>
      <c r="AI43" s="8"/>
      <c r="AJ43" s="20"/>
      <c r="AK43" s="8"/>
      <c r="AL43" s="8"/>
      <c r="AM43" s="8"/>
      <c r="AN43" s="8"/>
      <c r="AO43" s="8"/>
      <c r="AP43" s="8"/>
      <c r="AQ43" s="20"/>
      <c r="AR43" s="24"/>
      <c r="AS43" s="23"/>
      <c r="AT43" s="23"/>
      <c r="AU43" s="23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CA43" s="28"/>
      <c r="CB43" s="27"/>
    </row>
    <row r="44" spans="1:87">
      <c r="A44" s="6">
        <v>40</v>
      </c>
      <c r="B44" s="9"/>
      <c r="C44" s="8" t="s">
        <v>70</v>
      </c>
      <c r="D44" s="8" t="s">
        <v>73</v>
      </c>
      <c r="E44" s="8">
        <v>4731</v>
      </c>
      <c r="F44" s="8">
        <v>4899</v>
      </c>
      <c r="G44" s="8">
        <v>5</v>
      </c>
      <c r="H44" s="8">
        <f t="shared" si="6"/>
        <v>0</v>
      </c>
      <c r="I44" s="21">
        <f t="shared" si="7"/>
        <v>0</v>
      </c>
      <c r="J44" s="22"/>
      <c r="K44" s="8">
        <v>4800</v>
      </c>
      <c r="L44" s="8">
        <f t="shared" si="8"/>
        <v>4320</v>
      </c>
      <c r="M44" s="8">
        <f t="shared" si="9"/>
        <v>4560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20"/>
      <c r="AK44" s="8"/>
      <c r="AL44" s="8"/>
      <c r="AM44" s="8"/>
      <c r="AN44" s="20"/>
      <c r="AO44" s="20"/>
      <c r="AP44" s="20"/>
      <c r="AQ44" s="8"/>
      <c r="AR44" s="24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20"/>
      <c r="BI44" s="8"/>
      <c r="BJ44" s="8"/>
      <c r="BN44" s="26"/>
      <c r="BO44" s="26"/>
      <c r="BQ44" s="26"/>
      <c r="BR44" s="26"/>
      <c r="CA44" s="28"/>
      <c r="CI44" s="29"/>
    </row>
    <row r="45" spans="1:112">
      <c r="A45" s="6">
        <v>41</v>
      </c>
      <c r="B45" s="9"/>
      <c r="C45" s="8" t="s">
        <v>70</v>
      </c>
      <c r="D45" s="8" t="s">
        <v>74</v>
      </c>
      <c r="E45" s="8">
        <v>5365</v>
      </c>
      <c r="F45" s="8">
        <v>5780</v>
      </c>
      <c r="G45" s="8">
        <v>3</v>
      </c>
      <c r="H45" s="8">
        <f t="shared" si="6"/>
        <v>0</v>
      </c>
      <c r="I45" s="21">
        <f t="shared" si="7"/>
        <v>0</v>
      </c>
      <c r="J45" s="22"/>
      <c r="K45" s="8">
        <v>5700</v>
      </c>
      <c r="L45" s="8">
        <f t="shared" si="8"/>
        <v>5130</v>
      </c>
      <c r="M45" s="8">
        <f t="shared" si="9"/>
        <v>5415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4"/>
      <c r="AS45" s="8"/>
      <c r="AT45" s="8"/>
      <c r="AU45" s="8"/>
      <c r="AV45" s="8"/>
      <c r="AW45" s="8"/>
      <c r="AX45" s="8"/>
      <c r="AY45" s="8"/>
      <c r="AZ45" s="24"/>
      <c r="BA45" s="8"/>
      <c r="BB45" s="8"/>
      <c r="BC45" s="8"/>
      <c r="BD45" s="8"/>
      <c r="BE45" s="8"/>
      <c r="BF45" s="23"/>
      <c r="BG45" s="23"/>
      <c r="BH45" s="23"/>
      <c r="BI45" s="23"/>
      <c r="BJ45" s="20"/>
      <c r="CA45" s="28"/>
      <c r="CG45" s="28"/>
      <c r="CI45" s="29"/>
      <c r="CM45" s="27"/>
      <c r="CN45" s="29"/>
      <c r="CO45" s="27"/>
      <c r="CP45" s="27"/>
      <c r="CW45" s="29"/>
      <c r="DA45" s="29"/>
      <c r="DG45" s="29"/>
      <c r="DH45" s="29"/>
    </row>
    <row r="46" spans="1:156">
      <c r="A46" s="6">
        <v>42</v>
      </c>
      <c r="B46" s="9"/>
      <c r="C46" s="8" t="s">
        <v>75</v>
      </c>
      <c r="D46" s="8" t="s">
        <v>76</v>
      </c>
      <c r="E46" s="8">
        <v>3328</v>
      </c>
      <c r="F46" s="8">
        <v>3341</v>
      </c>
      <c r="G46" s="8">
        <v>8</v>
      </c>
      <c r="H46" s="8">
        <f t="shared" si="6"/>
        <v>0</v>
      </c>
      <c r="I46" s="21">
        <f t="shared" si="7"/>
        <v>0</v>
      </c>
      <c r="J46" s="22"/>
      <c r="K46" s="8">
        <v>3300</v>
      </c>
      <c r="L46" s="8">
        <f t="shared" si="8"/>
        <v>2970</v>
      </c>
      <c r="M46" s="8">
        <f t="shared" si="9"/>
        <v>3135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20"/>
      <c r="AI46" s="8"/>
      <c r="AJ46" s="20"/>
      <c r="AK46" s="8"/>
      <c r="AL46" s="8"/>
      <c r="AM46" s="8"/>
      <c r="AN46" s="8"/>
      <c r="AO46" s="8"/>
      <c r="AP46" s="8"/>
      <c r="AQ46" s="20"/>
      <c r="AR46" s="24"/>
      <c r="AS46" s="24"/>
      <c r="AT46" s="24"/>
      <c r="AU46" s="24"/>
      <c r="AV46" s="20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CA46" s="26"/>
      <c r="CB46" s="28"/>
      <c r="CF46" s="26"/>
      <c r="EZ46" s="26"/>
    </row>
    <row r="47" spans="1:135">
      <c r="A47" s="6">
        <v>43</v>
      </c>
      <c r="B47" s="9"/>
      <c r="C47" s="8" t="s">
        <v>75</v>
      </c>
      <c r="D47" s="8" t="s">
        <v>77</v>
      </c>
      <c r="E47" s="8">
        <v>3133</v>
      </c>
      <c r="F47" s="8">
        <v>5540</v>
      </c>
      <c r="G47" s="8">
        <v>3</v>
      </c>
      <c r="H47" s="8">
        <f t="shared" si="6"/>
        <v>0</v>
      </c>
      <c r="I47" s="21">
        <f t="shared" si="7"/>
        <v>0</v>
      </c>
      <c r="J47" s="22"/>
      <c r="K47" s="8">
        <v>5500</v>
      </c>
      <c r="L47" s="8">
        <f t="shared" si="8"/>
        <v>4950</v>
      </c>
      <c r="M47" s="8">
        <f t="shared" si="9"/>
        <v>5225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20"/>
      <c r="AG47" s="20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24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CA47" s="28"/>
      <c r="CC47" s="26"/>
      <c r="CD47" s="26"/>
      <c r="CE47" s="26"/>
      <c r="CF47" s="26"/>
      <c r="EE47" s="26"/>
    </row>
    <row r="48" spans="1:90">
      <c r="A48" s="6">
        <v>44</v>
      </c>
      <c r="B48" s="9"/>
      <c r="C48" s="8" t="s">
        <v>75</v>
      </c>
      <c r="D48" s="8" t="s">
        <v>78</v>
      </c>
      <c r="E48" s="8">
        <v>6411</v>
      </c>
      <c r="F48" s="8">
        <v>6501</v>
      </c>
      <c r="G48" s="8">
        <v>3</v>
      </c>
      <c r="H48" s="8">
        <f t="shared" si="6"/>
        <v>0</v>
      </c>
      <c r="I48" s="21">
        <f t="shared" si="7"/>
        <v>0</v>
      </c>
      <c r="J48" s="22"/>
      <c r="K48" s="8">
        <v>6500</v>
      </c>
      <c r="L48" s="8">
        <f t="shared" si="8"/>
        <v>5850</v>
      </c>
      <c r="M48" s="8">
        <f t="shared" si="9"/>
        <v>6175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20"/>
      <c r="AR48" s="24"/>
      <c r="AS48" s="8"/>
      <c r="AT48" s="8"/>
      <c r="AU48" s="20"/>
      <c r="AV48" s="8"/>
      <c r="AW48" s="8"/>
      <c r="AX48" s="8"/>
      <c r="AY48" s="8"/>
      <c r="AZ48" s="20"/>
      <c r="BA48" s="8"/>
      <c r="BB48" s="8"/>
      <c r="BC48" s="8"/>
      <c r="BD48" s="8"/>
      <c r="BE48" s="8"/>
      <c r="BF48" s="8"/>
      <c r="BG48" s="8"/>
      <c r="BH48" s="8"/>
      <c r="BI48" s="8"/>
      <c r="BJ48" s="8"/>
      <c r="CA48" s="28"/>
      <c r="CF48" s="29"/>
      <c r="CL48" s="29"/>
    </row>
    <row r="49" spans="1:106">
      <c r="A49" s="6">
        <v>45</v>
      </c>
      <c r="B49" s="9"/>
      <c r="C49" s="8" t="s">
        <v>75</v>
      </c>
      <c r="D49" s="8" t="s">
        <v>79</v>
      </c>
      <c r="E49" s="8">
        <v>4552</v>
      </c>
      <c r="F49" s="8">
        <v>4872</v>
      </c>
      <c r="G49" s="8">
        <v>9</v>
      </c>
      <c r="H49" s="8">
        <f t="shared" si="6"/>
        <v>0</v>
      </c>
      <c r="I49" s="21">
        <f t="shared" si="7"/>
        <v>0</v>
      </c>
      <c r="J49" s="22"/>
      <c r="K49" s="8">
        <v>4800</v>
      </c>
      <c r="L49" s="8">
        <f t="shared" si="8"/>
        <v>4320</v>
      </c>
      <c r="M49" s="8">
        <f t="shared" si="9"/>
        <v>4560</v>
      </c>
      <c r="N49" s="8"/>
      <c r="O49" s="20"/>
      <c r="P49" s="8"/>
      <c r="Q49" s="8"/>
      <c r="R49" s="8"/>
      <c r="S49" s="8"/>
      <c r="T49" s="8"/>
      <c r="U49" s="8"/>
      <c r="V49" s="20"/>
      <c r="W49" s="20"/>
      <c r="X49" s="20"/>
      <c r="Y49" s="20"/>
      <c r="Z49" s="20"/>
      <c r="AA49" s="20"/>
      <c r="AB49" s="20"/>
      <c r="AC49" s="20"/>
      <c r="AD49" s="8"/>
      <c r="AE49" s="20"/>
      <c r="AF49" s="20"/>
      <c r="AG49" s="20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24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W49" s="26"/>
      <c r="BX49" s="26"/>
      <c r="BY49" s="26"/>
      <c r="CA49" s="28"/>
      <c r="CO49" s="30"/>
      <c r="DB49" s="29"/>
    </row>
    <row r="50" spans="1:134">
      <c r="A50" s="6">
        <v>46</v>
      </c>
      <c r="B50" s="9"/>
      <c r="C50" s="8" t="s">
        <v>80</v>
      </c>
      <c r="D50" s="8" t="s">
        <v>81</v>
      </c>
      <c r="E50" s="8">
        <v>1079</v>
      </c>
      <c r="F50" s="8">
        <v>1650</v>
      </c>
      <c r="G50" s="8">
        <v>10</v>
      </c>
      <c r="H50" s="8">
        <f t="shared" si="6"/>
        <v>0</v>
      </c>
      <c r="I50" s="21">
        <f t="shared" si="7"/>
        <v>0</v>
      </c>
      <c r="J50" s="22"/>
      <c r="K50" s="8">
        <v>1600</v>
      </c>
      <c r="L50" s="8">
        <f t="shared" si="8"/>
        <v>1440</v>
      </c>
      <c r="M50" s="8">
        <f t="shared" si="9"/>
        <v>1520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24"/>
      <c r="AS50" s="23"/>
      <c r="AT50" s="23"/>
      <c r="AU50" s="23"/>
      <c r="AV50" s="20"/>
      <c r="AW50" s="8"/>
      <c r="AX50" s="8"/>
      <c r="AY50" s="8"/>
      <c r="AZ50" s="20"/>
      <c r="BA50" s="8"/>
      <c r="BB50" s="8"/>
      <c r="BC50" s="8"/>
      <c r="BD50" s="8"/>
      <c r="BE50" s="8"/>
      <c r="BF50" s="8"/>
      <c r="BG50" s="8"/>
      <c r="BH50" s="8"/>
      <c r="BI50" s="8"/>
      <c r="BJ50" s="8"/>
      <c r="BU50" s="26"/>
      <c r="BW50" s="26"/>
      <c r="BX50" s="26"/>
      <c r="BY50" s="26"/>
      <c r="CA50" s="28"/>
      <c r="CB50" s="27"/>
      <c r="CY50" s="29"/>
      <c r="ED50" s="26"/>
    </row>
    <row r="51" spans="1:133">
      <c r="A51" s="6">
        <v>47</v>
      </c>
      <c r="B51" s="9"/>
      <c r="C51" s="8" t="s">
        <v>80</v>
      </c>
      <c r="D51" s="8" t="s">
        <v>82</v>
      </c>
      <c r="E51" s="8">
        <v>2520</v>
      </c>
      <c r="F51" s="8">
        <v>3185</v>
      </c>
      <c r="G51" s="8">
        <v>14</v>
      </c>
      <c r="H51" s="8">
        <f t="shared" si="6"/>
        <v>0</v>
      </c>
      <c r="I51" s="21">
        <f t="shared" si="7"/>
        <v>0</v>
      </c>
      <c r="J51" s="22"/>
      <c r="K51" s="8">
        <v>3100</v>
      </c>
      <c r="L51" s="8">
        <f t="shared" si="8"/>
        <v>2790</v>
      </c>
      <c r="M51" s="8">
        <f t="shared" si="9"/>
        <v>2945</v>
      </c>
      <c r="N51" s="8"/>
      <c r="O51" s="8"/>
      <c r="P51" s="8"/>
      <c r="Q51" s="8"/>
      <c r="R51" s="8"/>
      <c r="S51" s="8"/>
      <c r="T51" s="8"/>
      <c r="U51" s="8"/>
      <c r="V51" s="20"/>
      <c r="W51" s="20"/>
      <c r="X51" s="20"/>
      <c r="Y51" s="20"/>
      <c r="Z51" s="20"/>
      <c r="AA51" s="20"/>
      <c r="AB51" s="20"/>
      <c r="AC51" s="20"/>
      <c r="AD51" s="8"/>
      <c r="AE51" s="20"/>
      <c r="AF51" s="8"/>
      <c r="AG51" s="8"/>
      <c r="AH51" s="8"/>
      <c r="AI51" s="8"/>
      <c r="AJ51" s="8"/>
      <c r="AK51" s="8"/>
      <c r="AL51" s="8"/>
      <c r="AM51" s="8"/>
      <c r="AN51" s="8"/>
      <c r="AO51" s="20"/>
      <c r="AP51" s="8"/>
      <c r="AQ51" s="8"/>
      <c r="AR51" s="24"/>
      <c r="AS51" s="8"/>
      <c r="AT51" s="20"/>
      <c r="AU51" s="20"/>
      <c r="AV51" s="8"/>
      <c r="AW51" s="8"/>
      <c r="AX51" s="8"/>
      <c r="AY51" s="8"/>
      <c r="AZ51" s="20"/>
      <c r="BA51" s="8"/>
      <c r="BB51" s="8"/>
      <c r="BC51" s="8"/>
      <c r="BD51" s="8"/>
      <c r="BE51" s="8"/>
      <c r="BF51" s="8"/>
      <c r="BG51" s="8"/>
      <c r="BH51" s="8"/>
      <c r="BI51" s="8"/>
      <c r="BJ51" s="8"/>
      <c r="BL51" s="26"/>
      <c r="BZ51" s="26"/>
      <c r="CI51" s="29"/>
      <c r="DC51" s="29"/>
      <c r="DF51" s="29"/>
      <c r="DG51" s="29"/>
      <c r="DH51" s="29"/>
      <c r="EB51" s="26"/>
      <c r="EC51" s="26"/>
    </row>
    <row r="52" spans="1:120">
      <c r="A52" s="6">
        <v>48</v>
      </c>
      <c r="B52" s="9"/>
      <c r="C52" s="8" t="s">
        <v>80</v>
      </c>
      <c r="D52" s="8" t="s">
        <v>83</v>
      </c>
      <c r="E52" s="8">
        <v>3504</v>
      </c>
      <c r="F52" s="8">
        <v>3720</v>
      </c>
      <c r="G52" s="8">
        <v>4</v>
      </c>
      <c r="H52" s="8">
        <f t="shared" si="6"/>
        <v>0</v>
      </c>
      <c r="I52" s="21">
        <f t="shared" si="7"/>
        <v>0</v>
      </c>
      <c r="J52" s="22"/>
      <c r="K52" s="8">
        <v>3700</v>
      </c>
      <c r="L52" s="8">
        <f t="shared" si="8"/>
        <v>3330</v>
      </c>
      <c r="M52" s="8">
        <f t="shared" si="9"/>
        <v>3515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20"/>
      <c r="BA52" s="8"/>
      <c r="BB52" s="8"/>
      <c r="BC52" s="8"/>
      <c r="BD52" s="8"/>
      <c r="BE52" s="8"/>
      <c r="BF52" s="20"/>
      <c r="BG52" s="8"/>
      <c r="BH52" s="8"/>
      <c r="BI52" s="8"/>
      <c r="BJ52" s="8"/>
      <c r="CA52" s="26"/>
      <c r="DP52" s="29"/>
    </row>
    <row r="53" spans="1:134">
      <c r="A53" s="6">
        <v>49</v>
      </c>
      <c r="B53" s="9"/>
      <c r="C53" s="8" t="s">
        <v>80</v>
      </c>
      <c r="D53" s="8" t="s">
        <v>84</v>
      </c>
      <c r="E53" s="8">
        <v>2268</v>
      </c>
      <c r="F53" s="8">
        <v>2652</v>
      </c>
      <c r="G53" s="8">
        <v>13</v>
      </c>
      <c r="H53" s="8">
        <f t="shared" si="6"/>
        <v>0</v>
      </c>
      <c r="I53" s="21">
        <f t="shared" si="7"/>
        <v>0</v>
      </c>
      <c r="J53" s="22"/>
      <c r="K53" s="8">
        <v>2600</v>
      </c>
      <c r="L53" s="8">
        <f t="shared" si="8"/>
        <v>2340</v>
      </c>
      <c r="M53" s="8">
        <f t="shared" si="9"/>
        <v>2470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20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20"/>
      <c r="AZ53" s="20"/>
      <c r="BA53" s="8"/>
      <c r="BB53" s="8"/>
      <c r="BC53" s="8"/>
      <c r="BD53" s="8"/>
      <c r="BE53" s="8"/>
      <c r="BF53" s="8"/>
      <c r="BG53" s="8"/>
      <c r="BH53" s="8"/>
      <c r="BI53" s="20"/>
      <c r="BJ53" s="20"/>
      <c r="BK53" s="26"/>
      <c r="BW53" s="26"/>
      <c r="BX53" s="26"/>
      <c r="BY53" s="26"/>
      <c r="CG53" s="29"/>
      <c r="CH53" s="29"/>
      <c r="DD53" s="29"/>
      <c r="DG53" s="29"/>
      <c r="DH53" s="29"/>
      <c r="ED53" s="26"/>
    </row>
    <row r="54" spans="1:105">
      <c r="A54" s="6">
        <v>50</v>
      </c>
      <c r="B54" s="9"/>
      <c r="C54" s="8" t="s">
        <v>80</v>
      </c>
      <c r="D54" s="8" t="s">
        <v>85</v>
      </c>
      <c r="E54" s="8">
        <v>2304</v>
      </c>
      <c r="F54" s="8">
        <v>2404</v>
      </c>
      <c r="G54" s="8">
        <v>7</v>
      </c>
      <c r="H54" s="8">
        <f t="shared" si="6"/>
        <v>0</v>
      </c>
      <c r="I54" s="21">
        <f t="shared" si="7"/>
        <v>0</v>
      </c>
      <c r="J54" s="22"/>
      <c r="K54" s="8">
        <v>2400</v>
      </c>
      <c r="L54" s="8">
        <f t="shared" si="8"/>
        <v>2160</v>
      </c>
      <c r="M54" s="8">
        <f t="shared" si="9"/>
        <v>2280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0"/>
      <c r="AM54" s="20"/>
      <c r="AN54" s="20"/>
      <c r="AO54" s="20"/>
      <c r="AP54" s="20"/>
      <c r="AQ54" s="23"/>
      <c r="AR54" s="23"/>
      <c r="AS54" s="23"/>
      <c r="AT54" s="20"/>
      <c r="AU54" s="23"/>
      <c r="AV54" s="23"/>
      <c r="AW54" s="23"/>
      <c r="AX54" s="23"/>
      <c r="AY54" s="23"/>
      <c r="AZ54" s="24"/>
      <c r="BA54" s="23"/>
      <c r="BB54" s="20"/>
      <c r="BC54" s="23"/>
      <c r="BD54" s="23"/>
      <c r="BE54" s="23"/>
      <c r="BF54" s="20"/>
      <c r="BG54" s="23"/>
      <c r="BH54" s="23"/>
      <c r="BI54" s="23"/>
      <c r="BJ54" s="23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8"/>
      <c r="CH54" s="27"/>
      <c r="CI54" s="27"/>
      <c r="CJ54" s="27"/>
      <c r="CK54" s="27"/>
      <c r="CL54" s="27"/>
      <c r="CM54" s="27"/>
      <c r="CN54" s="27"/>
      <c r="CO54" s="27"/>
      <c r="CP54" s="26"/>
      <c r="CU54" s="29"/>
      <c r="CX54" s="29"/>
      <c r="DA54" s="29"/>
    </row>
    <row r="55" spans="1:107">
      <c r="A55" s="6">
        <v>51</v>
      </c>
      <c r="B55" s="9"/>
      <c r="C55" s="8" t="s">
        <v>80</v>
      </c>
      <c r="D55" s="8" t="s">
        <v>86</v>
      </c>
      <c r="E55" s="8">
        <v>2112</v>
      </c>
      <c r="F55" s="8">
        <v>3729</v>
      </c>
      <c r="G55" s="8">
        <v>8</v>
      </c>
      <c r="H55" s="8">
        <f t="shared" si="6"/>
        <v>0</v>
      </c>
      <c r="I55" s="21">
        <f t="shared" si="7"/>
        <v>0</v>
      </c>
      <c r="J55" s="22"/>
      <c r="K55" s="8">
        <v>3700</v>
      </c>
      <c r="L55" s="8">
        <f t="shared" si="8"/>
        <v>3330</v>
      </c>
      <c r="M55" s="8">
        <f t="shared" si="9"/>
        <v>3515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20"/>
      <c r="AM55" s="20"/>
      <c r="AN55" s="20"/>
      <c r="AO55" s="20"/>
      <c r="AP55" s="20"/>
      <c r="AQ55" s="8"/>
      <c r="AR55" s="20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O55" s="26"/>
      <c r="BS55" s="26"/>
      <c r="BU55" s="26"/>
      <c r="DC55" s="29"/>
    </row>
    <row r="56" spans="1:62">
      <c r="A56" s="6">
        <v>52</v>
      </c>
      <c r="B56" s="9"/>
      <c r="C56" s="8" t="s">
        <v>80</v>
      </c>
      <c r="D56" s="8" t="s">
        <v>87</v>
      </c>
      <c r="E56" s="8">
        <v>6381</v>
      </c>
      <c r="F56" s="8">
        <v>6381</v>
      </c>
      <c r="G56" s="8">
        <v>0</v>
      </c>
      <c r="H56" s="8">
        <f t="shared" si="6"/>
        <v>0</v>
      </c>
      <c r="I56" s="21">
        <v>6381</v>
      </c>
      <c r="J56" s="22"/>
      <c r="K56" s="8">
        <v>6300</v>
      </c>
      <c r="L56" s="8">
        <f t="shared" si="8"/>
        <v>5670</v>
      </c>
      <c r="M56" s="8">
        <f t="shared" si="9"/>
        <v>5985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</row>
    <row r="57" spans="1:88">
      <c r="A57" s="6">
        <v>53</v>
      </c>
      <c r="B57" s="9"/>
      <c r="C57" s="8" t="s">
        <v>80</v>
      </c>
      <c r="D57" s="8" t="s">
        <v>88</v>
      </c>
      <c r="E57" s="8">
        <v>780</v>
      </c>
      <c r="F57" s="8">
        <v>5311</v>
      </c>
      <c r="G57" s="8">
        <v>12</v>
      </c>
      <c r="H57" s="8">
        <f t="shared" si="6"/>
        <v>0</v>
      </c>
      <c r="I57" s="21">
        <f t="shared" ref="I57:I67" si="10">H57/G57</f>
        <v>0</v>
      </c>
      <c r="J57" s="22"/>
      <c r="K57" s="8">
        <v>5300</v>
      </c>
      <c r="L57" s="8">
        <f t="shared" si="8"/>
        <v>4770</v>
      </c>
      <c r="M57" s="8">
        <f t="shared" si="9"/>
        <v>5035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20"/>
      <c r="BA57" s="8"/>
      <c r="BB57" s="8"/>
      <c r="BC57" s="20"/>
      <c r="BD57" s="20"/>
      <c r="BE57" s="20"/>
      <c r="BF57" s="8"/>
      <c r="BG57" s="8"/>
      <c r="BH57" s="8"/>
      <c r="BI57" s="8"/>
      <c r="BJ57" s="8"/>
      <c r="BK57" s="26"/>
      <c r="CG57" s="26"/>
      <c r="CJ57" s="26"/>
    </row>
    <row r="58" spans="1:124">
      <c r="A58" s="6">
        <v>54</v>
      </c>
      <c r="B58" s="9"/>
      <c r="C58" s="8" t="s">
        <v>89</v>
      </c>
      <c r="D58" s="8" t="s">
        <v>90</v>
      </c>
      <c r="E58" s="8">
        <v>2221</v>
      </c>
      <c r="F58" s="8">
        <v>2526</v>
      </c>
      <c r="G58" s="8">
        <v>9</v>
      </c>
      <c r="H58" s="8">
        <f t="shared" si="6"/>
        <v>0</v>
      </c>
      <c r="I58" s="21">
        <f t="shared" si="10"/>
        <v>0</v>
      </c>
      <c r="J58" s="22"/>
      <c r="K58" s="8">
        <v>2500</v>
      </c>
      <c r="L58" s="8">
        <f t="shared" si="8"/>
        <v>2250</v>
      </c>
      <c r="M58" s="8">
        <f t="shared" si="9"/>
        <v>2375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20"/>
      <c r="BA58" s="8"/>
      <c r="BB58" s="20"/>
      <c r="BC58" s="8"/>
      <c r="BD58" s="8"/>
      <c r="BE58" s="8"/>
      <c r="BF58" s="8"/>
      <c r="BG58" s="8"/>
      <c r="BH58" s="8"/>
      <c r="BI58" s="8"/>
      <c r="BJ58" s="8"/>
      <c r="BK58" s="26"/>
      <c r="DT58" s="29"/>
    </row>
    <row r="59" spans="1:112">
      <c r="A59" s="6">
        <v>55</v>
      </c>
      <c r="B59" s="9"/>
      <c r="C59" s="8" t="s">
        <v>89</v>
      </c>
      <c r="D59" s="8" t="s">
        <v>91</v>
      </c>
      <c r="E59" s="8">
        <v>1320</v>
      </c>
      <c r="F59" s="8">
        <v>1320</v>
      </c>
      <c r="G59" s="8">
        <v>6</v>
      </c>
      <c r="H59" s="8">
        <f t="shared" si="6"/>
        <v>0</v>
      </c>
      <c r="I59" s="21">
        <f t="shared" si="10"/>
        <v>0</v>
      </c>
      <c r="J59" s="22"/>
      <c r="K59" s="8">
        <v>1300</v>
      </c>
      <c r="L59" s="8">
        <f t="shared" si="8"/>
        <v>1170</v>
      </c>
      <c r="M59" s="8">
        <f t="shared" si="9"/>
        <v>1235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20"/>
      <c r="AU59" s="20"/>
      <c r="AV59" s="24"/>
      <c r="AW59" s="24"/>
      <c r="AX59" s="25"/>
      <c r="AY59" s="25"/>
      <c r="AZ59" s="20"/>
      <c r="BA59" s="8"/>
      <c r="BB59" s="20"/>
      <c r="BC59" s="8"/>
      <c r="BD59" s="8"/>
      <c r="BE59" s="20"/>
      <c r="BF59" s="8"/>
      <c r="BG59" s="8"/>
      <c r="BH59" s="8"/>
      <c r="BI59" s="8"/>
      <c r="BJ59" s="8"/>
      <c r="CC59" s="28"/>
      <c r="CD59" s="28"/>
      <c r="CE59" s="28"/>
      <c r="CF59" s="28"/>
      <c r="CJ59" s="26"/>
      <c r="CP59" s="26"/>
      <c r="CW59" s="29"/>
      <c r="DB59" s="29"/>
      <c r="DF59" s="29"/>
      <c r="DG59" s="29"/>
      <c r="DH59" s="29"/>
    </row>
    <row r="60" spans="1:83">
      <c r="A60" s="6">
        <v>56</v>
      </c>
      <c r="B60" s="9"/>
      <c r="C60" s="8" t="s">
        <v>89</v>
      </c>
      <c r="D60" s="8" t="s">
        <v>92</v>
      </c>
      <c r="E60" s="8">
        <v>3429</v>
      </c>
      <c r="F60" s="8">
        <v>3594</v>
      </c>
      <c r="G60" s="8">
        <v>8</v>
      </c>
      <c r="H60" s="8">
        <f t="shared" si="6"/>
        <v>0</v>
      </c>
      <c r="I60" s="21">
        <f t="shared" si="10"/>
        <v>0</v>
      </c>
      <c r="J60" s="22"/>
      <c r="K60" s="8">
        <v>3500</v>
      </c>
      <c r="L60" s="8">
        <f t="shared" si="8"/>
        <v>3150</v>
      </c>
      <c r="M60" s="8">
        <f t="shared" si="9"/>
        <v>3325</v>
      </c>
      <c r="N60" s="8"/>
      <c r="O60" s="20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0"/>
      <c r="AI60" s="20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CA60" s="26"/>
      <c r="CD60" s="29"/>
      <c r="CE60" s="29"/>
    </row>
    <row r="61" ht="16.6" customHeight="1" spans="1:62">
      <c r="A61" s="6">
        <v>57</v>
      </c>
      <c r="B61" s="9"/>
      <c r="C61" s="8" t="s">
        <v>89</v>
      </c>
      <c r="D61" s="8" t="s">
        <v>93</v>
      </c>
      <c r="E61" s="8">
        <v>1692</v>
      </c>
      <c r="F61" s="8">
        <v>2160</v>
      </c>
      <c r="G61" s="8">
        <v>5</v>
      </c>
      <c r="H61" s="8">
        <f t="shared" si="6"/>
        <v>0</v>
      </c>
      <c r="I61" s="21">
        <f t="shared" si="10"/>
        <v>0</v>
      </c>
      <c r="J61" s="22"/>
      <c r="K61" s="8">
        <v>2100</v>
      </c>
      <c r="L61" s="8">
        <f t="shared" si="8"/>
        <v>1890</v>
      </c>
      <c r="M61" s="8">
        <f t="shared" si="9"/>
        <v>1995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spans="1:62">
      <c r="A62" s="6">
        <v>58</v>
      </c>
      <c r="B62" s="14"/>
      <c r="C62" s="8" t="s">
        <v>94</v>
      </c>
      <c r="D62" s="8" t="s">
        <v>95</v>
      </c>
      <c r="E62" s="8">
        <v>580</v>
      </c>
      <c r="F62" s="8">
        <v>3104</v>
      </c>
      <c r="G62" s="8">
        <v>9</v>
      </c>
      <c r="H62" s="8">
        <f t="shared" si="6"/>
        <v>0</v>
      </c>
      <c r="I62" s="21">
        <f t="shared" si="10"/>
        <v>0</v>
      </c>
      <c r="J62" s="22"/>
      <c r="K62" s="8">
        <v>3100</v>
      </c>
      <c r="L62" s="8">
        <f t="shared" si="8"/>
        <v>2790</v>
      </c>
      <c r="M62" s="8">
        <f t="shared" si="9"/>
        <v>2945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3" spans="1:117">
      <c r="A63" s="6">
        <v>59</v>
      </c>
      <c r="B63" s="7" t="s">
        <v>96</v>
      </c>
      <c r="C63" s="8" t="s">
        <v>97</v>
      </c>
      <c r="D63" s="8" t="s">
        <v>98</v>
      </c>
      <c r="E63" s="8">
        <v>2912</v>
      </c>
      <c r="F63" s="8">
        <v>4482</v>
      </c>
      <c r="G63" s="8">
        <v>9</v>
      </c>
      <c r="H63" s="8" t="e">
        <f>SUM(#REF!)</f>
        <v>#REF!</v>
      </c>
      <c r="I63" s="19" t="e">
        <f t="shared" si="10"/>
        <v>#REF!</v>
      </c>
      <c r="J63" s="22"/>
      <c r="K63" s="10">
        <v>4400</v>
      </c>
      <c r="L63" s="8">
        <f t="shared" ref="L63:L67" si="11">K63*0.9</f>
        <v>3960</v>
      </c>
      <c r="M63" s="8">
        <f t="shared" si="9"/>
        <v>4180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20"/>
      <c r="AK63" s="20"/>
      <c r="AL63" s="20"/>
      <c r="AM63" s="20"/>
      <c r="AN63" s="20"/>
      <c r="AO63" s="20"/>
      <c r="AP63" s="8"/>
      <c r="AQ63" s="8"/>
      <c r="AR63" s="8"/>
      <c r="AS63" s="24"/>
      <c r="AT63" s="24"/>
      <c r="AU63" s="24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Z63" s="26"/>
      <c r="CA63" s="26"/>
      <c r="CB63" s="28"/>
      <c r="DK63" s="29"/>
      <c r="DL63" s="29"/>
      <c r="DM63" s="29"/>
    </row>
    <row r="64" spans="1:128">
      <c r="A64" s="6">
        <v>60</v>
      </c>
      <c r="B64" s="9"/>
      <c r="C64" s="8" t="s">
        <v>97</v>
      </c>
      <c r="D64" s="8" t="s">
        <v>99</v>
      </c>
      <c r="E64" s="8">
        <v>404</v>
      </c>
      <c r="F64" s="8">
        <v>620</v>
      </c>
      <c r="G64" s="8">
        <v>9</v>
      </c>
      <c r="H64" s="8">
        <f>SUM(AD63:AL63)</f>
        <v>0</v>
      </c>
      <c r="I64" s="19">
        <f t="shared" si="10"/>
        <v>0</v>
      </c>
      <c r="J64" s="22"/>
      <c r="K64" s="10">
        <v>600</v>
      </c>
      <c r="L64" s="8">
        <f t="shared" si="11"/>
        <v>540</v>
      </c>
      <c r="M64" s="8">
        <f t="shared" si="9"/>
        <v>570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24"/>
      <c r="BA64" s="25"/>
      <c r="BB64" s="20"/>
      <c r="BC64" s="8"/>
      <c r="BD64" s="8"/>
      <c r="BE64" s="8"/>
      <c r="BF64" s="20"/>
      <c r="BG64" s="8"/>
      <c r="BH64" s="8"/>
      <c r="BI64" s="20"/>
      <c r="BJ64" s="8"/>
      <c r="CC64" s="26"/>
      <c r="CD64" s="26"/>
      <c r="CE64" s="26"/>
      <c r="CF64" s="26"/>
      <c r="CG64" s="29"/>
      <c r="CH64" s="27"/>
      <c r="CI64" s="29"/>
      <c r="CL64" s="29"/>
      <c r="DI64" s="29"/>
      <c r="DT64" s="29"/>
      <c r="DW64" s="29"/>
      <c r="DX64" s="29"/>
    </row>
    <row r="65" spans="1:113">
      <c r="A65" s="6">
        <v>61</v>
      </c>
      <c r="B65" s="9"/>
      <c r="C65" s="8" t="s">
        <v>97</v>
      </c>
      <c r="D65" s="8" t="s">
        <v>100</v>
      </c>
      <c r="E65" s="8">
        <v>1860</v>
      </c>
      <c r="F65" s="8">
        <v>2112</v>
      </c>
      <c r="G65" s="8">
        <v>16</v>
      </c>
      <c r="H65" s="8">
        <f>SUM(AD64:AL64)</f>
        <v>0</v>
      </c>
      <c r="I65" s="19">
        <f t="shared" si="10"/>
        <v>0</v>
      </c>
      <c r="J65" s="22"/>
      <c r="K65" s="10">
        <v>2100</v>
      </c>
      <c r="L65" s="8">
        <f t="shared" si="11"/>
        <v>1890</v>
      </c>
      <c r="M65" s="8">
        <f t="shared" si="9"/>
        <v>1995</v>
      </c>
      <c r="N65" s="8"/>
      <c r="O65" s="20"/>
      <c r="P65" s="20"/>
      <c r="Q65" s="20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20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20"/>
      <c r="AR65" s="20"/>
      <c r="AS65" s="8"/>
      <c r="AT65" s="20"/>
      <c r="AU65" s="8"/>
      <c r="AV65" s="8"/>
      <c r="AW65" s="8"/>
      <c r="AX65" s="20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S65" s="26"/>
      <c r="BV65" s="26"/>
      <c r="CG65" s="26"/>
      <c r="DI65" s="29"/>
    </row>
    <row r="66" ht="24.95" customHeight="1" spans="1:91">
      <c r="A66" s="6">
        <v>62</v>
      </c>
      <c r="B66" s="9"/>
      <c r="C66" s="8" t="s">
        <v>97</v>
      </c>
      <c r="D66" s="8" t="s">
        <v>101</v>
      </c>
      <c r="E66" s="8">
        <v>1440</v>
      </c>
      <c r="F66" s="8">
        <v>1440</v>
      </c>
      <c r="G66" s="8">
        <v>2</v>
      </c>
      <c r="H66" s="8">
        <f>SUM(AD65:AL65)</f>
        <v>0</v>
      </c>
      <c r="I66" s="19">
        <f t="shared" si="10"/>
        <v>0</v>
      </c>
      <c r="J66" s="22"/>
      <c r="K66" s="10">
        <v>1400</v>
      </c>
      <c r="L66" s="8">
        <f t="shared" si="11"/>
        <v>1260</v>
      </c>
      <c r="M66" s="8">
        <f t="shared" si="9"/>
        <v>1330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20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20"/>
      <c r="BA66" s="8"/>
      <c r="BB66" s="8"/>
      <c r="BC66" s="8"/>
      <c r="BD66" s="8"/>
      <c r="BE66" s="8"/>
      <c r="BF66" s="8"/>
      <c r="BG66" s="8"/>
      <c r="BH66" s="20"/>
      <c r="BI66" s="8"/>
      <c r="BJ66" s="8"/>
      <c r="CA66" s="26"/>
      <c r="CC66" s="26"/>
      <c r="CD66" s="26"/>
      <c r="CE66" s="26"/>
      <c r="CF66" s="26"/>
      <c r="CM66" s="26"/>
    </row>
    <row r="67" spans="1:62">
      <c r="A67" s="6">
        <v>63</v>
      </c>
      <c r="B67" s="14"/>
      <c r="C67" s="8" t="s">
        <v>102</v>
      </c>
      <c r="D67" s="8" t="s">
        <v>103</v>
      </c>
      <c r="E67" s="8">
        <v>7245</v>
      </c>
      <c r="F67" s="8">
        <v>7245</v>
      </c>
      <c r="G67" s="8">
        <v>1</v>
      </c>
      <c r="H67" s="8">
        <f>SUM(AD66:AL66)</f>
        <v>0</v>
      </c>
      <c r="I67" s="19">
        <f t="shared" si="10"/>
        <v>0</v>
      </c>
      <c r="J67" s="22"/>
      <c r="K67" s="10">
        <v>7200</v>
      </c>
      <c r="L67" s="8">
        <f t="shared" si="11"/>
        <v>6480</v>
      </c>
      <c r="M67" s="8">
        <f t="shared" si="9"/>
        <v>6840</v>
      </c>
      <c r="N67" s="8"/>
      <c r="O67" s="8"/>
      <c r="P67" s="8"/>
      <c r="Q67" s="20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20"/>
      <c r="AS67" s="8"/>
      <c r="AT67" s="8"/>
      <c r="AU67" s="8"/>
      <c r="AV67" s="8"/>
      <c r="AW67" s="8"/>
      <c r="AX67" s="20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</row>
    <row r="68" ht="18.75" spans="1:117">
      <c r="A68" s="6">
        <v>64</v>
      </c>
      <c r="B68" s="7" t="s">
        <v>104</v>
      </c>
      <c r="C68" s="31" t="s">
        <v>105</v>
      </c>
      <c r="D68" s="31" t="s">
        <v>106</v>
      </c>
      <c r="E68" s="8">
        <v>2028</v>
      </c>
      <c r="F68" s="8">
        <v>2481</v>
      </c>
      <c r="G68" s="8">
        <v>13</v>
      </c>
      <c r="H68" s="8">
        <f t="shared" ref="H68:H83" si="12">SUM(AD68:AD68)</f>
        <v>0</v>
      </c>
      <c r="I68" s="19">
        <f t="shared" ref="I68:I91" si="13">H68/G68</f>
        <v>0</v>
      </c>
      <c r="J68" s="19" t="s">
        <v>49</v>
      </c>
      <c r="K68" s="8">
        <v>2400</v>
      </c>
      <c r="L68" s="8">
        <f t="shared" ref="L68:L83" si="14">0.9*K68</f>
        <v>2160</v>
      </c>
      <c r="M68" s="8">
        <f t="shared" ref="M68:M83" si="15">0.95*K68</f>
        <v>2280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20"/>
      <c r="AI68" s="20"/>
      <c r="AJ68" s="20"/>
      <c r="AK68" s="20"/>
      <c r="AL68" s="8"/>
      <c r="AM68" s="8"/>
      <c r="AN68" s="8"/>
      <c r="AO68" s="8"/>
      <c r="AP68" s="20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4"/>
      <c r="BB68" s="8"/>
      <c r="BC68" s="8"/>
      <c r="BD68" s="8"/>
      <c r="BE68" s="8"/>
      <c r="BF68" s="23"/>
      <c r="BG68" s="23"/>
      <c r="BH68" s="23"/>
      <c r="BI68" s="23"/>
      <c r="BJ68" s="23"/>
      <c r="CC68" s="26"/>
      <c r="CD68" s="26"/>
      <c r="CE68" s="26"/>
      <c r="CF68" s="26"/>
      <c r="CH68" s="28"/>
      <c r="CM68" s="27"/>
      <c r="CN68" s="27"/>
      <c r="CO68" s="27"/>
      <c r="CP68" s="27"/>
      <c r="DI68" s="29"/>
      <c r="DK68" s="29"/>
      <c r="DL68" s="29"/>
      <c r="DM68" s="29"/>
    </row>
    <row r="69" ht="18.75" spans="1:119">
      <c r="A69" s="6">
        <v>65</v>
      </c>
      <c r="B69" s="9"/>
      <c r="C69" s="31" t="s">
        <v>105</v>
      </c>
      <c r="D69" s="31" t="s">
        <v>107</v>
      </c>
      <c r="E69" s="8">
        <v>5985</v>
      </c>
      <c r="F69" s="8">
        <v>5985</v>
      </c>
      <c r="G69" s="8">
        <v>1</v>
      </c>
      <c r="H69" s="8">
        <f t="shared" si="12"/>
        <v>0</v>
      </c>
      <c r="I69" s="19">
        <f t="shared" si="13"/>
        <v>0</v>
      </c>
      <c r="J69" s="19" t="s">
        <v>51</v>
      </c>
      <c r="K69" s="8">
        <v>5900</v>
      </c>
      <c r="L69" s="8">
        <f t="shared" si="14"/>
        <v>5310</v>
      </c>
      <c r="M69" s="8">
        <f t="shared" si="15"/>
        <v>5605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DD69" s="29"/>
      <c r="DO69" s="29"/>
    </row>
    <row r="70" ht="18.75" spans="1:133">
      <c r="A70" s="6">
        <v>66</v>
      </c>
      <c r="B70" s="9"/>
      <c r="C70" s="31" t="s">
        <v>105</v>
      </c>
      <c r="D70" s="31" t="s">
        <v>98</v>
      </c>
      <c r="E70" s="8">
        <v>5334</v>
      </c>
      <c r="F70" s="8">
        <v>5334</v>
      </c>
      <c r="G70" s="8">
        <v>1</v>
      </c>
      <c r="H70" s="8">
        <f t="shared" si="12"/>
        <v>0</v>
      </c>
      <c r="I70" s="19">
        <f t="shared" si="13"/>
        <v>0</v>
      </c>
      <c r="J70" s="19" t="s">
        <v>51</v>
      </c>
      <c r="K70" s="8">
        <v>5300</v>
      </c>
      <c r="L70" s="8">
        <f t="shared" si="14"/>
        <v>4770</v>
      </c>
      <c r="M70" s="8">
        <f t="shared" si="15"/>
        <v>5035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CI70" s="29"/>
      <c r="CW70" s="29"/>
      <c r="EC70" s="26"/>
    </row>
    <row r="71" ht="18.75" spans="1:102">
      <c r="A71" s="6">
        <v>67</v>
      </c>
      <c r="B71" s="9"/>
      <c r="C71" s="31" t="s">
        <v>105</v>
      </c>
      <c r="D71" s="31" t="s">
        <v>99</v>
      </c>
      <c r="E71" s="8">
        <v>1899</v>
      </c>
      <c r="F71" s="8">
        <v>2994</v>
      </c>
      <c r="G71" s="8">
        <v>10</v>
      </c>
      <c r="H71" s="8">
        <f t="shared" si="12"/>
        <v>0</v>
      </c>
      <c r="I71" s="19">
        <f t="shared" si="13"/>
        <v>0</v>
      </c>
      <c r="J71" s="19" t="s">
        <v>50</v>
      </c>
      <c r="K71" s="8">
        <v>2900</v>
      </c>
      <c r="L71" s="8">
        <f t="shared" si="14"/>
        <v>2610</v>
      </c>
      <c r="M71" s="8">
        <f t="shared" si="15"/>
        <v>2755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20"/>
      <c r="AU71" s="8"/>
      <c r="AV71" s="20"/>
      <c r="AW71" s="8"/>
      <c r="AX71" s="8"/>
      <c r="AY71" s="8"/>
      <c r="AZ71" s="20"/>
      <c r="BA71" s="8"/>
      <c r="BB71" s="8"/>
      <c r="BC71" s="8"/>
      <c r="BD71" s="8"/>
      <c r="BE71" s="8"/>
      <c r="BF71" s="8"/>
      <c r="BG71" s="8"/>
      <c r="BH71" s="8"/>
      <c r="BI71" s="8"/>
      <c r="BJ71" s="8"/>
      <c r="BR71" s="26"/>
      <c r="BS71" s="26"/>
      <c r="CS71" s="29"/>
      <c r="CX71" s="29"/>
    </row>
    <row r="72" ht="18.75" spans="1:120">
      <c r="A72" s="6">
        <v>68</v>
      </c>
      <c r="B72" s="9"/>
      <c r="C72" s="31" t="s">
        <v>108</v>
      </c>
      <c r="D72" s="31" t="s">
        <v>109</v>
      </c>
      <c r="E72" s="8">
        <v>980</v>
      </c>
      <c r="F72" s="8">
        <v>1604</v>
      </c>
      <c r="G72" s="8">
        <v>13</v>
      </c>
      <c r="H72" s="8">
        <f t="shared" si="12"/>
        <v>0</v>
      </c>
      <c r="I72" s="19">
        <f t="shared" si="13"/>
        <v>0</v>
      </c>
      <c r="J72" s="19" t="s">
        <v>49</v>
      </c>
      <c r="K72" s="8">
        <v>1600</v>
      </c>
      <c r="L72" s="8">
        <f t="shared" si="14"/>
        <v>1440</v>
      </c>
      <c r="M72" s="8">
        <f t="shared" si="15"/>
        <v>1520</v>
      </c>
      <c r="N72" s="8"/>
      <c r="O72" s="8"/>
      <c r="P72" s="20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20"/>
      <c r="AK72" s="48"/>
      <c r="AL72" s="8"/>
      <c r="AM72" s="8"/>
      <c r="AN72" s="8"/>
      <c r="AO72" s="8"/>
      <c r="AP72" s="8"/>
      <c r="AQ72" s="20"/>
      <c r="AR72" s="8"/>
      <c r="AS72" s="8"/>
      <c r="AT72" s="8"/>
      <c r="AU72" s="8"/>
      <c r="AV72" s="8"/>
      <c r="AW72" s="8"/>
      <c r="AX72" s="8"/>
      <c r="AY72" s="8"/>
      <c r="AZ72" s="20"/>
      <c r="BA72" s="8"/>
      <c r="BB72" s="8"/>
      <c r="BC72" s="8"/>
      <c r="BD72" s="8"/>
      <c r="BE72" s="8"/>
      <c r="BF72" s="8"/>
      <c r="BG72" s="8"/>
      <c r="BH72" s="8"/>
      <c r="BI72" s="8"/>
      <c r="BJ72" s="8"/>
      <c r="BQ72" s="26"/>
      <c r="BR72" s="26"/>
      <c r="CA72" s="26"/>
      <c r="CC72" s="26"/>
      <c r="CD72" s="26"/>
      <c r="CE72" s="26"/>
      <c r="CF72" s="26"/>
      <c r="DM72" s="29"/>
      <c r="DP72" s="29"/>
    </row>
    <row r="73" ht="18.75" spans="1:117">
      <c r="A73" s="6">
        <v>69</v>
      </c>
      <c r="B73" s="9"/>
      <c r="C73" s="31" t="s">
        <v>108</v>
      </c>
      <c r="D73" s="31" t="s">
        <v>110</v>
      </c>
      <c r="E73" s="10">
        <v>984</v>
      </c>
      <c r="F73" s="10">
        <v>1535</v>
      </c>
      <c r="G73" s="10">
        <v>13</v>
      </c>
      <c r="H73" s="8">
        <f t="shared" si="12"/>
        <v>0</v>
      </c>
      <c r="I73" s="19">
        <f t="shared" si="13"/>
        <v>0</v>
      </c>
      <c r="J73" s="19" t="s">
        <v>49</v>
      </c>
      <c r="K73" s="8">
        <v>1500</v>
      </c>
      <c r="L73" s="8">
        <f t="shared" si="14"/>
        <v>1350</v>
      </c>
      <c r="M73" s="8">
        <f t="shared" si="15"/>
        <v>1425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20"/>
      <c r="AI73" s="8"/>
      <c r="AJ73" s="20"/>
      <c r="AK73" s="20"/>
      <c r="AL73" s="20"/>
      <c r="AM73" s="20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24"/>
      <c r="BD73" s="24"/>
      <c r="BE73" s="24"/>
      <c r="BF73" s="23"/>
      <c r="BG73" s="23"/>
      <c r="BH73" s="23"/>
      <c r="BI73" s="23"/>
      <c r="BJ73" s="23"/>
      <c r="CD73" s="29"/>
      <c r="CJ73" s="28"/>
      <c r="CK73" s="28"/>
      <c r="CL73" s="28"/>
      <c r="CM73" s="27"/>
      <c r="CN73" s="27"/>
      <c r="CO73" s="27"/>
      <c r="CP73" s="27"/>
      <c r="DI73" s="29"/>
      <c r="DK73" s="29"/>
      <c r="DL73" s="29"/>
      <c r="DM73" s="29"/>
    </row>
    <row r="74" ht="18.75" spans="1:88">
      <c r="A74" s="6">
        <v>70</v>
      </c>
      <c r="B74" s="9"/>
      <c r="C74" s="31" t="s">
        <v>111</v>
      </c>
      <c r="D74" s="31" t="s">
        <v>112</v>
      </c>
      <c r="E74" s="8">
        <v>1560</v>
      </c>
      <c r="F74" s="8">
        <v>1560</v>
      </c>
      <c r="G74" s="10">
        <v>2</v>
      </c>
      <c r="H74" s="8">
        <f t="shared" si="12"/>
        <v>0</v>
      </c>
      <c r="I74" s="19">
        <f t="shared" si="13"/>
        <v>0</v>
      </c>
      <c r="J74" s="19" t="s">
        <v>49</v>
      </c>
      <c r="K74" s="8">
        <v>1500</v>
      </c>
      <c r="L74" s="8">
        <f t="shared" si="14"/>
        <v>1350</v>
      </c>
      <c r="M74" s="8">
        <f t="shared" si="15"/>
        <v>1425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20"/>
      <c r="AP74" s="8"/>
      <c r="AQ74" s="8"/>
      <c r="AR74" s="8"/>
      <c r="AS74" s="8"/>
      <c r="AT74" s="20"/>
      <c r="AU74" s="20"/>
      <c r="AV74" s="8"/>
      <c r="AW74" s="8"/>
      <c r="AX74" s="8"/>
      <c r="AY74" s="8"/>
      <c r="AZ74" s="20"/>
      <c r="BA74" s="8"/>
      <c r="BB74" s="8"/>
      <c r="BC74" s="8"/>
      <c r="BD74" s="8"/>
      <c r="BE74" s="8"/>
      <c r="BF74" s="8"/>
      <c r="BG74" s="8"/>
      <c r="BH74" s="8"/>
      <c r="BI74" s="8"/>
      <c r="BJ74" s="8"/>
      <c r="CC74" s="26"/>
      <c r="CD74" s="26"/>
      <c r="CE74" s="26"/>
      <c r="CF74" s="26"/>
      <c r="CJ74" s="26"/>
    </row>
    <row r="75" ht="18.75" spans="1:62">
      <c r="A75" s="6">
        <v>71</v>
      </c>
      <c r="B75" s="9"/>
      <c r="C75" s="31" t="s">
        <v>111</v>
      </c>
      <c r="D75" s="31" t="s">
        <v>113</v>
      </c>
      <c r="E75" s="8">
        <v>2646</v>
      </c>
      <c r="F75" s="8">
        <v>2814</v>
      </c>
      <c r="G75" s="10">
        <v>2</v>
      </c>
      <c r="H75" s="8">
        <f t="shared" si="12"/>
        <v>0</v>
      </c>
      <c r="I75" s="19">
        <f t="shared" si="13"/>
        <v>0</v>
      </c>
      <c r="J75" s="19" t="s">
        <v>50</v>
      </c>
      <c r="K75" s="8">
        <v>2800</v>
      </c>
      <c r="L75" s="8">
        <f t="shared" si="14"/>
        <v>2520</v>
      </c>
      <c r="M75" s="8">
        <f t="shared" si="15"/>
        <v>2660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</row>
    <row r="76" ht="18.75" spans="1:95">
      <c r="A76" s="6">
        <v>72</v>
      </c>
      <c r="B76" s="9"/>
      <c r="C76" s="31" t="s">
        <v>114</v>
      </c>
      <c r="D76" s="31" t="s">
        <v>115</v>
      </c>
      <c r="E76" s="8">
        <v>4239</v>
      </c>
      <c r="F76" s="8">
        <v>4666</v>
      </c>
      <c r="G76" s="10">
        <v>6</v>
      </c>
      <c r="H76" s="8">
        <f t="shared" si="12"/>
        <v>0</v>
      </c>
      <c r="I76" s="19">
        <f t="shared" si="13"/>
        <v>0</v>
      </c>
      <c r="J76" s="19" t="s">
        <v>51</v>
      </c>
      <c r="K76" s="8">
        <v>4600</v>
      </c>
      <c r="L76" s="8">
        <f t="shared" si="14"/>
        <v>4140</v>
      </c>
      <c r="M76" s="8">
        <f t="shared" si="15"/>
        <v>4370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20"/>
      <c r="AM76" s="20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0"/>
      <c r="BB76" s="8"/>
      <c r="BC76" s="8"/>
      <c r="BD76" s="8"/>
      <c r="BE76" s="8"/>
      <c r="BF76" s="8"/>
      <c r="BG76" s="8"/>
      <c r="BH76" s="8"/>
      <c r="BI76" s="8"/>
      <c r="BJ76" s="8"/>
      <c r="CA76" s="26"/>
      <c r="CQ76" s="29"/>
    </row>
    <row r="77" ht="18.75" spans="1:130">
      <c r="A77" s="6">
        <v>73</v>
      </c>
      <c r="B77" s="9"/>
      <c r="C77" s="31" t="s">
        <v>114</v>
      </c>
      <c r="D77" s="31" t="s">
        <v>116</v>
      </c>
      <c r="E77" s="8">
        <v>1368</v>
      </c>
      <c r="F77" s="8">
        <v>1746</v>
      </c>
      <c r="G77" s="10">
        <v>4</v>
      </c>
      <c r="H77" s="8">
        <f t="shared" si="12"/>
        <v>0</v>
      </c>
      <c r="I77" s="19">
        <f t="shared" si="13"/>
        <v>0</v>
      </c>
      <c r="J77" s="19" t="s">
        <v>49</v>
      </c>
      <c r="K77" s="8">
        <v>1700</v>
      </c>
      <c r="L77" s="8">
        <f t="shared" si="14"/>
        <v>1530</v>
      </c>
      <c r="M77" s="8">
        <f t="shared" si="15"/>
        <v>1615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20"/>
      <c r="AY77" s="8"/>
      <c r="AZ77" s="8"/>
      <c r="BA77" s="20"/>
      <c r="BB77" s="8"/>
      <c r="BC77" s="8"/>
      <c r="BD77" s="8"/>
      <c r="BE77" s="8"/>
      <c r="BF77" s="20"/>
      <c r="BG77" s="8"/>
      <c r="BH77" s="8"/>
      <c r="BI77" s="8"/>
      <c r="BJ77" s="8"/>
      <c r="BM77" s="26"/>
      <c r="CP77" s="26"/>
      <c r="DS77" s="29"/>
      <c r="DZ77" s="29"/>
    </row>
    <row r="78" ht="18.75" spans="1:80">
      <c r="A78" s="6">
        <v>74</v>
      </c>
      <c r="B78" s="9"/>
      <c r="C78" s="31" t="s">
        <v>117</v>
      </c>
      <c r="D78" s="31" t="s">
        <v>118</v>
      </c>
      <c r="E78" s="8">
        <v>8091</v>
      </c>
      <c r="F78" s="8">
        <v>8145</v>
      </c>
      <c r="G78" s="10">
        <v>2</v>
      </c>
      <c r="H78" s="8">
        <f t="shared" si="12"/>
        <v>0</v>
      </c>
      <c r="I78" s="19">
        <f t="shared" si="13"/>
        <v>0</v>
      </c>
      <c r="J78" s="19" t="s">
        <v>52</v>
      </c>
      <c r="K78" s="8">
        <v>8100</v>
      </c>
      <c r="L78" s="8">
        <f t="shared" si="14"/>
        <v>7290</v>
      </c>
      <c r="M78" s="8">
        <f t="shared" si="15"/>
        <v>7695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24"/>
      <c r="AR78" s="8"/>
      <c r="AS78" s="23"/>
      <c r="AT78" s="20"/>
      <c r="AU78" s="20"/>
      <c r="AV78" s="8"/>
      <c r="AW78" s="8"/>
      <c r="AX78" s="8"/>
      <c r="AY78" s="8"/>
      <c r="AZ78" s="8"/>
      <c r="BA78" s="20"/>
      <c r="BB78" s="8"/>
      <c r="BC78" s="8"/>
      <c r="BD78" s="8"/>
      <c r="BE78" s="8"/>
      <c r="BF78" s="8"/>
      <c r="BG78" s="8"/>
      <c r="BH78" s="8"/>
      <c r="BI78" s="8"/>
      <c r="BJ78" s="8"/>
      <c r="BZ78" s="28"/>
      <c r="CB78" s="27"/>
    </row>
    <row r="79" ht="18.75" spans="1:135">
      <c r="A79" s="6">
        <v>75</v>
      </c>
      <c r="B79" s="9"/>
      <c r="C79" s="31" t="s">
        <v>117</v>
      </c>
      <c r="D79" s="31" t="s">
        <v>119</v>
      </c>
      <c r="E79" s="8">
        <v>1536</v>
      </c>
      <c r="F79" s="8">
        <v>1536</v>
      </c>
      <c r="G79" s="10">
        <v>2</v>
      </c>
      <c r="H79" s="8">
        <f t="shared" si="12"/>
        <v>0</v>
      </c>
      <c r="I79" s="19">
        <f t="shared" si="13"/>
        <v>0</v>
      </c>
      <c r="J79" s="19" t="s">
        <v>49</v>
      </c>
      <c r="K79" s="8">
        <v>1500</v>
      </c>
      <c r="L79" s="8">
        <f t="shared" si="14"/>
        <v>1350</v>
      </c>
      <c r="M79" s="8">
        <f t="shared" si="15"/>
        <v>1425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20"/>
      <c r="AG79" s="20"/>
      <c r="AH79" s="8"/>
      <c r="AI79" s="8"/>
      <c r="AJ79" s="20"/>
      <c r="AK79" s="8"/>
      <c r="AL79" s="8"/>
      <c r="AM79" s="8"/>
      <c r="AN79" s="8"/>
      <c r="AO79" s="8"/>
      <c r="AP79" s="8"/>
      <c r="AQ79" s="8"/>
      <c r="AR79" s="24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26"/>
      <c r="BN79" s="26"/>
      <c r="BS79" s="26"/>
      <c r="CA79" s="28"/>
      <c r="EE79" s="26"/>
    </row>
    <row r="80" ht="18.75" spans="1:134">
      <c r="A80" s="6">
        <v>76</v>
      </c>
      <c r="B80" s="9"/>
      <c r="C80" s="31" t="s">
        <v>117</v>
      </c>
      <c r="D80" s="31" t="s">
        <v>120</v>
      </c>
      <c r="E80" s="8">
        <v>6137</v>
      </c>
      <c r="F80" s="8">
        <v>6768</v>
      </c>
      <c r="G80" s="10">
        <v>4</v>
      </c>
      <c r="H80" s="8">
        <f t="shared" si="12"/>
        <v>0</v>
      </c>
      <c r="I80" s="19">
        <f t="shared" si="13"/>
        <v>0</v>
      </c>
      <c r="J80" s="19" t="s">
        <v>52</v>
      </c>
      <c r="K80" s="8">
        <v>6700</v>
      </c>
      <c r="L80" s="8">
        <f t="shared" si="14"/>
        <v>6030</v>
      </c>
      <c r="M80" s="8">
        <f t="shared" si="15"/>
        <v>6365</v>
      </c>
      <c r="N80" s="8"/>
      <c r="O80" s="2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24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CA80" s="28"/>
      <c r="ED80" s="26"/>
    </row>
    <row r="81" ht="18.75" spans="1:88">
      <c r="A81" s="6">
        <v>77</v>
      </c>
      <c r="B81" s="9"/>
      <c r="C81" s="31" t="s">
        <v>117</v>
      </c>
      <c r="D81" s="31" t="s">
        <v>121</v>
      </c>
      <c r="E81" s="8">
        <v>3747</v>
      </c>
      <c r="F81" s="8">
        <v>3775</v>
      </c>
      <c r="G81" s="10">
        <v>2</v>
      </c>
      <c r="H81" s="8">
        <f t="shared" si="12"/>
        <v>0</v>
      </c>
      <c r="I81" s="19">
        <f t="shared" si="13"/>
        <v>0</v>
      </c>
      <c r="J81" s="19" t="s">
        <v>50</v>
      </c>
      <c r="K81" s="8">
        <v>3700</v>
      </c>
      <c r="L81" s="8">
        <f t="shared" si="14"/>
        <v>3330</v>
      </c>
      <c r="M81" s="8">
        <f t="shared" si="15"/>
        <v>3515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24"/>
      <c r="AS81" s="8"/>
      <c r="AT81" s="8"/>
      <c r="AU81" s="8"/>
      <c r="AV81" s="20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20"/>
      <c r="BH81" s="8"/>
      <c r="BI81" s="8"/>
      <c r="BJ81" s="8"/>
      <c r="CA81" s="28"/>
      <c r="CJ81" s="26"/>
    </row>
    <row r="82" ht="24.85" customHeight="1" spans="1:106">
      <c r="A82" s="6">
        <v>78</v>
      </c>
      <c r="B82" s="9"/>
      <c r="C82" s="31" t="s">
        <v>122</v>
      </c>
      <c r="D82" s="31" t="s">
        <v>123</v>
      </c>
      <c r="E82" s="8">
        <v>4589</v>
      </c>
      <c r="F82" s="8">
        <v>5662</v>
      </c>
      <c r="G82" s="8">
        <v>3</v>
      </c>
      <c r="H82" s="8">
        <f t="shared" si="12"/>
        <v>0</v>
      </c>
      <c r="I82" s="19">
        <f t="shared" si="13"/>
        <v>0</v>
      </c>
      <c r="J82" s="19" t="s">
        <v>51</v>
      </c>
      <c r="K82" s="8">
        <v>5600</v>
      </c>
      <c r="L82" s="8">
        <f t="shared" si="14"/>
        <v>5040</v>
      </c>
      <c r="M82" s="8">
        <f t="shared" si="15"/>
        <v>5320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24"/>
      <c r="AS82" s="8"/>
      <c r="AT82" s="8"/>
      <c r="AU82" s="8"/>
      <c r="AV82" s="24"/>
      <c r="AW82" s="24"/>
      <c r="AX82" s="20"/>
      <c r="AY82" s="24"/>
      <c r="AZ82" s="8"/>
      <c r="BA82" s="8"/>
      <c r="BB82" s="20"/>
      <c r="BC82" s="8"/>
      <c r="BD82" s="8"/>
      <c r="BE82" s="8"/>
      <c r="BF82" s="8"/>
      <c r="BG82" s="8"/>
      <c r="BH82" s="20"/>
      <c r="BI82" s="8"/>
      <c r="BJ82" s="8"/>
      <c r="CA82" s="28"/>
      <c r="CC82" s="28"/>
      <c r="CD82" s="28"/>
      <c r="CE82" s="28"/>
      <c r="CF82" s="28"/>
      <c r="CS82" s="29"/>
      <c r="CY82" s="29"/>
      <c r="DB82" s="29"/>
    </row>
    <row r="83" ht="18.75" spans="1:91">
      <c r="A83" s="6">
        <v>79</v>
      </c>
      <c r="B83" s="14"/>
      <c r="C83" s="31" t="s">
        <v>122</v>
      </c>
      <c r="D83" s="31" t="s">
        <v>124</v>
      </c>
      <c r="E83" s="8">
        <v>1008</v>
      </c>
      <c r="F83" s="8">
        <v>1055</v>
      </c>
      <c r="G83" s="8">
        <v>5</v>
      </c>
      <c r="H83" s="8">
        <f t="shared" si="12"/>
        <v>0</v>
      </c>
      <c r="I83" s="19">
        <f t="shared" si="13"/>
        <v>0</v>
      </c>
      <c r="J83" s="19" t="s">
        <v>49</v>
      </c>
      <c r="K83" s="8">
        <v>1000</v>
      </c>
      <c r="L83" s="8">
        <f t="shared" si="14"/>
        <v>900</v>
      </c>
      <c r="M83" s="8">
        <f t="shared" si="15"/>
        <v>950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24"/>
      <c r="AS83" s="8"/>
      <c r="AT83" s="20"/>
      <c r="AU83" s="20"/>
      <c r="AV83" s="8"/>
      <c r="AW83" s="20"/>
      <c r="AX83" s="20"/>
      <c r="AY83" s="8"/>
      <c r="AZ83" s="8"/>
      <c r="BA83" s="20"/>
      <c r="BB83" s="20"/>
      <c r="BC83" s="8"/>
      <c r="BD83" s="8"/>
      <c r="BE83" s="8"/>
      <c r="BF83" s="24"/>
      <c r="BG83" s="48"/>
      <c r="BH83" s="8"/>
      <c r="BI83" s="8"/>
      <c r="BJ83" s="8"/>
      <c r="CA83" s="28"/>
      <c r="CE83" s="29"/>
      <c r="CH83" s="29"/>
      <c r="CM83" s="29"/>
    </row>
    <row r="84" spans="1:97">
      <c r="A84" s="6">
        <v>80</v>
      </c>
      <c r="B84" s="7" t="s">
        <v>125</v>
      </c>
      <c r="C84" s="8" t="s">
        <v>126</v>
      </c>
      <c r="D84" s="8" t="s">
        <v>127</v>
      </c>
      <c r="E84" s="8" t="e">
        <f>MIN(#REF!)</f>
        <v>#REF!</v>
      </c>
      <c r="F84" s="8">
        <f t="shared" ref="F84:F123" si="16">MAX(AD84:AD84)</f>
        <v>0</v>
      </c>
      <c r="G84" s="8">
        <v>5</v>
      </c>
      <c r="H84" s="8">
        <f t="shared" ref="H84:H123" si="17">SUM(AD84:AD84)</f>
        <v>0</v>
      </c>
      <c r="I84" s="19">
        <f t="shared" si="13"/>
        <v>0</v>
      </c>
      <c r="J84" s="40" t="s">
        <v>50</v>
      </c>
      <c r="K84" s="8">
        <v>3000</v>
      </c>
      <c r="L84" s="8">
        <f t="shared" ref="L84:L106" si="18">0.9*K84</f>
        <v>2700</v>
      </c>
      <c r="M84" s="8">
        <f t="shared" ref="M84:M123" si="19">0.95*K84</f>
        <v>2850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24"/>
      <c r="AS84" s="8"/>
      <c r="AT84" s="8"/>
      <c r="AU84" s="8"/>
      <c r="AV84" s="8"/>
      <c r="AW84" s="8"/>
      <c r="AX84" s="8"/>
      <c r="AY84" s="8"/>
      <c r="AZ84" s="8"/>
      <c r="BA84" s="8"/>
      <c r="BB84" s="20"/>
      <c r="BC84" s="8"/>
      <c r="BD84" s="8"/>
      <c r="BE84" s="8"/>
      <c r="BF84" s="8"/>
      <c r="BG84" s="8"/>
      <c r="BH84" s="20"/>
      <c r="BI84" s="8"/>
      <c r="BJ84" s="8"/>
      <c r="CA84" s="28"/>
      <c r="CS84" s="29"/>
    </row>
    <row r="85" spans="1:123">
      <c r="A85" s="6">
        <v>81</v>
      </c>
      <c r="B85" s="9"/>
      <c r="C85" s="8" t="s">
        <v>126</v>
      </c>
      <c r="D85" s="8" t="s">
        <v>128</v>
      </c>
      <c r="E85" s="8" t="e">
        <f>MIN(#REF!)</f>
        <v>#REF!</v>
      </c>
      <c r="F85" s="8">
        <f t="shared" si="16"/>
        <v>0</v>
      </c>
      <c r="G85" s="8">
        <v>4</v>
      </c>
      <c r="H85" s="8">
        <f t="shared" si="17"/>
        <v>0</v>
      </c>
      <c r="I85" s="19">
        <f t="shared" si="13"/>
        <v>0</v>
      </c>
      <c r="J85" s="41" t="s">
        <v>51</v>
      </c>
      <c r="K85" s="8">
        <v>4800</v>
      </c>
      <c r="L85" s="8">
        <f t="shared" si="18"/>
        <v>4320</v>
      </c>
      <c r="M85" s="8">
        <f t="shared" si="19"/>
        <v>4560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24"/>
      <c r="AS85" s="23"/>
      <c r="AT85" s="23"/>
      <c r="AU85" s="23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CA85" s="28"/>
      <c r="CB85" s="27"/>
      <c r="DM85" s="29"/>
      <c r="DP85" s="29"/>
      <c r="DS85" s="29"/>
    </row>
    <row r="86" spans="1:114">
      <c r="A86" s="6">
        <v>82</v>
      </c>
      <c r="B86" s="9"/>
      <c r="C86" s="8" t="s">
        <v>126</v>
      </c>
      <c r="D86" s="8" t="s">
        <v>129</v>
      </c>
      <c r="E86" s="8" t="e">
        <f>MIN(#REF!)</f>
        <v>#REF!</v>
      </c>
      <c r="F86" s="8">
        <f t="shared" si="16"/>
        <v>0</v>
      </c>
      <c r="G86" s="8">
        <v>10</v>
      </c>
      <c r="H86" s="8">
        <f t="shared" si="17"/>
        <v>0</v>
      </c>
      <c r="I86" s="19">
        <f t="shared" si="13"/>
        <v>0</v>
      </c>
      <c r="J86" s="40" t="s">
        <v>50</v>
      </c>
      <c r="K86" s="8">
        <v>3400</v>
      </c>
      <c r="L86" s="8">
        <f t="shared" si="18"/>
        <v>3060</v>
      </c>
      <c r="M86" s="8">
        <f t="shared" si="19"/>
        <v>3230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20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24"/>
      <c r="BG86" s="8"/>
      <c r="BH86" s="8"/>
      <c r="BI86" s="8"/>
      <c r="BJ86" s="20"/>
      <c r="CM86" s="28"/>
      <c r="DH86" s="29"/>
      <c r="DJ86" s="29"/>
    </row>
    <row r="87" spans="1:62">
      <c r="A87" s="6">
        <v>83</v>
      </c>
      <c r="B87" s="9"/>
      <c r="C87" s="8" t="s">
        <v>126</v>
      </c>
      <c r="D87" s="8" t="s">
        <v>130</v>
      </c>
      <c r="E87" s="8" t="e">
        <f>MIN(#REF!)</f>
        <v>#REF!</v>
      </c>
      <c r="F87" s="8">
        <f t="shared" si="16"/>
        <v>0</v>
      </c>
      <c r="G87" s="8">
        <v>4</v>
      </c>
      <c r="H87" s="8">
        <f t="shared" si="17"/>
        <v>0</v>
      </c>
      <c r="I87" s="19">
        <f t="shared" si="13"/>
        <v>0</v>
      </c>
      <c r="J87" s="42" t="s">
        <v>52</v>
      </c>
      <c r="K87" s="8">
        <v>8100</v>
      </c>
      <c r="L87" s="8">
        <f t="shared" si="18"/>
        <v>7290</v>
      </c>
      <c r="M87" s="8">
        <f t="shared" si="19"/>
        <v>7695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48"/>
      <c r="AW87" s="20"/>
      <c r="AX87" s="8"/>
      <c r="AY87" s="8"/>
      <c r="AZ87" s="8"/>
      <c r="BA87" s="8"/>
      <c r="BB87" s="20"/>
      <c r="BC87" s="8"/>
      <c r="BD87" s="8"/>
      <c r="BE87" s="8"/>
      <c r="BF87" s="8"/>
      <c r="BG87" s="8"/>
      <c r="BH87" s="8"/>
      <c r="BI87" s="8"/>
      <c r="BJ87" s="8"/>
    </row>
    <row r="88" spans="1:137">
      <c r="A88" s="6">
        <v>84</v>
      </c>
      <c r="B88" s="9"/>
      <c r="C88" s="10" t="s">
        <v>126</v>
      </c>
      <c r="D88" s="10" t="s">
        <v>131</v>
      </c>
      <c r="E88" s="10" t="e">
        <f>MIN(#REF!)</f>
        <v>#REF!</v>
      </c>
      <c r="F88" s="10">
        <f t="shared" si="16"/>
        <v>0</v>
      </c>
      <c r="G88" s="10">
        <v>2</v>
      </c>
      <c r="H88" s="10">
        <f t="shared" si="17"/>
        <v>0</v>
      </c>
      <c r="I88" s="43">
        <f t="shared" si="13"/>
        <v>0</v>
      </c>
      <c r="J88" s="41" t="s">
        <v>51</v>
      </c>
      <c r="K88" s="10">
        <v>4400</v>
      </c>
      <c r="L88" s="10">
        <f t="shared" si="18"/>
        <v>3960</v>
      </c>
      <c r="M88" s="10">
        <f t="shared" si="19"/>
        <v>4180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8"/>
      <c r="AE88" s="8"/>
      <c r="AF88" s="8"/>
      <c r="AG88" s="8"/>
      <c r="AH88" s="8"/>
      <c r="AI88" s="20"/>
      <c r="AJ88" s="8"/>
      <c r="AK88" s="8"/>
      <c r="AL88" s="8"/>
      <c r="AM88" s="8"/>
      <c r="AN88" s="8"/>
      <c r="AO88" s="8"/>
      <c r="AP88" s="8"/>
      <c r="AQ88" s="8"/>
      <c r="AR88" s="20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49"/>
      <c r="BL88" s="49"/>
      <c r="BM88" s="49"/>
      <c r="BN88" s="49"/>
      <c r="EC88" s="50"/>
      <c r="EG88" s="26"/>
    </row>
    <row r="89" spans="1:90">
      <c r="A89" s="6">
        <v>85</v>
      </c>
      <c r="B89" s="9"/>
      <c r="C89" s="8" t="s">
        <v>126</v>
      </c>
      <c r="D89" s="8" t="s">
        <v>132</v>
      </c>
      <c r="E89" s="8" t="e">
        <f>MIN(#REF!)</f>
        <v>#REF!</v>
      </c>
      <c r="F89" s="8">
        <f t="shared" si="16"/>
        <v>0</v>
      </c>
      <c r="G89" s="10">
        <v>3</v>
      </c>
      <c r="H89" s="8">
        <f t="shared" si="17"/>
        <v>0</v>
      </c>
      <c r="I89" s="19">
        <f t="shared" si="13"/>
        <v>0</v>
      </c>
      <c r="J89" s="42" t="s">
        <v>52</v>
      </c>
      <c r="K89" s="8">
        <v>13500</v>
      </c>
      <c r="L89" s="8">
        <f t="shared" si="18"/>
        <v>12150</v>
      </c>
      <c r="M89" s="8">
        <f t="shared" si="19"/>
        <v>12825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CC89" s="26"/>
      <c r="CD89" s="26"/>
      <c r="CE89" s="26"/>
      <c r="CF89" s="26"/>
      <c r="CG89" s="26"/>
      <c r="CK89" s="26"/>
      <c r="CL89" s="26"/>
    </row>
    <row r="90" spans="1:86">
      <c r="A90" s="6">
        <v>86</v>
      </c>
      <c r="B90" s="9"/>
      <c r="C90" s="8" t="s">
        <v>126</v>
      </c>
      <c r="D90" s="8" t="s">
        <v>133</v>
      </c>
      <c r="E90" s="8" t="e">
        <f>MIN(#REF!)</f>
        <v>#REF!</v>
      </c>
      <c r="F90" s="8">
        <f t="shared" si="16"/>
        <v>0</v>
      </c>
      <c r="G90" s="10">
        <v>2</v>
      </c>
      <c r="H90" s="8">
        <f t="shared" si="17"/>
        <v>0</v>
      </c>
      <c r="I90" s="19">
        <f t="shared" si="13"/>
        <v>0</v>
      </c>
      <c r="J90" s="40" t="s">
        <v>50</v>
      </c>
      <c r="K90" s="8">
        <v>3800</v>
      </c>
      <c r="L90" s="8">
        <f t="shared" si="18"/>
        <v>3420</v>
      </c>
      <c r="M90" s="8">
        <f t="shared" si="19"/>
        <v>3610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CG90" s="26"/>
      <c r="CH90" s="26"/>
    </row>
    <row r="91" spans="1:122">
      <c r="A91" s="6">
        <v>87</v>
      </c>
      <c r="B91" s="9"/>
      <c r="C91" s="8" t="s">
        <v>126</v>
      </c>
      <c r="D91" s="8" t="s">
        <v>134</v>
      </c>
      <c r="E91" s="8" t="e">
        <f>MIN(#REF!)</f>
        <v>#REF!</v>
      </c>
      <c r="F91" s="8">
        <f t="shared" si="16"/>
        <v>0</v>
      </c>
      <c r="G91" s="10">
        <v>4</v>
      </c>
      <c r="H91" s="8">
        <f t="shared" si="17"/>
        <v>0</v>
      </c>
      <c r="I91" s="19">
        <f t="shared" si="13"/>
        <v>0</v>
      </c>
      <c r="J91" s="44" t="s">
        <v>49</v>
      </c>
      <c r="K91" s="8">
        <v>1800</v>
      </c>
      <c r="L91" s="8">
        <f t="shared" si="18"/>
        <v>1620</v>
      </c>
      <c r="M91" s="8">
        <f t="shared" si="19"/>
        <v>1710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20"/>
      <c r="BD91" s="20"/>
      <c r="BE91" s="20"/>
      <c r="BF91" s="8"/>
      <c r="BG91" s="8"/>
      <c r="BH91" s="20"/>
      <c r="BI91" s="8"/>
      <c r="BJ91" s="8"/>
      <c r="DL91" s="29"/>
      <c r="DM91" s="29"/>
      <c r="DR91" s="29"/>
    </row>
    <row r="92" s="2" customFormat="1" spans="1:135">
      <c r="A92" s="32">
        <v>88</v>
      </c>
      <c r="B92" s="33"/>
      <c r="C92" s="34" t="s">
        <v>135</v>
      </c>
      <c r="D92" s="34" t="s">
        <v>136</v>
      </c>
      <c r="E92" s="34" t="e">
        <f>MIN(#REF!)</f>
        <v>#REF!</v>
      </c>
      <c r="F92" s="34">
        <f t="shared" si="16"/>
        <v>0</v>
      </c>
      <c r="G92" s="34">
        <v>0</v>
      </c>
      <c r="H92" s="34">
        <f t="shared" si="17"/>
        <v>0</v>
      </c>
      <c r="I92" s="41"/>
      <c r="J92" s="41" t="s">
        <v>137</v>
      </c>
      <c r="K92" s="34">
        <v>0</v>
      </c>
      <c r="L92" s="34">
        <f t="shared" si="18"/>
        <v>0</v>
      </c>
      <c r="M92" s="34">
        <f t="shared" si="19"/>
        <v>0</v>
      </c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EB92"/>
      <c r="EC92"/>
      <c r="ED92"/>
      <c r="EE92"/>
    </row>
    <row r="93" s="2" customFormat="1" spans="1:135">
      <c r="A93" s="32">
        <v>89</v>
      </c>
      <c r="B93" s="33"/>
      <c r="C93" s="34" t="s">
        <v>135</v>
      </c>
      <c r="D93" s="34" t="s">
        <v>138</v>
      </c>
      <c r="E93" s="34" t="e">
        <f>MIN(#REF!)</f>
        <v>#REF!</v>
      </c>
      <c r="F93" s="34">
        <f t="shared" si="16"/>
        <v>0</v>
      </c>
      <c r="G93" s="34">
        <v>0</v>
      </c>
      <c r="H93" s="34">
        <f t="shared" si="17"/>
        <v>0</v>
      </c>
      <c r="I93" s="41"/>
      <c r="J93" s="41" t="s">
        <v>137</v>
      </c>
      <c r="K93" s="34">
        <v>0</v>
      </c>
      <c r="L93" s="34">
        <f t="shared" si="18"/>
        <v>0</v>
      </c>
      <c r="M93" s="34">
        <f t="shared" si="19"/>
        <v>0</v>
      </c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EB93"/>
      <c r="EC93"/>
      <c r="ED93"/>
      <c r="EE93"/>
    </row>
    <row r="94" s="2" customFormat="1" spans="1:135">
      <c r="A94" s="32">
        <v>90</v>
      </c>
      <c r="B94" s="33"/>
      <c r="C94" s="34" t="s">
        <v>135</v>
      </c>
      <c r="D94" s="34" t="s">
        <v>139</v>
      </c>
      <c r="E94" s="34" t="e">
        <f>MIN(#REF!)</f>
        <v>#REF!</v>
      </c>
      <c r="F94" s="34">
        <f t="shared" si="16"/>
        <v>0</v>
      </c>
      <c r="G94" s="34">
        <v>0</v>
      </c>
      <c r="H94" s="34">
        <f t="shared" si="17"/>
        <v>0</v>
      </c>
      <c r="I94" s="41"/>
      <c r="J94" s="41" t="s">
        <v>137</v>
      </c>
      <c r="K94" s="34">
        <v>0</v>
      </c>
      <c r="L94" s="34">
        <f t="shared" si="18"/>
        <v>0</v>
      </c>
      <c r="M94" s="34">
        <f t="shared" si="19"/>
        <v>0</v>
      </c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EB94"/>
      <c r="EC94"/>
      <c r="ED94"/>
      <c r="EE94"/>
    </row>
    <row r="95" s="2" customFormat="1" spans="1:135">
      <c r="A95" s="32">
        <v>91</v>
      </c>
      <c r="B95" s="33"/>
      <c r="C95" s="34" t="s">
        <v>135</v>
      </c>
      <c r="D95" s="34" t="s">
        <v>140</v>
      </c>
      <c r="E95" s="34" t="e">
        <f>MIN(#REF!)</f>
        <v>#REF!</v>
      </c>
      <c r="F95" s="34">
        <f t="shared" si="16"/>
        <v>0</v>
      </c>
      <c r="G95" s="34">
        <v>0</v>
      </c>
      <c r="H95" s="34">
        <f t="shared" si="17"/>
        <v>0</v>
      </c>
      <c r="I95" s="41"/>
      <c r="J95" s="41" t="s">
        <v>137</v>
      </c>
      <c r="K95" s="34">
        <v>0</v>
      </c>
      <c r="L95" s="34">
        <f t="shared" si="18"/>
        <v>0</v>
      </c>
      <c r="M95" s="34">
        <f t="shared" si="19"/>
        <v>0</v>
      </c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EB95"/>
      <c r="EC95"/>
      <c r="ED95"/>
      <c r="EE95"/>
    </row>
    <row r="96" spans="1:131">
      <c r="A96" s="6">
        <v>92</v>
      </c>
      <c r="B96" s="9"/>
      <c r="C96" s="8" t="s">
        <v>141</v>
      </c>
      <c r="D96" s="8" t="s">
        <v>142</v>
      </c>
      <c r="E96" s="8" t="e">
        <f>MIN(#REF!)</f>
        <v>#REF!</v>
      </c>
      <c r="F96" s="8">
        <f t="shared" si="16"/>
        <v>0</v>
      </c>
      <c r="G96" s="10">
        <v>10</v>
      </c>
      <c r="H96" s="8">
        <f t="shared" si="17"/>
        <v>0</v>
      </c>
      <c r="I96" s="19">
        <f t="shared" ref="I96:I123" si="20">H96/G96</f>
        <v>0</v>
      </c>
      <c r="J96" s="40" t="s">
        <v>50</v>
      </c>
      <c r="K96" s="10">
        <v>3100</v>
      </c>
      <c r="L96" s="10">
        <f t="shared" si="18"/>
        <v>2790</v>
      </c>
      <c r="M96" s="10">
        <f t="shared" si="19"/>
        <v>2945</v>
      </c>
      <c r="N96" s="8"/>
      <c r="O96" s="8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20"/>
      <c r="BK96" s="26"/>
      <c r="BL96" s="49"/>
      <c r="BM96" s="49"/>
      <c r="BN96" s="26"/>
      <c r="EA96" s="29"/>
    </row>
    <row r="97" spans="1:66">
      <c r="A97" s="6">
        <v>93</v>
      </c>
      <c r="B97" s="9"/>
      <c r="C97" s="8" t="s">
        <v>141</v>
      </c>
      <c r="D97" s="8" t="s">
        <v>143</v>
      </c>
      <c r="E97" s="8" t="e">
        <f>MIN(#REF!)</f>
        <v>#REF!</v>
      </c>
      <c r="F97" s="8">
        <f t="shared" si="16"/>
        <v>0</v>
      </c>
      <c r="G97" s="10">
        <v>3</v>
      </c>
      <c r="H97" s="8">
        <f t="shared" si="17"/>
        <v>0</v>
      </c>
      <c r="I97" s="19">
        <f t="shared" si="20"/>
        <v>0</v>
      </c>
      <c r="J97" s="40" t="s">
        <v>50</v>
      </c>
      <c r="K97" s="10">
        <v>2800</v>
      </c>
      <c r="L97" s="10">
        <f t="shared" si="18"/>
        <v>2520</v>
      </c>
      <c r="M97" s="10">
        <f t="shared" si="19"/>
        <v>2660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20"/>
      <c r="AR97" s="8"/>
      <c r="AS97" s="8"/>
      <c r="AT97" s="8"/>
      <c r="AU97" s="8"/>
      <c r="AV97" s="20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26"/>
      <c r="BL97" s="49"/>
      <c r="BM97" s="49"/>
      <c r="BN97" s="49"/>
    </row>
    <row r="98" spans="1:66">
      <c r="A98" s="6">
        <v>94</v>
      </c>
      <c r="B98" s="9"/>
      <c r="C98" s="8" t="s">
        <v>141</v>
      </c>
      <c r="D98" s="8" t="s">
        <v>144</v>
      </c>
      <c r="E98" s="8" t="e">
        <f>MIN(#REF!)</f>
        <v>#REF!</v>
      </c>
      <c r="F98" s="8">
        <f t="shared" si="16"/>
        <v>0</v>
      </c>
      <c r="G98" s="10">
        <v>9</v>
      </c>
      <c r="H98" s="8">
        <f t="shared" si="17"/>
        <v>0</v>
      </c>
      <c r="I98" s="19">
        <f t="shared" si="20"/>
        <v>0</v>
      </c>
      <c r="J98" s="41" t="s">
        <v>51</v>
      </c>
      <c r="K98" s="10">
        <v>4900</v>
      </c>
      <c r="L98" s="10">
        <f t="shared" si="18"/>
        <v>4410</v>
      </c>
      <c r="M98" s="10">
        <f t="shared" si="19"/>
        <v>4655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49"/>
      <c r="BL98" s="49"/>
      <c r="BM98" s="49"/>
      <c r="BN98" s="49"/>
    </row>
    <row r="99" spans="1:80">
      <c r="A99" s="6">
        <v>95</v>
      </c>
      <c r="B99" s="9"/>
      <c r="C99" s="8" t="s">
        <v>141</v>
      </c>
      <c r="D99" s="8" t="s">
        <v>145</v>
      </c>
      <c r="E99" s="8" t="e">
        <f>MIN(#REF!)</f>
        <v>#REF!</v>
      </c>
      <c r="F99" s="8">
        <f t="shared" si="16"/>
        <v>0</v>
      </c>
      <c r="G99" s="10">
        <v>9</v>
      </c>
      <c r="H99" s="8">
        <f t="shared" si="17"/>
        <v>0</v>
      </c>
      <c r="I99" s="19">
        <f t="shared" si="20"/>
        <v>0</v>
      </c>
      <c r="J99" s="44" t="s">
        <v>49</v>
      </c>
      <c r="K99" s="10">
        <v>2400</v>
      </c>
      <c r="L99" s="10">
        <f t="shared" si="18"/>
        <v>2160</v>
      </c>
      <c r="M99" s="10">
        <f t="shared" si="19"/>
        <v>2280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24"/>
      <c r="AS99" s="23"/>
      <c r="AT99" s="23"/>
      <c r="AU99" s="23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49"/>
      <c r="BL99" s="49"/>
      <c r="BM99" s="49"/>
      <c r="BN99" s="49"/>
      <c r="CA99" s="28"/>
      <c r="CB99" s="27"/>
    </row>
    <row r="100" spans="1:66">
      <c r="A100" s="6">
        <v>96</v>
      </c>
      <c r="B100" s="9"/>
      <c r="C100" s="8" t="s">
        <v>141</v>
      </c>
      <c r="D100" s="8" t="s">
        <v>146</v>
      </c>
      <c r="E100" s="8" t="e">
        <f>MIN(#REF!)</f>
        <v>#REF!</v>
      </c>
      <c r="F100" s="8">
        <f t="shared" si="16"/>
        <v>0</v>
      </c>
      <c r="G100" s="10">
        <v>8</v>
      </c>
      <c r="H100" s="8">
        <f t="shared" si="17"/>
        <v>0</v>
      </c>
      <c r="I100" s="19">
        <f t="shared" si="20"/>
        <v>0</v>
      </c>
      <c r="J100" s="42" t="s">
        <v>52</v>
      </c>
      <c r="K100" s="10">
        <v>7600</v>
      </c>
      <c r="L100" s="10">
        <f t="shared" si="18"/>
        <v>6840</v>
      </c>
      <c r="M100" s="10">
        <f t="shared" si="19"/>
        <v>7220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20"/>
      <c r="AQ100" s="8"/>
      <c r="AR100" s="8"/>
      <c r="AS100" s="20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49"/>
      <c r="BL100" s="49"/>
      <c r="BM100" s="49"/>
      <c r="BN100" s="49"/>
    </row>
    <row r="101" spans="1:134">
      <c r="A101" s="6">
        <v>97</v>
      </c>
      <c r="B101" s="9"/>
      <c r="C101" s="8" t="s">
        <v>141</v>
      </c>
      <c r="D101" s="8" t="s">
        <v>147</v>
      </c>
      <c r="E101" s="8" t="e">
        <f>MIN(#REF!)</f>
        <v>#REF!</v>
      </c>
      <c r="F101" s="8">
        <f t="shared" si="16"/>
        <v>0</v>
      </c>
      <c r="G101" s="10">
        <v>9</v>
      </c>
      <c r="H101" s="8">
        <f t="shared" si="17"/>
        <v>0</v>
      </c>
      <c r="I101" s="19">
        <f t="shared" si="20"/>
        <v>0</v>
      </c>
      <c r="J101" s="42" t="s">
        <v>52</v>
      </c>
      <c r="K101" s="10">
        <v>6600</v>
      </c>
      <c r="L101" s="10">
        <f t="shared" si="18"/>
        <v>5940</v>
      </c>
      <c r="M101" s="10">
        <f t="shared" si="19"/>
        <v>6270</v>
      </c>
      <c r="N101" s="10"/>
      <c r="O101" s="10"/>
      <c r="P101" s="10"/>
      <c r="Q101" s="2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49"/>
      <c r="BL101" s="49"/>
      <c r="BM101" s="49"/>
      <c r="BN101" s="49"/>
      <c r="ED101" s="26"/>
    </row>
    <row r="102" spans="1:130">
      <c r="A102" s="6">
        <v>98</v>
      </c>
      <c r="B102" s="9"/>
      <c r="C102" s="8" t="s">
        <v>141</v>
      </c>
      <c r="D102" s="8" t="s">
        <v>148</v>
      </c>
      <c r="E102" s="8" t="e">
        <f>MIN(#REF!)</f>
        <v>#REF!</v>
      </c>
      <c r="F102" s="8">
        <f t="shared" si="16"/>
        <v>0</v>
      </c>
      <c r="G102" s="10">
        <v>3</v>
      </c>
      <c r="H102" s="8">
        <f t="shared" si="17"/>
        <v>0</v>
      </c>
      <c r="I102" s="19">
        <f t="shared" si="20"/>
        <v>0</v>
      </c>
      <c r="J102" s="40" t="s">
        <v>50</v>
      </c>
      <c r="K102" s="10">
        <v>3600</v>
      </c>
      <c r="L102" s="10">
        <f t="shared" si="18"/>
        <v>3240</v>
      </c>
      <c r="M102" s="10">
        <f t="shared" si="19"/>
        <v>3420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20"/>
      <c r="BJ102" s="20"/>
      <c r="BK102" s="49"/>
      <c r="BL102" s="49"/>
      <c r="BM102" s="49"/>
      <c r="BN102" s="49"/>
      <c r="CP102" s="26"/>
      <c r="DZ102" s="29"/>
    </row>
    <row r="103" spans="1:66">
      <c r="A103" s="6">
        <v>99</v>
      </c>
      <c r="B103" s="9"/>
      <c r="C103" s="8" t="s">
        <v>141</v>
      </c>
      <c r="D103" s="8" t="s">
        <v>149</v>
      </c>
      <c r="E103" s="8" t="e">
        <f>MIN(#REF!)</f>
        <v>#REF!</v>
      </c>
      <c r="F103" s="8">
        <f t="shared" si="16"/>
        <v>0</v>
      </c>
      <c r="G103" s="10">
        <v>3</v>
      </c>
      <c r="H103" s="8">
        <f t="shared" si="17"/>
        <v>0</v>
      </c>
      <c r="I103" s="19">
        <f t="shared" si="20"/>
        <v>0</v>
      </c>
      <c r="J103" s="42" t="s">
        <v>52</v>
      </c>
      <c r="K103" s="10">
        <v>6600</v>
      </c>
      <c r="L103" s="10">
        <f t="shared" si="18"/>
        <v>5940</v>
      </c>
      <c r="M103" s="10">
        <f t="shared" si="19"/>
        <v>6270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20"/>
      <c r="AV103" s="8"/>
      <c r="AW103" s="8"/>
      <c r="AX103" s="8"/>
      <c r="AY103" s="8"/>
      <c r="AZ103" s="20"/>
      <c r="BA103" s="8"/>
      <c r="BB103" s="20"/>
      <c r="BC103" s="8"/>
      <c r="BD103" s="8"/>
      <c r="BE103" s="8"/>
      <c r="BF103" s="8"/>
      <c r="BG103" s="8"/>
      <c r="BH103" s="8"/>
      <c r="BI103" s="8"/>
      <c r="BJ103" s="8"/>
      <c r="BK103" s="49"/>
      <c r="BL103" s="49"/>
      <c r="BM103" s="49"/>
      <c r="BN103" s="49"/>
    </row>
    <row r="104" spans="1:94">
      <c r="A104" s="6">
        <v>100</v>
      </c>
      <c r="B104" s="9"/>
      <c r="C104" s="8" t="s">
        <v>150</v>
      </c>
      <c r="D104" s="8" t="s">
        <v>151</v>
      </c>
      <c r="E104" s="8" t="e">
        <f>MIN(#REF!)</f>
        <v>#REF!</v>
      </c>
      <c r="F104" s="8">
        <f t="shared" si="16"/>
        <v>0</v>
      </c>
      <c r="G104" s="10">
        <v>3</v>
      </c>
      <c r="H104" s="8">
        <f t="shared" si="17"/>
        <v>0</v>
      </c>
      <c r="I104" s="19">
        <f t="shared" si="20"/>
        <v>0</v>
      </c>
      <c r="J104" s="41" t="s">
        <v>51</v>
      </c>
      <c r="K104" s="10">
        <v>5400</v>
      </c>
      <c r="L104" s="10">
        <f t="shared" si="18"/>
        <v>4860</v>
      </c>
      <c r="M104" s="10">
        <f t="shared" si="19"/>
        <v>5130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20"/>
      <c r="AT104" s="8"/>
      <c r="AU104" s="8"/>
      <c r="AV104" s="8"/>
      <c r="AW104" s="45"/>
      <c r="AX104" s="8"/>
      <c r="AY104" s="8"/>
      <c r="AZ104" s="8"/>
      <c r="BA104" s="8"/>
      <c r="BB104" s="24"/>
      <c r="BC104" s="20"/>
      <c r="BD104" s="20"/>
      <c r="BE104" s="8"/>
      <c r="BF104" s="23"/>
      <c r="BG104" s="23"/>
      <c r="BH104" s="23"/>
      <c r="BI104" s="23"/>
      <c r="BJ104" s="23"/>
      <c r="BK104" s="49"/>
      <c r="BL104" s="49"/>
      <c r="BM104" s="49"/>
      <c r="BN104" s="49"/>
      <c r="CI104" s="28"/>
      <c r="CM104" s="27"/>
      <c r="CN104" s="27"/>
      <c r="CO104" s="27"/>
      <c r="CP104" s="27"/>
    </row>
    <row r="105" spans="1:66">
      <c r="A105" s="6">
        <v>101</v>
      </c>
      <c r="B105" s="9"/>
      <c r="C105" s="8" t="s">
        <v>150</v>
      </c>
      <c r="D105" s="8" t="s">
        <v>152</v>
      </c>
      <c r="E105" s="8" t="e">
        <f>MIN(#REF!)</f>
        <v>#REF!</v>
      </c>
      <c r="F105" s="8">
        <f t="shared" si="16"/>
        <v>0</v>
      </c>
      <c r="G105" s="10">
        <v>4</v>
      </c>
      <c r="H105" s="8">
        <f t="shared" si="17"/>
        <v>0</v>
      </c>
      <c r="I105" s="19">
        <f t="shared" si="20"/>
        <v>0</v>
      </c>
      <c r="J105" s="42" t="s">
        <v>52</v>
      </c>
      <c r="K105" s="10">
        <v>7100</v>
      </c>
      <c r="L105" s="10">
        <f t="shared" si="18"/>
        <v>6390</v>
      </c>
      <c r="M105" s="10">
        <f t="shared" si="19"/>
        <v>6745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8"/>
      <c r="AE105" s="8"/>
      <c r="AF105" s="8"/>
      <c r="AG105" s="8"/>
      <c r="AH105" s="8"/>
      <c r="AI105" s="8"/>
      <c r="AJ105" s="20"/>
      <c r="AK105" s="8"/>
      <c r="AL105" s="8"/>
      <c r="AM105" s="8"/>
      <c r="AN105" s="8"/>
      <c r="AO105" s="8"/>
      <c r="AP105" s="8"/>
      <c r="AQ105" s="20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20"/>
      <c r="BI105" s="48"/>
      <c r="BJ105" s="8"/>
      <c r="BK105" s="49"/>
      <c r="BL105" s="49"/>
      <c r="BM105" s="49"/>
      <c r="BN105" s="49"/>
    </row>
    <row r="106" spans="1:120">
      <c r="A106" s="6">
        <v>102</v>
      </c>
      <c r="B106" s="9"/>
      <c r="C106" s="8" t="s">
        <v>150</v>
      </c>
      <c r="D106" s="8" t="s">
        <v>153</v>
      </c>
      <c r="E106" s="8" t="e">
        <f>MIN(#REF!)</f>
        <v>#REF!</v>
      </c>
      <c r="F106" s="8">
        <f t="shared" si="16"/>
        <v>0</v>
      </c>
      <c r="G106" s="10">
        <v>5</v>
      </c>
      <c r="H106" s="8">
        <f t="shared" si="17"/>
        <v>0</v>
      </c>
      <c r="I106" s="19">
        <f t="shared" si="20"/>
        <v>0</v>
      </c>
      <c r="J106" s="40" t="s">
        <v>50</v>
      </c>
      <c r="K106" s="10">
        <v>2700</v>
      </c>
      <c r="L106" s="10">
        <f t="shared" si="18"/>
        <v>2430</v>
      </c>
      <c r="M106" s="10">
        <f t="shared" si="19"/>
        <v>2565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20"/>
      <c r="AV106" s="8"/>
      <c r="AW106" s="20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49"/>
      <c r="BL106" s="49"/>
      <c r="BM106" s="49"/>
      <c r="BN106" s="49"/>
      <c r="DM106" s="29"/>
      <c r="DP106" s="29"/>
    </row>
    <row r="107" s="2" customFormat="1" spans="1:135">
      <c r="A107" s="32">
        <v>103</v>
      </c>
      <c r="B107" s="33"/>
      <c r="C107" s="34" t="s">
        <v>150</v>
      </c>
      <c r="D107" s="34" t="s">
        <v>154</v>
      </c>
      <c r="E107" s="34" t="e">
        <f>MIN(#REF!)</f>
        <v>#REF!</v>
      </c>
      <c r="F107" s="34">
        <f t="shared" si="16"/>
        <v>0</v>
      </c>
      <c r="G107" s="34">
        <v>5</v>
      </c>
      <c r="H107" s="34">
        <f t="shared" si="17"/>
        <v>0</v>
      </c>
      <c r="I107" s="41">
        <f t="shared" si="20"/>
        <v>0</v>
      </c>
      <c r="J107" s="34" t="s">
        <v>155</v>
      </c>
      <c r="K107" s="34">
        <v>0</v>
      </c>
      <c r="L107" s="34">
        <v>0</v>
      </c>
      <c r="M107" s="34">
        <f t="shared" si="19"/>
        <v>0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DM107" s="29"/>
      <c r="DP107" s="29"/>
      <c r="EB107"/>
      <c r="EC107"/>
      <c r="ED107"/>
      <c r="EE107"/>
    </row>
    <row r="108" spans="1:66">
      <c r="A108" s="6">
        <v>104</v>
      </c>
      <c r="B108" s="9"/>
      <c r="C108" s="8" t="s">
        <v>156</v>
      </c>
      <c r="D108" s="8" t="s">
        <v>157</v>
      </c>
      <c r="E108" s="8" t="e">
        <f>MIN(#REF!)</f>
        <v>#REF!</v>
      </c>
      <c r="F108" s="8">
        <f t="shared" si="16"/>
        <v>0</v>
      </c>
      <c r="G108" s="10">
        <v>7</v>
      </c>
      <c r="H108" s="8">
        <f t="shared" si="17"/>
        <v>0</v>
      </c>
      <c r="I108" s="19">
        <f t="shared" si="20"/>
        <v>0</v>
      </c>
      <c r="J108" s="42" t="s">
        <v>52</v>
      </c>
      <c r="K108" s="10">
        <v>7500</v>
      </c>
      <c r="L108" s="10">
        <f t="shared" ref="L108:L123" si="21">0.9*K108</f>
        <v>6750</v>
      </c>
      <c r="M108" s="10">
        <f t="shared" si="19"/>
        <v>7125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20"/>
      <c r="AS108" s="8"/>
      <c r="AT108" s="20"/>
      <c r="AU108" s="8"/>
      <c r="AV108" s="20"/>
      <c r="AW108" s="4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49"/>
      <c r="BL108" s="49"/>
      <c r="BM108" s="49"/>
      <c r="BN108" s="49"/>
    </row>
    <row r="109" spans="1:66">
      <c r="A109" s="6">
        <v>105</v>
      </c>
      <c r="B109" s="9"/>
      <c r="C109" s="8" t="s">
        <v>156</v>
      </c>
      <c r="D109" s="8" t="s">
        <v>158</v>
      </c>
      <c r="E109" s="8" t="e">
        <f>MIN(#REF!)</f>
        <v>#REF!</v>
      </c>
      <c r="F109" s="8">
        <f t="shared" si="16"/>
        <v>0</v>
      </c>
      <c r="G109" s="10">
        <v>8</v>
      </c>
      <c r="H109" s="8">
        <f t="shared" si="17"/>
        <v>0</v>
      </c>
      <c r="I109" s="19">
        <f t="shared" si="20"/>
        <v>0</v>
      </c>
      <c r="J109" s="44" t="s">
        <v>49</v>
      </c>
      <c r="K109" s="10">
        <v>2500</v>
      </c>
      <c r="L109" s="10">
        <f t="shared" si="21"/>
        <v>2250</v>
      </c>
      <c r="M109" s="10">
        <f t="shared" si="19"/>
        <v>2375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49"/>
      <c r="BL109" s="49"/>
      <c r="BM109" s="49"/>
      <c r="BN109" s="49"/>
    </row>
    <row r="110" spans="1:66">
      <c r="A110" s="6">
        <v>106</v>
      </c>
      <c r="B110" s="9"/>
      <c r="C110" s="8" t="s">
        <v>156</v>
      </c>
      <c r="D110" s="8" t="s">
        <v>159</v>
      </c>
      <c r="E110" s="8" t="e">
        <f>MIN(#REF!)</f>
        <v>#REF!</v>
      </c>
      <c r="F110" s="8">
        <f t="shared" si="16"/>
        <v>0</v>
      </c>
      <c r="G110" s="10">
        <v>7</v>
      </c>
      <c r="H110" s="8">
        <f t="shared" si="17"/>
        <v>0</v>
      </c>
      <c r="I110" s="19">
        <f t="shared" si="20"/>
        <v>0</v>
      </c>
      <c r="J110" s="42" t="s">
        <v>52</v>
      </c>
      <c r="K110" s="10">
        <v>9400</v>
      </c>
      <c r="L110" s="10">
        <f t="shared" si="21"/>
        <v>8460</v>
      </c>
      <c r="M110" s="10">
        <f t="shared" si="19"/>
        <v>8930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20"/>
      <c r="BJ110" s="48"/>
      <c r="BK110" s="49"/>
      <c r="BL110" s="49"/>
      <c r="BM110" s="49"/>
      <c r="BN110" s="49"/>
    </row>
    <row r="111" spans="1:85">
      <c r="A111" s="6">
        <v>107</v>
      </c>
      <c r="B111" s="9"/>
      <c r="C111" s="8" t="s">
        <v>156</v>
      </c>
      <c r="D111" s="8" t="s">
        <v>160</v>
      </c>
      <c r="E111" s="8" t="e">
        <f>MIN(#REF!)</f>
        <v>#REF!</v>
      </c>
      <c r="F111" s="8">
        <f t="shared" si="16"/>
        <v>0</v>
      </c>
      <c r="G111" s="10">
        <v>8</v>
      </c>
      <c r="H111" s="8">
        <f t="shared" si="17"/>
        <v>0</v>
      </c>
      <c r="I111" s="19">
        <f t="shared" si="20"/>
        <v>0</v>
      </c>
      <c r="J111" s="44" t="s">
        <v>49</v>
      </c>
      <c r="K111" s="10">
        <v>2100</v>
      </c>
      <c r="L111" s="10">
        <f t="shared" si="21"/>
        <v>1890</v>
      </c>
      <c r="M111" s="10">
        <f t="shared" si="19"/>
        <v>1995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48"/>
      <c r="BK111" s="49"/>
      <c r="BL111" s="49"/>
      <c r="BM111" s="49"/>
      <c r="BN111" s="49"/>
      <c r="CC111" s="26"/>
      <c r="CD111" s="26"/>
      <c r="CE111" s="26"/>
      <c r="CF111" s="26"/>
      <c r="CG111" s="26"/>
    </row>
    <row r="112" spans="1:66">
      <c r="A112" s="6">
        <v>108</v>
      </c>
      <c r="B112" s="9"/>
      <c r="C112" s="8" t="s">
        <v>156</v>
      </c>
      <c r="D112" s="8" t="s">
        <v>161</v>
      </c>
      <c r="E112" s="8" t="e">
        <f>MIN(#REF!)</f>
        <v>#REF!</v>
      </c>
      <c r="F112" s="8">
        <f t="shared" si="16"/>
        <v>0</v>
      </c>
      <c r="G112" s="10">
        <v>2</v>
      </c>
      <c r="H112" s="8">
        <f t="shared" si="17"/>
        <v>0</v>
      </c>
      <c r="I112" s="19">
        <f t="shared" si="20"/>
        <v>0</v>
      </c>
      <c r="J112" s="40" t="s">
        <v>50</v>
      </c>
      <c r="K112" s="10">
        <v>3700</v>
      </c>
      <c r="L112" s="10">
        <f t="shared" si="21"/>
        <v>3330</v>
      </c>
      <c r="M112" s="10">
        <f t="shared" si="19"/>
        <v>3515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48"/>
      <c r="BK112" s="49"/>
      <c r="BL112" s="49"/>
      <c r="BM112" s="49"/>
      <c r="BN112" s="49"/>
    </row>
    <row r="113" spans="1:94">
      <c r="A113" s="6">
        <v>109</v>
      </c>
      <c r="B113" s="9"/>
      <c r="C113" s="8" t="s">
        <v>156</v>
      </c>
      <c r="D113" s="8" t="s">
        <v>162</v>
      </c>
      <c r="E113" s="8" t="e">
        <f>MIN(#REF!)</f>
        <v>#REF!</v>
      </c>
      <c r="F113" s="8">
        <f t="shared" si="16"/>
        <v>0</v>
      </c>
      <c r="G113" s="10">
        <v>11</v>
      </c>
      <c r="H113" s="8">
        <f t="shared" si="17"/>
        <v>0</v>
      </c>
      <c r="I113" s="19">
        <f t="shared" si="20"/>
        <v>0</v>
      </c>
      <c r="J113" s="40" t="s">
        <v>50</v>
      </c>
      <c r="K113" s="10">
        <v>3700</v>
      </c>
      <c r="L113" s="10">
        <f t="shared" si="21"/>
        <v>3330</v>
      </c>
      <c r="M113" s="10">
        <f t="shared" si="19"/>
        <v>3515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24"/>
      <c r="BJ113" s="48"/>
      <c r="BK113" s="49"/>
      <c r="BL113" s="49"/>
      <c r="BM113" s="49"/>
      <c r="BN113" s="49"/>
      <c r="CP113" s="28"/>
    </row>
    <row r="114" spans="1:97">
      <c r="A114" s="6">
        <v>110</v>
      </c>
      <c r="B114" s="9"/>
      <c r="C114" s="8" t="s">
        <v>156</v>
      </c>
      <c r="D114" s="8" t="s">
        <v>163</v>
      </c>
      <c r="E114" s="8" t="e">
        <f>MIN(#REF!)</f>
        <v>#REF!</v>
      </c>
      <c r="F114" s="8">
        <f t="shared" si="16"/>
        <v>0</v>
      </c>
      <c r="G114" s="10">
        <v>9</v>
      </c>
      <c r="H114" s="8">
        <f t="shared" si="17"/>
        <v>0</v>
      </c>
      <c r="I114" s="19">
        <f t="shared" si="20"/>
        <v>0</v>
      </c>
      <c r="J114" s="44" t="s">
        <v>49</v>
      </c>
      <c r="K114" s="10">
        <v>1100</v>
      </c>
      <c r="L114" s="10">
        <f t="shared" si="21"/>
        <v>990</v>
      </c>
      <c r="M114" s="10">
        <f t="shared" si="19"/>
        <v>1045</v>
      </c>
      <c r="N114" s="10"/>
      <c r="O114" s="10"/>
      <c r="P114" s="10"/>
      <c r="Q114" s="10"/>
      <c r="R114" s="20"/>
      <c r="S114" s="20"/>
      <c r="T114" s="20"/>
      <c r="U114" s="20"/>
      <c r="V114" s="10"/>
      <c r="W114" s="10"/>
      <c r="X114" s="10"/>
      <c r="Y114" s="10"/>
      <c r="Z114" s="10"/>
      <c r="AA114" s="10"/>
      <c r="AB114" s="10"/>
      <c r="AC114" s="10"/>
      <c r="AD114" s="8"/>
      <c r="AE114" s="8"/>
      <c r="AF114" s="8"/>
      <c r="AG114" s="8"/>
      <c r="AH114" s="20"/>
      <c r="AI114" s="8"/>
      <c r="AJ114" s="20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48"/>
      <c r="BK114" s="49"/>
      <c r="BL114" s="49"/>
      <c r="BM114" s="49"/>
      <c r="BN114" s="49"/>
      <c r="CS114" s="29"/>
    </row>
    <row r="115" spans="1:129">
      <c r="A115" s="6">
        <v>111</v>
      </c>
      <c r="B115" s="9"/>
      <c r="C115" s="8" t="s">
        <v>156</v>
      </c>
      <c r="D115" s="8" t="s">
        <v>164</v>
      </c>
      <c r="E115" s="8" t="e">
        <f>MIN(#REF!)</f>
        <v>#REF!</v>
      </c>
      <c r="F115" s="8">
        <f t="shared" si="16"/>
        <v>0</v>
      </c>
      <c r="G115" s="10">
        <v>12</v>
      </c>
      <c r="H115" s="8">
        <f t="shared" si="17"/>
        <v>0</v>
      </c>
      <c r="I115" s="19">
        <f t="shared" si="20"/>
        <v>0</v>
      </c>
      <c r="J115" s="40" t="s">
        <v>50</v>
      </c>
      <c r="K115" s="10">
        <v>3400</v>
      </c>
      <c r="L115" s="10">
        <f t="shared" si="21"/>
        <v>3060</v>
      </c>
      <c r="M115" s="10">
        <f t="shared" si="19"/>
        <v>3230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20"/>
      <c r="BD115" s="20"/>
      <c r="BE115" s="20"/>
      <c r="BF115" s="8"/>
      <c r="BG115" s="24"/>
      <c r="BH115" s="20"/>
      <c r="BI115" s="20"/>
      <c r="BJ115" s="48"/>
      <c r="BK115" s="49"/>
      <c r="BL115" s="49"/>
      <c r="BM115" s="49"/>
      <c r="BN115" s="49"/>
      <c r="CN115" s="28"/>
      <c r="CO115" s="28"/>
      <c r="DY115" s="29"/>
    </row>
    <row r="116" spans="1:93">
      <c r="A116" s="6">
        <v>112</v>
      </c>
      <c r="B116" s="9"/>
      <c r="C116" s="8" t="s">
        <v>165</v>
      </c>
      <c r="D116" s="8" t="s">
        <v>166</v>
      </c>
      <c r="E116" s="8" t="e">
        <f>MIN(#REF!)</f>
        <v>#REF!</v>
      </c>
      <c r="F116" s="8">
        <f t="shared" si="16"/>
        <v>0</v>
      </c>
      <c r="G116" s="10">
        <v>9</v>
      </c>
      <c r="H116" s="8">
        <f t="shared" si="17"/>
        <v>0</v>
      </c>
      <c r="I116" s="19">
        <f t="shared" si="20"/>
        <v>0</v>
      </c>
      <c r="J116" s="42" t="s">
        <v>52</v>
      </c>
      <c r="K116" s="10">
        <v>10000</v>
      </c>
      <c r="L116" s="10">
        <f t="shared" si="21"/>
        <v>9000</v>
      </c>
      <c r="M116" s="10">
        <f t="shared" si="19"/>
        <v>9500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8"/>
      <c r="AE116" s="8"/>
      <c r="AF116" s="8"/>
      <c r="AG116" s="8"/>
      <c r="AH116" s="8"/>
      <c r="AI116" s="8"/>
      <c r="AJ116" s="8"/>
      <c r="AK116" s="20"/>
      <c r="AL116" s="8"/>
      <c r="AM116" s="8"/>
      <c r="AN116" s="8"/>
      <c r="AO116" s="20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24"/>
      <c r="BH116" s="24"/>
      <c r="BI116" s="8"/>
      <c r="BJ116" s="8"/>
      <c r="BK116" s="49"/>
      <c r="BL116" s="49"/>
      <c r="BM116" s="49"/>
      <c r="BN116" s="49"/>
      <c r="CN116" s="28"/>
      <c r="CO116" s="28"/>
    </row>
    <row r="117" spans="1:93">
      <c r="A117" s="6">
        <v>113</v>
      </c>
      <c r="B117" s="9"/>
      <c r="C117" s="8" t="s">
        <v>165</v>
      </c>
      <c r="D117" s="8" t="s">
        <v>167</v>
      </c>
      <c r="E117" s="8" t="e">
        <f>MIN(#REF!)</f>
        <v>#REF!</v>
      </c>
      <c r="F117" s="8">
        <f t="shared" si="16"/>
        <v>0</v>
      </c>
      <c r="G117" s="10">
        <v>2</v>
      </c>
      <c r="H117" s="8">
        <f t="shared" si="17"/>
        <v>0</v>
      </c>
      <c r="I117" s="19">
        <f t="shared" si="20"/>
        <v>0</v>
      </c>
      <c r="J117" s="44" t="s">
        <v>49</v>
      </c>
      <c r="K117" s="10">
        <v>600</v>
      </c>
      <c r="L117" s="10">
        <f t="shared" si="21"/>
        <v>540</v>
      </c>
      <c r="M117" s="10">
        <f t="shared" si="19"/>
        <v>570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24"/>
      <c r="BH117" s="24"/>
      <c r="BI117" s="8"/>
      <c r="BJ117" s="8"/>
      <c r="BK117" s="49"/>
      <c r="BL117" s="49"/>
      <c r="BM117" s="49"/>
      <c r="BN117" s="49"/>
      <c r="CN117" s="28"/>
      <c r="CO117" s="28"/>
    </row>
    <row r="118" spans="1:130">
      <c r="A118" s="6">
        <v>114</v>
      </c>
      <c r="B118" s="9"/>
      <c r="C118" s="8" t="s">
        <v>165</v>
      </c>
      <c r="D118" s="8" t="s">
        <v>168</v>
      </c>
      <c r="E118" s="8" t="e">
        <f>MIN(#REF!)</f>
        <v>#REF!</v>
      </c>
      <c r="F118" s="8">
        <f t="shared" si="16"/>
        <v>0</v>
      </c>
      <c r="G118" s="10">
        <v>12</v>
      </c>
      <c r="H118" s="8">
        <f t="shared" si="17"/>
        <v>0</v>
      </c>
      <c r="I118" s="19">
        <f t="shared" si="20"/>
        <v>0</v>
      </c>
      <c r="J118" s="42" t="s">
        <v>52</v>
      </c>
      <c r="K118" s="10">
        <v>6300</v>
      </c>
      <c r="L118" s="10">
        <f t="shared" si="21"/>
        <v>5670</v>
      </c>
      <c r="M118" s="10">
        <f t="shared" si="19"/>
        <v>5985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24"/>
      <c r="BH118" s="20"/>
      <c r="BI118" s="8"/>
      <c r="BJ118" s="8"/>
      <c r="BK118" s="49"/>
      <c r="BL118" s="49"/>
      <c r="BM118" s="49"/>
      <c r="BN118" s="49"/>
      <c r="CN118" s="28"/>
      <c r="CO118" s="26"/>
      <c r="DZ118" s="29"/>
    </row>
    <row r="119" spans="1:66">
      <c r="A119" s="6">
        <v>115</v>
      </c>
      <c r="B119" s="9"/>
      <c r="C119" s="8" t="s">
        <v>165</v>
      </c>
      <c r="D119" s="8" t="s">
        <v>169</v>
      </c>
      <c r="E119" s="8" t="e">
        <f>MIN(#REF!)</f>
        <v>#REF!</v>
      </c>
      <c r="F119" s="8">
        <f t="shared" si="16"/>
        <v>0</v>
      </c>
      <c r="G119" s="10">
        <v>2</v>
      </c>
      <c r="H119" s="8">
        <f t="shared" si="17"/>
        <v>0</v>
      </c>
      <c r="I119" s="19">
        <f t="shared" si="20"/>
        <v>0</v>
      </c>
      <c r="J119" s="44" t="s">
        <v>49</v>
      </c>
      <c r="K119" s="10">
        <v>200</v>
      </c>
      <c r="L119" s="10">
        <f t="shared" si="21"/>
        <v>180</v>
      </c>
      <c r="M119" s="10">
        <f t="shared" si="19"/>
        <v>190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49"/>
      <c r="BL119" s="49"/>
      <c r="BM119" s="49"/>
      <c r="BN119" s="49"/>
    </row>
    <row r="120" spans="1:66">
      <c r="A120" s="6">
        <v>116</v>
      </c>
      <c r="B120" s="9"/>
      <c r="C120" s="8" t="s">
        <v>165</v>
      </c>
      <c r="D120" s="8" t="s">
        <v>170</v>
      </c>
      <c r="E120" s="8" t="e">
        <f>MIN(#REF!)</f>
        <v>#REF!</v>
      </c>
      <c r="F120" s="8">
        <f t="shared" si="16"/>
        <v>0</v>
      </c>
      <c r="G120" s="10">
        <v>8</v>
      </c>
      <c r="H120" s="8">
        <f t="shared" si="17"/>
        <v>0</v>
      </c>
      <c r="I120" s="19">
        <f t="shared" si="20"/>
        <v>0</v>
      </c>
      <c r="J120" s="40" t="s">
        <v>50</v>
      </c>
      <c r="K120" s="10">
        <v>3700</v>
      </c>
      <c r="L120" s="10">
        <f t="shared" si="21"/>
        <v>3330</v>
      </c>
      <c r="M120" s="10">
        <f t="shared" si="19"/>
        <v>3515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8"/>
      <c r="AE120" s="8"/>
      <c r="AF120" s="8"/>
      <c r="AG120" s="8"/>
      <c r="AH120" s="8"/>
      <c r="AI120" s="8"/>
      <c r="AJ120" s="20"/>
      <c r="AK120" s="8"/>
      <c r="AL120" s="8"/>
      <c r="AM120" s="8"/>
      <c r="AN120" s="8"/>
      <c r="AO120" s="20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49"/>
      <c r="BL120" s="49"/>
      <c r="BM120" s="49"/>
      <c r="BN120" s="49"/>
    </row>
    <row r="121" spans="1:66">
      <c r="A121" s="6">
        <v>117</v>
      </c>
      <c r="B121" s="9"/>
      <c r="C121" s="8" t="s">
        <v>165</v>
      </c>
      <c r="D121" s="8" t="s">
        <v>171</v>
      </c>
      <c r="E121" s="8" t="e">
        <f>MIN(#REF!)</f>
        <v>#REF!</v>
      </c>
      <c r="F121" s="8">
        <f t="shared" si="16"/>
        <v>0</v>
      </c>
      <c r="G121" s="10">
        <v>6</v>
      </c>
      <c r="H121" s="8">
        <f t="shared" si="17"/>
        <v>0</v>
      </c>
      <c r="I121" s="19">
        <f t="shared" si="20"/>
        <v>0</v>
      </c>
      <c r="J121" s="42" t="s">
        <v>52</v>
      </c>
      <c r="K121" s="10">
        <v>7900</v>
      </c>
      <c r="L121" s="10">
        <f t="shared" si="21"/>
        <v>7110</v>
      </c>
      <c r="M121" s="10">
        <f t="shared" si="19"/>
        <v>7505</v>
      </c>
      <c r="N121" s="10"/>
      <c r="O121" s="10"/>
      <c r="P121" s="45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8"/>
      <c r="AE121" s="8"/>
      <c r="AF121" s="8"/>
      <c r="AG121" s="20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20"/>
      <c r="BI121" s="8"/>
      <c r="BJ121" s="8"/>
      <c r="BK121" s="49"/>
      <c r="BL121" s="49"/>
      <c r="BM121" s="49"/>
      <c r="BN121" s="49"/>
    </row>
    <row r="122" spans="1:135">
      <c r="A122" s="6">
        <v>118</v>
      </c>
      <c r="B122" s="9"/>
      <c r="C122" s="8" t="s">
        <v>165</v>
      </c>
      <c r="D122" s="8" t="s">
        <v>172</v>
      </c>
      <c r="E122" s="8" t="e">
        <f>MIN(#REF!)</f>
        <v>#REF!</v>
      </c>
      <c r="F122" s="8">
        <f t="shared" si="16"/>
        <v>0</v>
      </c>
      <c r="G122" s="10">
        <v>3</v>
      </c>
      <c r="H122" s="8">
        <f t="shared" si="17"/>
        <v>0</v>
      </c>
      <c r="I122" s="19">
        <f t="shared" si="20"/>
        <v>0</v>
      </c>
      <c r="J122" s="40" t="s">
        <v>50</v>
      </c>
      <c r="K122" s="10">
        <v>2900</v>
      </c>
      <c r="L122" s="10">
        <f t="shared" si="21"/>
        <v>2610</v>
      </c>
      <c r="M122" s="10">
        <f t="shared" si="19"/>
        <v>2755</v>
      </c>
      <c r="N122" s="10"/>
      <c r="O122" s="10"/>
      <c r="P122" s="10"/>
      <c r="Q122" s="10"/>
      <c r="R122" s="20"/>
      <c r="S122" s="20"/>
      <c r="T122" s="20"/>
      <c r="U122" s="20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49"/>
      <c r="BL122" s="49"/>
      <c r="BM122" s="49"/>
      <c r="BN122" s="26"/>
      <c r="CS122" s="29"/>
      <c r="EE122" s="26"/>
    </row>
    <row r="123" spans="1:66">
      <c r="A123" s="35">
        <v>119</v>
      </c>
      <c r="B123" s="9"/>
      <c r="C123" s="36" t="s">
        <v>165</v>
      </c>
      <c r="D123" s="36" t="s">
        <v>173</v>
      </c>
      <c r="E123" s="36" t="e">
        <f>MIN(#REF!)</f>
        <v>#REF!</v>
      </c>
      <c r="F123" s="36">
        <f t="shared" si="16"/>
        <v>0</v>
      </c>
      <c r="G123" s="37">
        <v>5</v>
      </c>
      <c r="H123" s="36">
        <f t="shared" si="17"/>
        <v>0</v>
      </c>
      <c r="I123" s="46">
        <f t="shared" si="20"/>
        <v>0</v>
      </c>
      <c r="J123" s="47" t="s">
        <v>52</v>
      </c>
      <c r="K123" s="37">
        <v>10000</v>
      </c>
      <c r="L123" s="37">
        <f t="shared" si="21"/>
        <v>9000</v>
      </c>
      <c r="M123" s="37">
        <f t="shared" si="19"/>
        <v>9500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20"/>
      <c r="BA123" s="8"/>
      <c r="BB123" s="24"/>
      <c r="BC123" s="8"/>
      <c r="BD123" s="8"/>
      <c r="BE123" s="8"/>
      <c r="BF123" s="23"/>
      <c r="BG123" s="23"/>
      <c r="BH123" s="23"/>
      <c r="BI123" s="8"/>
      <c r="BJ123" s="8"/>
      <c r="BK123" s="49"/>
      <c r="BL123" s="49"/>
      <c r="BM123" s="49"/>
      <c r="BN123" s="49"/>
    </row>
    <row r="124" spans="1:13">
      <c r="A124" s="38"/>
      <c r="B124" s="39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>
      <c r="A125" s="38"/>
      <c r="B125" s="39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>
      <c r="A126" s="38"/>
      <c r="B126" s="39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>
      <c r="A127" s="38"/>
      <c r="B127" s="39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>
      <c r="A128" s="38"/>
      <c r="B128" s="39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>
      <c r="A129" s="38"/>
      <c r="B129" s="39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>
      <c r="A130" s="38"/>
      <c r="B130" s="39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>
      <c r="A131" s="38"/>
      <c r="B131" s="39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>
      <c r="A132" s="38"/>
      <c r="B132" s="39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>
      <c r="A133" s="38"/>
      <c r="B133" s="39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>
      <c r="A134" s="38"/>
      <c r="B134" s="39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>
      <c r="A135" s="38"/>
      <c r="B135" s="39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>
      <c r="A136" s="38"/>
      <c r="B136" s="39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>
      <c r="A137" s="38"/>
      <c r="B137" s="39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>
      <c r="A138" s="38"/>
      <c r="B138" s="39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>
      <c r="A139" s="38"/>
      <c r="B139" s="39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>
      <c r="A140" s="38"/>
      <c r="B140" s="39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>
      <c r="A141" s="38"/>
      <c r="B141" s="39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>
      <c r="A142" s="38"/>
      <c r="B142" s="39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>
      <c r="A143" s="38"/>
      <c r="B143" s="39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>
      <c r="A144" s="38"/>
      <c r="B144" s="39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>
      <c r="A145" s="38"/>
      <c r="B145" s="39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>
      <c r="A146" s="38"/>
      <c r="B146" s="39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>
      <c r="A147" s="38"/>
      <c r="B147" s="39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>
      <c r="A148" s="38"/>
      <c r="B148" s="39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>
      <c r="A149" s="38"/>
      <c r="B149" s="39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>
      <c r="A150" s="38"/>
      <c r="B150" s="39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>
      <c r="A151" s="38"/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>
      <c r="A152" s="38"/>
      <c r="B152" s="39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>
      <c r="A153" s="38"/>
      <c r="B153" s="39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>
      <c r="A154" s="38"/>
      <c r="B154" s="39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>
      <c r="A155" s="38"/>
      <c r="B155" s="39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>
      <c r="A156" s="38"/>
      <c r="B156" s="39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>
      <c r="A157" s="38"/>
      <c r="B157" s="39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>
      <c r="A158" s="38"/>
      <c r="B158" s="39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>
      <c r="A159" s="38"/>
      <c r="B159" s="39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>
      <c r="A160" s="38"/>
      <c r="B160" s="39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>
      <c r="A161" s="38"/>
      <c r="B161" s="3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>
      <c r="A162" s="38"/>
      <c r="B162" s="39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>
      <c r="A163" s="38"/>
      <c r="B163" s="39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>
      <c r="A164" s="38"/>
      <c r="B164" s="39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>
      <c r="A165" s="38"/>
      <c r="B165" s="3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>
      <c r="A166" s="38"/>
      <c r="B166" s="39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>
      <c r="A167" s="38"/>
      <c r="B167" s="39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>
      <c r="A168" s="38"/>
      <c r="B168" s="39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>
      <c r="A169" s="38"/>
      <c r="B169" s="39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>
      <c r="A170" s="38"/>
      <c r="B170" s="39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>
      <c r="A171" s="38"/>
      <c r="B171" s="39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>
      <c r="A172" s="38"/>
      <c r="B172" s="39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>
      <c r="A173" s="38"/>
      <c r="B173" s="39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>
      <c r="A174" s="38"/>
      <c r="B174" s="39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>
      <c r="A175" s="38"/>
      <c r="B175" s="39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>
      <c r="A176" s="38"/>
      <c r="B176" s="39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>
      <c r="A177" s="38"/>
      <c r="B177" s="39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>
      <c r="A178" s="38"/>
      <c r="B178" s="39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>
      <c r="A179" s="38"/>
      <c r="B179" s="39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>
      <c r="A180" s="38"/>
      <c r="B180" s="39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>
      <c r="A181" s="38"/>
      <c r="B181" s="39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>
      <c r="A182" s="38"/>
      <c r="B182" s="39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>
      <c r="A183" s="38"/>
      <c r="B183" s="39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>
      <c r="A184" s="38"/>
      <c r="B184" s="39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>
      <c r="A185" s="38"/>
      <c r="B185" s="39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>
      <c r="A186" s="38"/>
      <c r="B186" s="39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>
      <c r="A187" s="38"/>
      <c r="B187" s="39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>
      <c r="A188" s="38"/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>
      <c r="A189" s="38"/>
      <c r="B189" s="39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>
      <c r="A190" s="38"/>
      <c r="B190" s="39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>
      <c r="A191" s="38"/>
      <c r="B191" s="39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>
      <c r="A192" s="38"/>
      <c r="B192" s="39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>
      <c r="A193" s="38"/>
      <c r="B193" s="39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>
      <c r="A194" s="38"/>
      <c r="B194" s="39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>
      <c r="A195" s="38"/>
      <c r="B195" s="39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>
      <c r="A196" s="38"/>
      <c r="B196" s="39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>
      <c r="A197" s="38"/>
      <c r="B197" s="39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>
      <c r="A198" s="38"/>
      <c r="B198" s="39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>
      <c r="A199" s="38"/>
      <c r="B199" s="39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>
      <c r="A200" s="38"/>
      <c r="B200" s="39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>
      <c r="A201" s="38"/>
      <c r="B201" s="39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>
      <c r="A202" s="38"/>
      <c r="B202" s="39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>
      <c r="A203" s="38"/>
      <c r="B203" s="39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>
      <c r="A204" s="38"/>
      <c r="B204" s="39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>
      <c r="A205" s="38"/>
      <c r="B205" s="39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>
      <c r="A206" s="38"/>
      <c r="B206" s="39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>
      <c r="A207" s="38"/>
      <c r="B207" s="39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>
      <c r="A208" s="38"/>
      <c r="B208" s="39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>
      <c r="A209" s="38"/>
      <c r="B209" s="39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>
      <c r="A210" s="38"/>
      <c r="B210" s="39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>
      <c r="A211" s="38"/>
      <c r="B211" s="39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>
      <c r="A212" s="38"/>
      <c r="B212" s="39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>
      <c r="A213" s="38"/>
      <c r="B213" s="39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>
      <c r="A214" s="38"/>
      <c r="B214" s="39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>
      <c r="A215" s="38"/>
      <c r="B215" s="39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>
      <c r="A216" s="38"/>
      <c r="B216" s="39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>
      <c r="A217" s="38"/>
      <c r="B217" s="39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>
      <c r="A218" s="38"/>
      <c r="B218" s="39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>
      <c r="A219" s="38"/>
      <c r="B219" s="39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>
      <c r="A220" s="38"/>
      <c r="B220" s="39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>
      <c r="A221" s="38"/>
      <c r="B221" s="39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>
      <c r="A222" s="38"/>
      <c r="B222" s="39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>
      <c r="A223" s="38"/>
      <c r="B223" s="39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>
      <c r="A224" s="38"/>
      <c r="B224" s="39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>
      <c r="A225" s="38"/>
      <c r="B225" s="39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>
      <c r="A226" s="38"/>
      <c r="B226" s="39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>
      <c r="A227" s="38"/>
      <c r="B227" s="39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>
      <c r="A228" s="38"/>
      <c r="B228" s="39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>
      <c r="A229" s="38"/>
      <c r="B229" s="39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>
      <c r="A230" s="38"/>
      <c r="B230" s="39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  <row r="231" spans="1:13">
      <c r="A231" s="38"/>
      <c r="B231" s="39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</row>
    <row r="232" spans="1:13">
      <c r="A232" s="38"/>
      <c r="B232" s="39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</row>
    <row r="233" spans="1:13">
      <c r="A233" s="38"/>
      <c r="B233" s="39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</row>
    <row r="234" spans="1:13">
      <c r="A234" s="38"/>
      <c r="B234" s="39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</row>
    <row r="235" spans="1:13">
      <c r="A235" s="38"/>
      <c r="B235" s="39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</row>
    <row r="236" spans="1:13">
      <c r="A236" s="38"/>
      <c r="B236" s="39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</row>
    <row r="237" spans="1:13">
      <c r="A237" s="38"/>
      <c r="B237" s="39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</row>
    <row r="238" spans="1:13">
      <c r="A238" s="38"/>
      <c r="B238" s="39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</row>
    <row r="239" spans="1:13">
      <c r="A239" s="38"/>
      <c r="B239" s="39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</row>
    <row r="240" spans="1:13">
      <c r="A240" s="38"/>
      <c r="B240" s="39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</row>
    <row r="241" spans="1:13">
      <c r="A241" s="38"/>
      <c r="B241" s="39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</row>
    <row r="242" spans="1:13">
      <c r="A242" s="38"/>
      <c r="B242" s="39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</row>
    <row r="243" spans="1:13">
      <c r="A243" s="38"/>
      <c r="B243" s="39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</row>
    <row r="244" spans="1:13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</row>
    <row r="245" spans="1:13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</row>
    <row r="246" spans="1:13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</row>
    <row r="247" spans="1:13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</row>
    <row r="248" spans="1:13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</row>
    <row r="249" spans="1:13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</row>
    <row r="250" spans="1:13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</row>
    <row r="251" spans="1:13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</row>
    <row r="252" spans="1:13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</row>
    <row r="253" spans="1:13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</row>
    <row r="254" spans="1:13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</row>
    <row r="255" spans="1:13">
      <c r="A255" s="38"/>
      <c r="B255" s="39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</row>
    <row r="256" spans="1:13">
      <c r="A256" s="38"/>
      <c r="B256" s="39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</row>
    <row r="257" spans="1:13">
      <c r="A257" s="38"/>
      <c r="B257" s="39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</row>
    <row r="258" spans="1:13">
      <c r="A258" s="38"/>
      <c r="B258" s="39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</row>
    <row r="259" spans="1:13">
      <c r="A259" s="38"/>
      <c r="B259" s="39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</row>
    <row r="260" spans="1:13">
      <c r="A260" s="38"/>
      <c r="B260" s="39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</row>
    <row r="261" spans="1:13">
      <c r="A261" s="38"/>
      <c r="B261" s="39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</row>
    <row r="262" spans="1:13">
      <c r="A262" s="38"/>
      <c r="B262" s="39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</row>
    <row r="263" spans="1:13">
      <c r="A263" s="38"/>
      <c r="B263" s="39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</row>
    <row r="264" spans="1:13">
      <c r="A264" s="38"/>
      <c r="B264" s="39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</row>
    <row r="265" spans="1:13">
      <c r="A265" s="38"/>
      <c r="B265" s="39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</row>
    <row r="266" spans="1:13">
      <c r="A266" s="38"/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</row>
    <row r="267" spans="1:13">
      <c r="A267" s="38"/>
      <c r="B267" s="39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</row>
    <row r="268" spans="1:13">
      <c r="A268" s="38"/>
      <c r="B268" s="39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</row>
    <row r="269" spans="1:13">
      <c r="A269" s="38"/>
      <c r="B269" s="39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</row>
    <row r="270" spans="1:13">
      <c r="A270" s="38"/>
      <c r="B270" s="39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</row>
    <row r="271" spans="1:13">
      <c r="A271" s="38"/>
      <c r="B271" s="39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</row>
    <row r="272" spans="1:13">
      <c r="A272" s="38"/>
      <c r="B272" s="39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</row>
    <row r="273" spans="1:13">
      <c r="A273" s="38"/>
      <c r="B273" s="39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</row>
    <row r="274" spans="1:13">
      <c r="A274" s="38"/>
      <c r="B274" s="39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</row>
    <row r="275" spans="1:13">
      <c r="A275" s="38"/>
      <c r="B275" s="39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</row>
    <row r="276" spans="1:13">
      <c r="A276" s="38"/>
      <c r="B276" s="39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</row>
    <row r="277" spans="1:13">
      <c r="A277" s="38"/>
      <c r="B277" s="39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</row>
    <row r="278" spans="1:13">
      <c r="A278" s="38"/>
      <c r="B278" s="39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</row>
    <row r="279" spans="1:13">
      <c r="A279" s="38"/>
      <c r="B279" s="39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</row>
    <row r="280" spans="1:13">
      <c r="A280" s="38"/>
      <c r="B280" s="39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</row>
    <row r="281" spans="1:13">
      <c r="A281" s="38"/>
      <c r="B281" s="39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</row>
    <row r="282" spans="1:13">
      <c r="A282" s="38"/>
      <c r="B282" s="39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</row>
    <row r="283" spans="1:13">
      <c r="A283" s="38"/>
      <c r="B283" s="39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</row>
    <row r="284" spans="1:13">
      <c r="A284" s="38"/>
      <c r="B284" s="39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</row>
    <row r="285" spans="1:13">
      <c r="A285" s="38"/>
      <c r="B285" s="39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</row>
    <row r="286" spans="1:13">
      <c r="A286" s="38"/>
      <c r="B286" s="39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</row>
    <row r="287" spans="1:13">
      <c r="A287" s="38"/>
      <c r="B287" s="39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</row>
    <row r="288" spans="1:13">
      <c r="A288" s="38"/>
      <c r="B288" s="39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</row>
    <row r="289" spans="1:13">
      <c r="A289" s="38"/>
      <c r="B289" s="39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</row>
    <row r="290" spans="1:13">
      <c r="A290" s="38"/>
      <c r="B290" s="39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</row>
    <row r="291" spans="1:13">
      <c r="A291" s="38"/>
      <c r="B291" s="39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</row>
    <row r="292" spans="1:13">
      <c r="A292" s="38"/>
      <c r="B292" s="39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</row>
    <row r="293" spans="1:13">
      <c r="A293" s="38"/>
      <c r="B293" s="39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</row>
    <row r="294" spans="1:13">
      <c r="A294" s="38"/>
      <c r="B294" s="39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</row>
    <row r="295" spans="1:13">
      <c r="A295" s="38"/>
      <c r="B295" s="39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</row>
    <row r="296" spans="1:13">
      <c r="A296" s="38"/>
      <c r="B296" s="39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</row>
    <row r="297" spans="1:13">
      <c r="A297" s="38"/>
      <c r="B297" s="39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</row>
  </sheetData>
  <mergeCells count="24">
    <mergeCell ref="N2:BI2"/>
    <mergeCell ref="N3:R3"/>
    <mergeCell ref="AD3:AH3"/>
    <mergeCell ref="AL3:BF3"/>
    <mergeCell ref="B30:M30"/>
    <mergeCell ref="A2:A4"/>
    <mergeCell ref="B2:B4"/>
    <mergeCell ref="B5:B29"/>
    <mergeCell ref="B31:B41"/>
    <mergeCell ref="B42:B62"/>
    <mergeCell ref="B63:B67"/>
    <mergeCell ref="B68:B83"/>
    <mergeCell ref="B84:B123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江伟乐(Weile Jiang)</dc:creator>
  <cp:lastModifiedBy>天天打豆豆</cp:lastModifiedBy>
  <dcterms:created xsi:type="dcterms:W3CDTF">2015-06-05T18:19:00Z</dcterms:created>
  <dcterms:modified xsi:type="dcterms:W3CDTF">2020-12-24T01:51:03Z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