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ingchen/Desktop/"/>
    </mc:Choice>
  </mc:AlternateContent>
  <xr:revisionPtr revIDLastSave="0" documentId="13_ncr:1_{EDE8C9B3-608D-FD4A-9C5A-1CFE598925D3}" xr6:coauthVersionLast="45" xr6:coauthVersionMax="45" xr10:uidLastSave="{00000000-0000-0000-0000-000000000000}"/>
  <bookViews>
    <workbookView xWindow="7760" yWindow="520" windowWidth="28040" windowHeight="16340" xr2:uid="{600E1ACD-4717-0E43-A63D-C882878CEDC6}"/>
  </bookViews>
  <sheets>
    <sheet name="Part 1" sheetId="1" r:id="rId1"/>
    <sheet name="California" sheetId="3" r:id="rId2"/>
    <sheet name="Mexic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8" i="1" l="1"/>
  <c r="J88" i="1"/>
  <c r="K87" i="1"/>
  <c r="K86" i="1"/>
  <c r="K85" i="1"/>
  <c r="K84" i="1"/>
  <c r="K83" i="1"/>
  <c r="K82" i="1"/>
  <c r="K81" i="1"/>
  <c r="K80" i="1"/>
  <c r="K79" i="1"/>
  <c r="K78" i="1"/>
  <c r="K77" i="1"/>
  <c r="K76" i="1"/>
  <c r="K75" i="1"/>
  <c r="J75" i="1"/>
  <c r="C48" i="1"/>
  <c r="J87" i="1" l="1"/>
  <c r="J86" i="1"/>
  <c r="J85" i="1"/>
  <c r="J84" i="1"/>
  <c r="J83" i="1"/>
  <c r="J82" i="1"/>
  <c r="J81" i="1"/>
  <c r="J80" i="1"/>
  <c r="J79" i="1"/>
  <c r="J78" i="1"/>
  <c r="J77" i="1"/>
  <c r="J76" i="1"/>
  <c r="G88" i="1"/>
  <c r="G87" i="1"/>
  <c r="G86" i="1"/>
  <c r="G85" i="1"/>
  <c r="G84" i="1"/>
  <c r="G83" i="1"/>
  <c r="G82" i="1"/>
  <c r="G81" i="1"/>
  <c r="G80" i="1"/>
  <c r="G79" i="1"/>
  <c r="G78" i="1"/>
  <c r="G77" i="1"/>
  <c r="G76" i="1"/>
  <c r="G75" i="1"/>
  <c r="C88" i="1"/>
  <c r="C87" i="1"/>
  <c r="C86" i="1"/>
  <c r="C85" i="1"/>
  <c r="C84" i="1"/>
  <c r="C83" i="1"/>
  <c r="C82" i="1"/>
  <c r="C81" i="1"/>
  <c r="C80" i="1"/>
  <c r="C79" i="1"/>
  <c r="C78" i="1"/>
  <c r="C77" i="1"/>
  <c r="C76" i="1"/>
  <c r="C75" i="1"/>
  <c r="B51" i="1" l="1"/>
  <c r="B52" i="1" s="1"/>
  <c r="C52" i="1"/>
  <c r="C51" i="1"/>
  <c r="C50" i="1"/>
  <c r="C49" i="1"/>
  <c r="C47" i="1"/>
  <c r="B50" i="1"/>
  <c r="B49" i="1"/>
  <c r="B48" i="1"/>
  <c r="B47" i="1"/>
  <c r="L5" i="1"/>
  <c r="L6" i="1"/>
  <c r="L7" i="1"/>
  <c r="L8" i="1"/>
  <c r="L9" i="1"/>
  <c r="L10" i="1"/>
  <c r="L11" i="1"/>
  <c r="L12" i="1"/>
  <c r="L13" i="1"/>
  <c r="L14" i="1"/>
  <c r="L15" i="1"/>
  <c r="I16" i="1"/>
  <c r="I15" i="1"/>
  <c r="I14" i="1"/>
  <c r="I13" i="1"/>
  <c r="I12" i="1"/>
  <c r="I11" i="1"/>
  <c r="I10" i="1"/>
  <c r="I9" i="1"/>
  <c r="I8" i="1"/>
  <c r="I7" i="1"/>
  <c r="I6" i="1"/>
  <c r="I5" i="1"/>
  <c r="H15" i="1"/>
  <c r="H14" i="1"/>
  <c r="H13" i="1"/>
  <c r="H12" i="1"/>
  <c r="H11" i="1"/>
  <c r="H10" i="1"/>
  <c r="H9" i="1"/>
  <c r="H8" i="1"/>
  <c r="H7" i="1"/>
  <c r="H6" i="1"/>
  <c r="H5" i="1"/>
  <c r="H16" i="1" l="1"/>
</calcChain>
</file>

<file path=xl/sharedStrings.xml><?xml version="1.0" encoding="utf-8"?>
<sst xmlns="http://schemas.openxmlformats.org/spreadsheetml/2006/main" count="147" uniqueCount="67">
  <si>
    <t>Age Group</t>
  </si>
  <si>
    <t>Percent Cases</t>
  </si>
  <si>
    <t>No. Deaths</t>
  </si>
  <si>
    <t>Percent Deaths</t>
  </si>
  <si>
    <t>Percent CA Population</t>
  </si>
  <si>
    <t>&lt;5</t>
  </si>
  <si>
    <t>18-34</t>
  </si>
  <si>
    <t>35-49</t>
  </si>
  <si>
    <t>50-59</t>
  </si>
  <si>
    <t>60-64</t>
  </si>
  <si>
    <t>65-69</t>
  </si>
  <si>
    <t>70-74</t>
  </si>
  <si>
    <t>75-79</t>
  </si>
  <si>
    <t>80+</t>
  </si>
  <si>
    <t>missing</t>
  </si>
  <si>
    <t>Total</t>
  </si>
  <si>
    <t>5-17</t>
  </si>
  <si>
    <t>No. Cases</t>
  </si>
  <si>
    <t>https://www.cdph.ca.gov/Programs/CID/DCDC/Pages/COVID-19/COVID-19-Cases-by-Age-Group.aspx</t>
  </si>
  <si>
    <t>https://github.com/nychealth/coronavirus-data/blob/master/by-age.csv</t>
  </si>
  <si>
    <t>AGE_GROUP</t>
  </si>
  <si>
    <t>CASE_RATE</t>
  </si>
  <si>
    <t>HOSPITALIZED_RATE</t>
  </si>
  <si>
    <t>DEATH_RATE</t>
  </si>
  <si>
    <t>CASE_COUNT</t>
  </si>
  <si>
    <t>HOSPITALIZED_COUNT</t>
  </si>
  <si>
    <t>DEATH_COUNT</t>
  </si>
  <si>
    <t>0-17</t>
  </si>
  <si>
    <t>18-44</t>
  </si>
  <si>
    <t>45-64</t>
  </si>
  <si>
    <t>65-74</t>
  </si>
  <si>
    <t>75+</t>
  </si>
  <si>
    <t>Citywide</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</si>
  <si>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</si>
  <si>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</si>
  <si>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</si>
  <si>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</si>
  <si>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</si>
  <si>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</si>
  <si>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</si>
  <si>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</si>
  <si>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</si>
  <si>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</si>
  <si>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</si>
  <si>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</si>
  <si>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</si>
  <si>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</si>
  <si>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</si>
  <si>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</si>
  <si>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Texas</t>
  </si>
  <si>
    <t>https://dshs.texas.gov/coronavirus/additionaldata.aspx</t>
  </si>
  <si>
    <t>negative</t>
  </si>
  <si>
    <t>positive</t>
  </si>
  <si>
    <t>total</t>
  </si>
  <si>
    <t>CA population</t>
  </si>
  <si>
    <t>Cases/M</t>
  </si>
  <si>
    <r>
      <t xml:space="preserve">Cases and Deaths Associated with COVID-19 by Age Group in California - </t>
    </r>
    <r>
      <rPr>
        <b/>
        <sz val="12"/>
        <color theme="1"/>
        <rFont val="Calibri"/>
        <family val="2"/>
        <scheme val="minor"/>
      </rPr>
      <t>September 6, 2020</t>
    </r>
  </si>
  <si>
    <t>Deaths/M</t>
  </si>
  <si>
    <t>death rate</t>
  </si>
  <si>
    <t>NYC - Sept . 6</t>
  </si>
  <si>
    <t>NY Population</t>
  </si>
  <si>
    <t>Age of Confirmed Cases as of 9/07 at 9:30 AM CST</t>
  </si>
  <si>
    <t>Age of Confirmed Fatalities as of 9/07 at 9:30 AM CST</t>
  </si>
  <si>
    <t>Tx population</t>
  </si>
  <si>
    <t>Confirmed cases: Received By DSHS: only 48,666 cases, which is 10% of total infected cases.</t>
  </si>
  <si>
    <t>Fatalities: the accurate total cases</t>
  </si>
  <si>
    <t>I construct three graphs realted to three regions: California, New York, and Texas. These three data are the latest that were updated on Sept.7. The main objective is to see how the number of cases/million and the number of dealths/million are distributed based on age interval. Since we don’t have the density data for each age group, I only caluclate the # of cases/dealth per million = #total cases/#total death divided by total population, which are Column F and Column G in your excel data file. All these three graphs show that more young adults are affteced, but the fatalities is still highest for older people. These can suggest our concepts when we are talking about age in the background graph.
Meanwhile, I also check the graph you created, which are correct. We may use these grpahs in the introduction part when we introduce a new way to calcualte these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</si>
</sst>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2">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0"/>
      <color rgb="FF24292E"/>
      <name val="Helvetica"/>
      <family val="2"/>
    </font>
    <font>
      <sz val="10"/>
      <color theme="1"/>
      <name val="Calibri"/>
      <family val="2"/>
      <scheme val="minor"/>
    </font>
    <font>
      <b/>
      <sz val="11"/>
      <color rgb="FF112277"/>
      <name val="Arial"/>
      <family val="2"/>
    </font>
    <font>
      <b/>
      <sz val="9.5"/>
      <color rgb="FF112277"/>
      <name val="Arial"/>
      <family val="2"/>
    </font>
    <font>
      <sz val="14"/>
      <color rgb="FF202020"/>
      <name val="Arial"/>
      <family val="2"/>
    </font>
    <font>
      <sz val="12"/>
      <color rgb="FF24292E"/>
      <name val="Helvetica"/>
      <family val="2"/>
    </font>
    <font>
      <sz val="12"/>
      <color rgb="FF24292E"/>
      <name val="Consolas"/>
      <family val="2"/>
    </font>
    <font>
      <sz val="18"/>
      <color theme="1"/>
      <name val="Calibri (Body)"/>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FFFF00"/>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Font="1"/>
    <xf numFmtId="0" fontId="0" fillId="0" borderId="0" xfId="0"/>
    <xf numFmtId="0" fontId="3" fillId="0" borderId="0" xfId="0" applyFont="1"/>
    <xf numFmtId="0" fontId="4" fillId="0" borderId="0" xfId="0" applyFont="1"/>
    <xf numFmtId="0" fontId="5" fillId="0" borderId="0" xfId="0" applyFont="1"/>
    <xf numFmtId="0" fontId="7" fillId="3" borderId="1" xfId="0" applyFont="1" applyFill="1" applyBorder="1" applyAlignment="1">
      <alignment horizontal="left" wrapText="1"/>
    </xf>
    <xf numFmtId="0" fontId="7" fillId="3" borderId="1" xfId="0" applyFont="1" applyFill="1" applyBorder="1" applyAlignment="1">
      <alignment horizontal="right"/>
    </xf>
    <xf numFmtId="0" fontId="0" fillId="4" borderId="2" xfId="0" applyFill="1" applyBorder="1" applyAlignment="1">
      <alignment horizontal="left"/>
    </xf>
    <xf numFmtId="164" fontId="0" fillId="4" borderId="2" xfId="0" applyNumberFormat="1" applyFill="1" applyBorder="1" applyAlignment="1">
      <alignment horizontal="right"/>
    </xf>
    <xf numFmtId="165" fontId="0" fillId="4" borderId="2" xfId="0" applyNumberFormat="1" applyFill="1" applyBorder="1" applyAlignment="1">
      <alignment horizontal="right"/>
    </xf>
    <xf numFmtId="0" fontId="0" fillId="0" borderId="0" xfId="0"/>
    <xf numFmtId="0" fontId="8" fillId="0" borderId="0" xfId="0" applyFont="1"/>
    <xf numFmtId="3" fontId="8" fillId="0" borderId="0" xfId="0" applyNumberFormat="1" applyFont="1"/>
    <xf numFmtId="49" fontId="8" fillId="0" borderId="0" xfId="0" applyNumberFormat="1" applyFont="1"/>
    <xf numFmtId="4" fontId="0" fillId="0" borderId="0" xfId="0" applyNumberFormat="1" applyFont="1"/>
    <xf numFmtId="1" fontId="0" fillId="0" borderId="0" xfId="0" applyNumberFormat="1" applyFont="1"/>
    <xf numFmtId="10" fontId="0" fillId="0" borderId="0" xfId="0" applyNumberFormat="1" applyFont="1"/>
    <xf numFmtId="0" fontId="9" fillId="0" borderId="0" xfId="0" applyFont="1"/>
    <xf numFmtId="0" fontId="10" fillId="0" borderId="0" xfId="0" applyFont="1"/>
    <xf numFmtId="1" fontId="3" fillId="0" borderId="0" xfId="0" applyNumberFormat="1" applyFont="1"/>
    <xf numFmtId="1" fontId="0" fillId="0" borderId="0" xfId="0" applyNumberFormat="1"/>
    <xf numFmtId="4" fontId="0" fillId="0" borderId="0" xfId="0" applyNumberFormat="1"/>
    <xf numFmtId="0" fontId="0" fillId="4" borderId="3" xfId="0" applyFill="1" applyBorder="1" applyAlignment="1">
      <alignment horizontal="left"/>
    </xf>
    <xf numFmtId="0" fontId="0" fillId="5" borderId="0" xfId="0" applyFill="1"/>
    <xf numFmtId="0" fontId="0" fillId="0" borderId="0" xfId="0"/>
    <xf numFmtId="0" fontId="11" fillId="0" borderId="0" xfId="0" applyFont="1" applyAlignment="1">
      <alignment vertical="top" wrapText="1"/>
    </xf>
    <xf numFmtId="0" fontId="0" fillId="0" borderId="0" xfId="0" applyAlignment="1">
      <alignment vertical="top" wrapText="1"/>
    </xf>
    <xf numFmtId="0" fontId="2" fillId="0" borderId="0" xfId="1"/>
    <xf numFmtId="0" fontId="6" fillId="2" borderId="0" xfId="0" applyFont="1" applyFill="1" applyAlignment="1">
      <alignment horizontal="center" wrapText="1"/>
    </xf>
    <xf numFmtId="0" fontId="0" fillId="2"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t>
            </a:r>
            <a:r>
              <a:rPr lang="zh-CN" altLang="en-US"/>
              <a:t> </a:t>
            </a:r>
            <a:r>
              <a:rPr lang="en-US" altLang="zh-CN"/>
              <a:t>of</a:t>
            </a:r>
            <a:r>
              <a:rPr lang="zh-CN" altLang="en-US"/>
              <a:t> </a:t>
            </a:r>
            <a:r>
              <a:rPr lang="en-US" altLang="zh-CN"/>
              <a:t>Cases</a:t>
            </a:r>
            <a:r>
              <a:rPr lang="zh-CN" altLang="en-US" baseline="0"/>
              <a:t> </a:t>
            </a:r>
            <a:r>
              <a:rPr lang="en-US" altLang="zh-CN" baseline="0"/>
              <a:t>&amp;</a:t>
            </a:r>
            <a:r>
              <a:rPr lang="zh-CN" altLang="en-US" baseline="0"/>
              <a:t> </a:t>
            </a:r>
            <a:r>
              <a:rPr lang="en-US" altLang="zh-CN" baseline="0"/>
              <a:t>Deaths</a:t>
            </a:r>
            <a:r>
              <a:rPr lang="zh-CN" altLang="en-US" baseline="0"/>
              <a:t> </a:t>
            </a:r>
            <a:r>
              <a:rPr lang="en-US" altLang="zh-CN" baseline="0"/>
              <a:t>in</a:t>
            </a:r>
            <a:r>
              <a:rPr lang="zh-CN" altLang="en-US" baseline="0"/>
              <a:t> </a:t>
            </a:r>
            <a:r>
              <a:rPr lang="en-US" altLang="zh-CN" baseline="0"/>
              <a:t>CA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1'!$H$4</c:f>
              <c:strCache>
                <c:ptCount val="1"/>
                <c:pt idx="0">
                  <c:v>Cases/M</c:v>
                </c:pt>
              </c:strCache>
            </c:strRef>
          </c:tx>
          <c:spPr>
            <a:solidFill>
              <a:schemeClr val="accent1"/>
            </a:solidFill>
            <a:ln>
              <a:noFill/>
            </a:ln>
            <a:effectLst/>
          </c:spPr>
          <c:invertIfNegative val="0"/>
          <c:cat>
            <c:strRef>
              <c:f>'Part 1'!$G$5:$G$14</c:f>
              <c:strCache>
                <c:ptCount val="10"/>
                <c:pt idx="0">
                  <c:v>&lt;5</c:v>
                </c:pt>
                <c:pt idx="1">
                  <c:v>5-17</c:v>
                </c:pt>
                <c:pt idx="2">
                  <c:v>18-34</c:v>
                </c:pt>
                <c:pt idx="3">
                  <c:v>35-49</c:v>
                </c:pt>
                <c:pt idx="4">
                  <c:v>50-59</c:v>
                </c:pt>
                <c:pt idx="5">
                  <c:v>60-64</c:v>
                </c:pt>
                <c:pt idx="6">
                  <c:v>65-69</c:v>
                </c:pt>
                <c:pt idx="7">
                  <c:v>70-74</c:v>
                </c:pt>
                <c:pt idx="8">
                  <c:v>75-79</c:v>
                </c:pt>
                <c:pt idx="9">
                  <c:v>80+</c:v>
                </c:pt>
              </c:strCache>
            </c:strRef>
          </c:cat>
          <c:val>
            <c:numRef>
              <c:f>'Part 1'!$H$5:$H$14</c:f>
              <c:numCache>
                <c:formatCode>0</c:formatCode>
                <c:ptCount val="10"/>
                <c:pt idx="0">
                  <c:v>407.4613400935981</c:v>
                </c:pt>
                <c:pt idx="1">
                  <c:v>1505.5888112699872</c:v>
                </c:pt>
                <c:pt idx="2">
                  <c:v>6609.7126827872853</c:v>
                </c:pt>
                <c:pt idx="3">
                  <c:v>4664.7298245198126</c:v>
                </c:pt>
                <c:pt idx="4">
                  <c:v>2611.3545859377864</c:v>
                </c:pt>
                <c:pt idx="5">
                  <c:v>941.27401486449628</c:v>
                </c:pt>
                <c:pt idx="6">
                  <c:v>648.00403465919806</c:v>
                </c:pt>
                <c:pt idx="7">
                  <c:v>447.97755861324993</c:v>
                </c:pt>
                <c:pt idx="8">
                  <c:v>311.79095020955265</c:v>
                </c:pt>
                <c:pt idx="9">
                  <c:v>611.54965645772063</c:v>
                </c:pt>
              </c:numCache>
            </c:numRef>
          </c:val>
          <c:extLst>
            <c:ext xmlns:c16="http://schemas.microsoft.com/office/drawing/2014/chart" uri="{C3380CC4-5D6E-409C-BE32-E72D297353CC}">
              <c16:uniqueId val="{00000000-B841-8541-909D-DAB92181BA43}"/>
            </c:ext>
          </c:extLst>
        </c:ser>
        <c:dLbls>
          <c:showLegendKey val="0"/>
          <c:showVal val="0"/>
          <c:showCatName val="0"/>
          <c:showSerName val="0"/>
          <c:showPercent val="0"/>
          <c:showBubbleSize val="0"/>
        </c:dLbls>
        <c:gapWidth val="150"/>
        <c:axId val="237064528"/>
        <c:axId val="690470048"/>
      </c:barChart>
      <c:lineChart>
        <c:grouping val="standard"/>
        <c:varyColors val="0"/>
        <c:ser>
          <c:idx val="1"/>
          <c:order val="1"/>
          <c:tx>
            <c:strRef>
              <c:f>'Part 1'!$I$4</c:f>
              <c:strCache>
                <c:ptCount val="1"/>
                <c:pt idx="0">
                  <c:v>Deaths/M</c:v>
                </c:pt>
              </c:strCache>
            </c:strRef>
          </c:tx>
          <c:spPr>
            <a:ln w="28575" cap="rnd">
              <a:solidFill>
                <a:schemeClr val="accent2"/>
              </a:solidFill>
              <a:round/>
            </a:ln>
            <a:effectLst/>
          </c:spPr>
          <c:marker>
            <c:symbol val="none"/>
          </c:marker>
          <c:cat>
            <c:strRef>
              <c:f>'Part 1'!$G$5:$G$14</c:f>
              <c:strCache>
                <c:ptCount val="10"/>
                <c:pt idx="0">
                  <c:v>&lt;5</c:v>
                </c:pt>
                <c:pt idx="1">
                  <c:v>5-17</c:v>
                </c:pt>
                <c:pt idx="2">
                  <c:v>18-34</c:v>
                </c:pt>
                <c:pt idx="3">
                  <c:v>35-49</c:v>
                </c:pt>
                <c:pt idx="4">
                  <c:v>50-59</c:v>
                </c:pt>
                <c:pt idx="5">
                  <c:v>60-64</c:v>
                </c:pt>
                <c:pt idx="6">
                  <c:v>65-69</c:v>
                </c:pt>
                <c:pt idx="7">
                  <c:v>70-74</c:v>
                </c:pt>
                <c:pt idx="8">
                  <c:v>75-79</c:v>
                </c:pt>
                <c:pt idx="9">
                  <c:v>80+</c:v>
                </c:pt>
              </c:strCache>
            </c:strRef>
          </c:cat>
          <c:val>
            <c:numRef>
              <c:f>'Part 1'!$I$5:$I$14</c:f>
              <c:numCache>
                <c:formatCode>0</c:formatCode>
                <c:ptCount val="10"/>
                <c:pt idx="0">
                  <c:v>0</c:v>
                </c:pt>
                <c:pt idx="1">
                  <c:v>7.6638496569328793E-2</c:v>
                </c:pt>
                <c:pt idx="2">
                  <c:v>5.2114177667143577</c:v>
                </c:pt>
                <c:pt idx="3">
                  <c:v>19.900462942502376</c:v>
                </c:pt>
                <c:pt idx="4">
                  <c:v>36.250008877292522</c:v>
                </c:pt>
                <c:pt idx="5">
                  <c:v>28.713890047975188</c:v>
                </c:pt>
                <c:pt idx="6">
                  <c:v>35.432531580553011</c:v>
                </c:pt>
                <c:pt idx="7">
                  <c:v>39.034540919311468</c:v>
                </c:pt>
                <c:pt idx="8">
                  <c:v>39.315548740065672</c:v>
                </c:pt>
                <c:pt idx="9">
                  <c:v>143.33953475016796</c:v>
                </c:pt>
              </c:numCache>
            </c:numRef>
          </c:val>
          <c:smooth val="0"/>
          <c:extLst>
            <c:ext xmlns:c16="http://schemas.microsoft.com/office/drawing/2014/chart" uri="{C3380CC4-5D6E-409C-BE32-E72D297353CC}">
              <c16:uniqueId val="{00000001-B841-8541-909D-DAB92181BA43}"/>
            </c:ext>
          </c:extLst>
        </c:ser>
        <c:dLbls>
          <c:showLegendKey val="0"/>
          <c:showVal val="0"/>
          <c:showCatName val="0"/>
          <c:showSerName val="0"/>
          <c:showPercent val="0"/>
          <c:showBubbleSize val="0"/>
        </c:dLbls>
        <c:marker val="1"/>
        <c:smooth val="0"/>
        <c:axId val="235589168"/>
        <c:axId val="235375840"/>
      </c:lineChart>
      <c:catAx>
        <c:axId val="23706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0048"/>
        <c:crosses val="autoZero"/>
        <c:auto val="1"/>
        <c:lblAlgn val="ctr"/>
        <c:lblOffset val="100"/>
        <c:noMultiLvlLbl val="0"/>
      </c:catAx>
      <c:valAx>
        <c:axId val="6904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
                </a:r>
                <a:r>
                  <a:rPr lang="zh-CN" altLang="en-US"/>
                  <a:t> </a:t>
                </a:r>
                <a:r>
                  <a:rPr lang="en-US" altLang="zh-CN"/>
                  <a:t>Cases/Million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64528"/>
        <c:crosses val="autoZero"/>
        <c:crossBetween val="between"/>
      </c:valAx>
      <c:valAx>
        <c:axId val="2353758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
                </a:r>
                <a:r>
                  <a:rPr lang="zh-CN" altLang="en-US" baseline="0"/>
                  <a:t> </a:t>
                </a:r>
                <a:r>
                  <a:rPr lang="en-US" altLang="zh-CN" baseline="0"/>
                  <a:t>Deaths/Million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589168"/>
        <c:crosses val="max"/>
        <c:crossBetween val="between"/>
      </c:valAx>
      <c:catAx>
        <c:axId val="235589168"/>
        <c:scaling>
          <c:orientation val="minMax"/>
        </c:scaling>
        <c:delete val="1"/>
        <c:axPos val="b"/>
        <c:numFmt formatCode="General" sourceLinked="1"/>
        <c:majorTickMark val="none"/>
        <c:minorTickMark val="none"/>
        <c:tickLblPos val="nextTo"/>
        <c:crossAx val="2353758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
            </a:r>
            <a:r>
              <a:rPr lang="zh-CN" sz="1400" b="0" i="0" baseline="0">
                <a:effectLst/>
              </a:rPr>
              <a:t> </a:t>
            </a:r>
            <a:r>
              <a:rPr lang="en-US" sz="1400" b="0" i="0" baseline="0">
                <a:effectLst/>
              </a:rPr>
              <a:t>of</a:t>
            </a:r>
            <a:r>
              <a:rPr lang="zh-CN" sz="1400" b="0" i="0" baseline="0">
                <a:effectLst/>
              </a:rPr>
              <a:t> </a:t>
            </a:r>
            <a:r>
              <a:rPr lang="en-US" sz="1400" b="0" i="0" baseline="0">
                <a:effectLst/>
              </a:rPr>
              <a:t>Cases</a:t>
            </a:r>
            <a:r>
              <a:rPr lang="zh-CN" sz="1400" b="0" i="0" baseline="0">
                <a:effectLst/>
              </a:rPr>
              <a:t> </a:t>
            </a:r>
            <a:r>
              <a:rPr lang="en-US" sz="1400" b="0" i="0" baseline="0">
                <a:effectLst/>
              </a:rPr>
              <a:t>&amp;</a:t>
            </a:r>
            <a:r>
              <a:rPr lang="zh-CN" sz="1400" b="0" i="0" baseline="0">
                <a:effectLst/>
              </a:rPr>
              <a:t> </a:t>
            </a:r>
            <a:r>
              <a:rPr lang="en-US" sz="1400" b="0" i="0" baseline="0">
                <a:effectLst/>
              </a:rPr>
              <a:t>Deaths</a:t>
            </a:r>
            <a:r>
              <a:rPr lang="zh-CN" sz="1400" b="0" i="0" baseline="0">
                <a:effectLst/>
              </a:rPr>
              <a:t> </a:t>
            </a:r>
            <a:r>
              <a:rPr lang="en-US" sz="1400" b="0" i="0" baseline="0">
                <a:effectLst/>
              </a:rPr>
              <a:t>in</a:t>
            </a:r>
            <a:r>
              <a:rPr lang="zh-CN" sz="1400" b="0" i="0" baseline="0">
                <a:effectLst/>
              </a:rPr>
              <a:t> </a:t>
            </a:r>
            <a:r>
              <a:rPr lang="en-US" altLang="zh-CN" sz="1400" b="0" i="0" baseline="0">
                <a:effectLst/>
              </a:rPr>
              <a:t>NY</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1'!$B$46</c:f>
              <c:strCache>
                <c:ptCount val="1"/>
                <c:pt idx="0">
                  <c:v>Cases/M</c:v>
                </c:pt>
              </c:strCache>
            </c:strRef>
          </c:tx>
          <c:spPr>
            <a:solidFill>
              <a:schemeClr val="accent1"/>
            </a:solidFill>
            <a:ln>
              <a:noFill/>
            </a:ln>
            <a:effectLst/>
          </c:spPr>
          <c:invertIfNegative val="0"/>
          <c:cat>
            <c:strRef>
              <c:f>'Part 1'!$A$47:$A$51</c:f>
              <c:strCache>
                <c:ptCount val="5"/>
                <c:pt idx="0">
                  <c:v>0-17</c:v>
                </c:pt>
                <c:pt idx="1">
                  <c:v>18-44</c:v>
                </c:pt>
                <c:pt idx="2">
                  <c:v>45-64</c:v>
                </c:pt>
                <c:pt idx="3">
                  <c:v>65-74</c:v>
                </c:pt>
                <c:pt idx="4">
                  <c:v>75+</c:v>
                </c:pt>
              </c:strCache>
            </c:strRef>
          </c:cat>
          <c:val>
            <c:numRef>
              <c:f>'Part 1'!$B$47:$B$51</c:f>
              <c:numCache>
                <c:formatCode>0</c:formatCode>
                <c:ptCount val="5"/>
                <c:pt idx="0">
                  <c:v>387.55713272584052</c:v>
                </c:pt>
                <c:pt idx="1">
                  <c:v>4460.6957105174524</c:v>
                </c:pt>
                <c:pt idx="2">
                  <c:v>4144.9215138713071</c:v>
                </c:pt>
                <c:pt idx="3">
                  <c:v>1388.123364204037</c:v>
                </c:pt>
                <c:pt idx="4">
                  <c:v>1305.2774703471055</c:v>
                </c:pt>
              </c:numCache>
            </c:numRef>
          </c:val>
          <c:extLst>
            <c:ext xmlns:c16="http://schemas.microsoft.com/office/drawing/2014/chart" uri="{C3380CC4-5D6E-409C-BE32-E72D297353CC}">
              <c16:uniqueId val="{00000000-FAED-3042-BFE5-56A5FE2F6EF2}"/>
            </c:ext>
          </c:extLst>
        </c:ser>
        <c:dLbls>
          <c:showLegendKey val="0"/>
          <c:showVal val="0"/>
          <c:showCatName val="0"/>
          <c:showSerName val="0"/>
          <c:showPercent val="0"/>
          <c:showBubbleSize val="0"/>
        </c:dLbls>
        <c:gapWidth val="150"/>
        <c:axId val="235698848"/>
        <c:axId val="271424000"/>
      </c:barChart>
      <c:lineChart>
        <c:grouping val="standard"/>
        <c:varyColors val="0"/>
        <c:ser>
          <c:idx val="1"/>
          <c:order val="1"/>
          <c:tx>
            <c:strRef>
              <c:f>'Part 1'!$C$46</c:f>
              <c:strCache>
                <c:ptCount val="1"/>
                <c:pt idx="0">
                  <c:v>Deaths/M</c:v>
                </c:pt>
              </c:strCache>
            </c:strRef>
          </c:tx>
          <c:spPr>
            <a:ln w="28575" cap="rnd">
              <a:solidFill>
                <a:schemeClr val="accent2"/>
              </a:solidFill>
              <a:round/>
            </a:ln>
            <a:effectLst/>
          </c:spPr>
          <c:marker>
            <c:symbol val="none"/>
          </c:marker>
          <c:cat>
            <c:strRef>
              <c:f>'Part 1'!$A$47:$A$51</c:f>
              <c:strCache>
                <c:ptCount val="5"/>
                <c:pt idx="0">
                  <c:v>0-17</c:v>
                </c:pt>
                <c:pt idx="1">
                  <c:v>18-44</c:v>
                </c:pt>
                <c:pt idx="2">
                  <c:v>45-64</c:v>
                </c:pt>
                <c:pt idx="3">
                  <c:v>65-74</c:v>
                </c:pt>
                <c:pt idx="4">
                  <c:v>75+</c:v>
                </c:pt>
              </c:strCache>
            </c:strRef>
          </c:cat>
          <c:val>
            <c:numRef>
              <c:f>'Part 1'!$C$47:$C$51</c:f>
              <c:numCache>
                <c:formatCode>0</c:formatCode>
                <c:ptCount val="5"/>
                <c:pt idx="0">
                  <c:v>0.60618946724584022</c:v>
                </c:pt>
                <c:pt idx="1">
                  <c:v>37.280652235619179</c:v>
                </c:pt>
                <c:pt idx="2">
                  <c:v>216.10654507314206</c:v>
                </c:pt>
                <c:pt idx="3">
                  <c:v>238.88916588379823</c:v>
                </c:pt>
                <c:pt idx="4">
                  <c:v>471.41334236151511</c:v>
                </c:pt>
              </c:numCache>
            </c:numRef>
          </c:val>
          <c:smooth val="0"/>
          <c:extLst>
            <c:ext xmlns:c16="http://schemas.microsoft.com/office/drawing/2014/chart" uri="{C3380CC4-5D6E-409C-BE32-E72D297353CC}">
              <c16:uniqueId val="{00000001-FAED-3042-BFE5-56A5FE2F6EF2}"/>
            </c:ext>
          </c:extLst>
        </c:ser>
        <c:dLbls>
          <c:showLegendKey val="0"/>
          <c:showVal val="0"/>
          <c:showCatName val="0"/>
          <c:showSerName val="0"/>
          <c:showPercent val="0"/>
          <c:showBubbleSize val="0"/>
        </c:dLbls>
        <c:marker val="1"/>
        <c:smooth val="0"/>
        <c:axId val="242598256"/>
        <c:axId val="229668048"/>
      </c:lineChart>
      <c:catAx>
        <c:axId val="23569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424000"/>
        <c:crosses val="autoZero"/>
        <c:auto val="1"/>
        <c:lblAlgn val="ctr"/>
        <c:lblOffset val="100"/>
        <c:noMultiLvlLbl val="0"/>
      </c:catAx>
      <c:valAx>
        <c:axId val="27142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a:t>
                </a:r>
                <a:r>
                  <a:rPr lang="zh-CN" sz="1000" b="0" i="0" baseline="0">
                    <a:effectLst/>
                  </a:rPr>
                  <a:t> </a:t>
                </a:r>
                <a:r>
                  <a:rPr lang="en-US" sz="1000" b="0" i="0" baseline="0">
                    <a:effectLst/>
                  </a:rPr>
                  <a:t>Cases/Million</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98848"/>
        <c:crosses val="autoZero"/>
        <c:crossBetween val="between"/>
      </c:valAx>
      <c:valAx>
        <c:axId val="2296680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a:t>
                </a:r>
                <a:r>
                  <a:rPr lang="zh-CN" sz="1000" b="0" i="0" baseline="0">
                    <a:effectLst/>
                  </a:rPr>
                  <a:t> </a:t>
                </a:r>
                <a:r>
                  <a:rPr lang="en-US" sz="1000" b="0" i="0" baseline="0">
                    <a:effectLst/>
                  </a:rPr>
                  <a:t>Deaths/Million</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598256"/>
        <c:crosses val="max"/>
        <c:crossBetween val="between"/>
      </c:valAx>
      <c:catAx>
        <c:axId val="242598256"/>
        <c:scaling>
          <c:orientation val="minMax"/>
        </c:scaling>
        <c:delete val="1"/>
        <c:axPos val="b"/>
        <c:numFmt formatCode="General" sourceLinked="1"/>
        <c:majorTickMark val="none"/>
        <c:minorTickMark val="none"/>
        <c:tickLblPos val="nextTo"/>
        <c:crossAx val="2296680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a:t>
            </a:r>
            <a:r>
              <a:rPr lang="zh-CN" sz="1400" b="0" i="0" baseline="0">
                <a:effectLst/>
              </a:rPr>
              <a:t> </a:t>
            </a:r>
            <a:r>
              <a:rPr lang="en-US" sz="1400" b="0" i="0" baseline="0">
                <a:effectLst/>
              </a:rPr>
              <a:t>of</a:t>
            </a:r>
            <a:r>
              <a:rPr lang="zh-CN" sz="1400" b="0" i="0" baseline="0">
                <a:effectLst/>
              </a:rPr>
              <a:t> </a:t>
            </a:r>
            <a:r>
              <a:rPr lang="en-US" sz="1400" b="0" i="0" baseline="0">
                <a:effectLst/>
              </a:rPr>
              <a:t>Cases</a:t>
            </a:r>
            <a:r>
              <a:rPr lang="zh-CN" sz="1400" b="0" i="0" baseline="0">
                <a:effectLst/>
              </a:rPr>
              <a:t> </a:t>
            </a:r>
            <a:r>
              <a:rPr lang="en-US" sz="1400" b="0" i="0" baseline="0">
                <a:effectLst/>
              </a:rPr>
              <a:t>&amp;</a:t>
            </a:r>
            <a:r>
              <a:rPr lang="zh-CN" sz="1400" b="0" i="0" baseline="0">
                <a:effectLst/>
              </a:rPr>
              <a:t> </a:t>
            </a:r>
            <a:r>
              <a:rPr lang="en-US" sz="1400" b="0" i="0" baseline="0">
                <a:effectLst/>
              </a:rPr>
              <a:t>Deaths</a:t>
            </a:r>
            <a:r>
              <a:rPr lang="zh-CN" sz="1400" b="0" i="0" baseline="0">
                <a:effectLst/>
              </a:rPr>
              <a:t> </a:t>
            </a:r>
            <a:r>
              <a:rPr lang="en-US" sz="1400" b="0" i="0" baseline="0">
                <a:effectLst/>
              </a:rPr>
              <a:t>in</a:t>
            </a:r>
            <a:r>
              <a:rPr lang="zh-CN" sz="1400" b="0" i="0" baseline="0">
                <a:effectLst/>
              </a:rPr>
              <a:t> </a:t>
            </a:r>
            <a:r>
              <a:rPr lang="en-US" altLang="zh-CN" sz="1400" b="0" i="0" baseline="0">
                <a:effectLst/>
              </a:rPr>
              <a:t>TX</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1'!$J$74</c:f>
              <c:strCache>
                <c:ptCount val="1"/>
                <c:pt idx="0">
                  <c:v>Cases/M</c:v>
                </c:pt>
              </c:strCache>
            </c:strRef>
          </c:tx>
          <c:spPr>
            <a:solidFill>
              <a:schemeClr val="accent1"/>
            </a:solidFill>
            <a:ln>
              <a:noFill/>
            </a:ln>
            <a:effectLst/>
          </c:spPr>
          <c:invertIfNegative val="0"/>
          <c:cat>
            <c:strRef>
              <c:f>'Part 1'!$I$75:$I$87</c:f>
              <c:strCache>
                <c:ptCount val="13"/>
                <c:pt idx="0">
                  <c:v>&lt;1 year</c:v>
                </c:pt>
                <c:pt idx="1">
                  <c:v>1-9 years</c:v>
                </c:pt>
                <c:pt idx="2">
                  <c:v>10-19 years</c:v>
                </c:pt>
                <c:pt idx="3">
                  <c:v>20-29 years</c:v>
                </c:pt>
                <c:pt idx="4">
                  <c:v>30-39 years</c:v>
                </c:pt>
                <c:pt idx="5">
                  <c:v>40-49 years</c:v>
                </c:pt>
                <c:pt idx="6">
                  <c:v>50-59 years</c:v>
                </c:pt>
                <c:pt idx="7">
                  <c:v>60-64 years</c:v>
                </c:pt>
                <c:pt idx="8">
                  <c:v>65-69 years</c:v>
                </c:pt>
                <c:pt idx="9">
                  <c:v>70-74 years</c:v>
                </c:pt>
                <c:pt idx="10">
                  <c:v>75-79 years</c:v>
                </c:pt>
                <c:pt idx="11">
                  <c:v>80+ years</c:v>
                </c:pt>
                <c:pt idx="12">
                  <c:v>Unknown</c:v>
                </c:pt>
              </c:strCache>
            </c:strRef>
          </c:cat>
          <c:val>
            <c:numRef>
              <c:f>'Part 1'!$J$75:$J$87</c:f>
              <c:numCache>
                <c:formatCode>0</c:formatCode>
                <c:ptCount val="13"/>
                <c:pt idx="0">
                  <c:v>5.6791056311463119</c:v>
                </c:pt>
                <c:pt idx="1">
                  <c:v>26.866538178115245</c:v>
                </c:pt>
                <c:pt idx="2">
                  <c:v>70.078707307414419</c:v>
                </c:pt>
                <c:pt idx="3">
                  <c:v>339.50858407737502</c:v>
                </c:pt>
                <c:pt idx="4">
                  <c:v>375.69468021429446</c:v>
                </c:pt>
                <c:pt idx="5">
                  <c:v>339.18094336788585</c:v>
                </c:pt>
                <c:pt idx="6">
                  <c:v>297.86180944896876</c:v>
                </c:pt>
                <c:pt idx="7">
                  <c:v>112.16233621513966</c:v>
                </c:pt>
                <c:pt idx="8">
                  <c:v>78.087702428261792</c:v>
                </c:pt>
                <c:pt idx="9">
                  <c:v>46.160935514702075</c:v>
                </c:pt>
                <c:pt idx="10">
                  <c:v>30.252158842837083</c:v>
                </c:pt>
                <c:pt idx="11">
                  <c:v>49.25531999321128</c:v>
                </c:pt>
                <c:pt idx="12">
                  <c:v>0.87370855863789409</c:v>
                </c:pt>
              </c:numCache>
            </c:numRef>
          </c:val>
          <c:extLst>
            <c:ext xmlns:c16="http://schemas.microsoft.com/office/drawing/2014/chart" uri="{C3380CC4-5D6E-409C-BE32-E72D297353CC}">
              <c16:uniqueId val="{00000000-83C0-1742-85C9-BFAF2F0E2440}"/>
            </c:ext>
          </c:extLst>
        </c:ser>
        <c:dLbls>
          <c:showLegendKey val="0"/>
          <c:showVal val="0"/>
          <c:showCatName val="0"/>
          <c:showSerName val="0"/>
          <c:showPercent val="0"/>
          <c:showBubbleSize val="0"/>
        </c:dLbls>
        <c:gapWidth val="150"/>
        <c:axId val="691962128"/>
        <c:axId val="229967440"/>
      </c:barChart>
      <c:lineChart>
        <c:grouping val="standard"/>
        <c:varyColors val="0"/>
        <c:ser>
          <c:idx val="1"/>
          <c:order val="1"/>
          <c:tx>
            <c:strRef>
              <c:f>'Part 1'!$K$74</c:f>
              <c:strCache>
                <c:ptCount val="1"/>
                <c:pt idx="0">
                  <c:v>Deaths/M</c:v>
                </c:pt>
              </c:strCache>
            </c:strRef>
          </c:tx>
          <c:spPr>
            <a:ln w="28575" cap="rnd">
              <a:solidFill>
                <a:schemeClr val="accent2"/>
              </a:solidFill>
              <a:round/>
            </a:ln>
            <a:effectLst/>
          </c:spPr>
          <c:marker>
            <c:symbol val="none"/>
          </c:marker>
          <c:cat>
            <c:strRef>
              <c:f>'Part 1'!$I$75:$I$87</c:f>
              <c:strCache>
                <c:ptCount val="13"/>
                <c:pt idx="0">
                  <c:v>&lt;1 year</c:v>
                </c:pt>
                <c:pt idx="1">
                  <c:v>1-9 years</c:v>
                </c:pt>
                <c:pt idx="2">
                  <c:v>10-19 years</c:v>
                </c:pt>
                <c:pt idx="3">
                  <c:v>20-29 years</c:v>
                </c:pt>
                <c:pt idx="4">
                  <c:v>30-39 years</c:v>
                </c:pt>
                <c:pt idx="5">
                  <c:v>40-49 years</c:v>
                </c:pt>
                <c:pt idx="6">
                  <c:v>50-59 years</c:v>
                </c:pt>
                <c:pt idx="7">
                  <c:v>60-64 years</c:v>
                </c:pt>
                <c:pt idx="8">
                  <c:v>65-69 years</c:v>
                </c:pt>
                <c:pt idx="9">
                  <c:v>70-74 years</c:v>
                </c:pt>
                <c:pt idx="10">
                  <c:v>75-79 years</c:v>
                </c:pt>
                <c:pt idx="11">
                  <c:v>80+ years</c:v>
                </c:pt>
                <c:pt idx="12">
                  <c:v>Unknown</c:v>
                </c:pt>
              </c:strCache>
            </c:strRef>
          </c:cat>
          <c:val>
            <c:numRef>
              <c:f>'Part 1'!$K$75:$K$87</c:f>
              <c:numCache>
                <c:formatCode>0</c:formatCode>
                <c:ptCount val="13"/>
                <c:pt idx="0">
                  <c:v>0.10921356982973676</c:v>
                </c:pt>
                <c:pt idx="1">
                  <c:v>0.1820226163828946</c:v>
                </c:pt>
                <c:pt idx="2">
                  <c:v>0.54606784914868378</c:v>
                </c:pt>
                <c:pt idx="3">
                  <c:v>3.349216141445261</c:v>
                </c:pt>
                <c:pt idx="4">
                  <c:v>9.1375353424213088</c:v>
                </c:pt>
                <c:pt idx="5">
                  <c:v>26.866538178115245</c:v>
                </c:pt>
                <c:pt idx="6">
                  <c:v>58.82970961495154</c:v>
                </c:pt>
                <c:pt idx="7">
                  <c:v>47.362284782829178</c:v>
                </c:pt>
                <c:pt idx="8">
                  <c:v>57.373528683888381</c:v>
                </c:pt>
                <c:pt idx="9">
                  <c:v>63.853533827119428</c:v>
                </c:pt>
                <c:pt idx="10">
                  <c:v>60.285890546014699</c:v>
                </c:pt>
                <c:pt idx="11">
                  <c:v>163.27428689545647</c:v>
                </c:pt>
                <c:pt idx="12">
                  <c:v>0</c:v>
                </c:pt>
              </c:numCache>
            </c:numRef>
          </c:val>
          <c:smooth val="0"/>
          <c:extLst>
            <c:ext xmlns:c16="http://schemas.microsoft.com/office/drawing/2014/chart" uri="{C3380CC4-5D6E-409C-BE32-E72D297353CC}">
              <c16:uniqueId val="{00000001-83C0-1742-85C9-BFAF2F0E2440}"/>
            </c:ext>
          </c:extLst>
        </c:ser>
        <c:dLbls>
          <c:showLegendKey val="0"/>
          <c:showVal val="0"/>
          <c:showCatName val="0"/>
          <c:showSerName val="0"/>
          <c:showPercent val="0"/>
          <c:showBubbleSize val="0"/>
        </c:dLbls>
        <c:marker val="1"/>
        <c:smooth val="0"/>
        <c:axId val="653550560"/>
        <c:axId val="231351872"/>
      </c:lineChart>
      <c:catAx>
        <c:axId val="69196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67440"/>
        <c:crosses val="autoZero"/>
        <c:auto val="1"/>
        <c:lblAlgn val="ctr"/>
        <c:lblOffset val="100"/>
        <c:noMultiLvlLbl val="0"/>
      </c:catAx>
      <c:valAx>
        <c:axId val="22996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a:t>
                </a:r>
                <a:r>
                  <a:rPr lang="zh-CN" sz="1000" b="0" i="0" baseline="0">
                    <a:effectLst/>
                  </a:rPr>
                  <a:t> </a:t>
                </a:r>
                <a:r>
                  <a:rPr lang="en-US" sz="1000" b="0" i="0" baseline="0">
                    <a:effectLst/>
                  </a:rPr>
                  <a:t>Cases/Million</a:t>
                </a:r>
                <a:r>
                  <a:rPr lang="zh-CN" altLang="en-US" sz="1000" b="0" i="0" baseline="0">
                    <a:effectLst/>
                  </a:rPr>
                  <a:t> </a:t>
                </a:r>
                <a:r>
                  <a:rPr lang="en-US" altLang="zh-CN" sz="1000" b="0" i="0" baseline="0">
                    <a:effectLst/>
                  </a:rPr>
                  <a:t>received</a:t>
                </a:r>
                <a:r>
                  <a:rPr lang="zh-CN" altLang="en-US" sz="1000" b="0" i="0" baseline="0">
                    <a:effectLst/>
                  </a:rPr>
                  <a:t> </a:t>
                </a:r>
                <a:r>
                  <a:rPr lang="en-US" altLang="zh-CN" sz="1000" b="0" i="0" baseline="0">
                    <a:effectLst/>
                  </a:rPr>
                  <a:t>by</a:t>
                </a:r>
                <a:r>
                  <a:rPr lang="zh-CN" altLang="en-US" sz="1000" b="0" i="0" baseline="0">
                    <a:effectLst/>
                  </a:rPr>
                  <a:t> </a:t>
                </a:r>
                <a:r>
                  <a:rPr lang="en-US" altLang="zh-CN" sz="1000" b="0" i="0" baseline="0">
                    <a:effectLst/>
                  </a:rPr>
                  <a:t>DSHS</a:t>
                </a:r>
                <a:r>
                  <a:rPr lang="zh-CN" altLang="en-US" sz="1000" b="0" i="0" baseline="0">
                    <a:effectLst/>
                  </a:rPr>
                  <a:t> </a:t>
                </a:r>
                <a:r>
                  <a:rPr lang="en-US" altLang="zh-CN" sz="1000" b="0" i="0" baseline="0">
                    <a:effectLst/>
                  </a:rPr>
                  <a:t>(48666</a:t>
                </a:r>
                <a:r>
                  <a:rPr lang="zh-CN" altLang="en-US" sz="1000" b="0" i="0" baseline="0">
                    <a:effectLst/>
                  </a:rPr>
                  <a:t> </a:t>
                </a:r>
                <a:r>
                  <a:rPr lang="en-US" altLang="zh-CN" sz="1000" b="0" i="0" baseline="0">
                    <a:effectLst/>
                  </a:rPr>
                  <a:t>total</a:t>
                </a:r>
                <a:r>
                  <a:rPr lang="zh-CN" altLang="en-US" sz="1000" b="0" i="0" baseline="0">
                    <a:effectLst/>
                  </a:rPr>
                  <a:t> </a:t>
                </a:r>
                <a:r>
                  <a:rPr lang="en-US" altLang="zh-CN" sz="1000" b="0" i="0" baseline="0">
                    <a:effectLst/>
                  </a:rPr>
                  <a:t>cases)</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2128"/>
        <c:crosses val="autoZero"/>
        <c:crossBetween val="between"/>
      </c:valAx>
      <c:valAx>
        <c:axId val="2313518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
                </a:r>
                <a:r>
                  <a:rPr lang="zh-CN" altLang="en-US"/>
                  <a:t> </a:t>
                </a:r>
                <a:r>
                  <a:rPr lang="en-US" altLang="zh-CN"/>
                  <a:t>of</a:t>
                </a:r>
                <a:r>
                  <a:rPr lang="zh-CN" altLang="en-US"/>
                  <a:t> </a:t>
                </a:r>
                <a:r>
                  <a:rPr lang="en-US" altLang="zh-CN"/>
                  <a:t>Deaths/Million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50560"/>
        <c:crosses val="max"/>
        <c:crossBetween val="between"/>
      </c:valAx>
      <c:catAx>
        <c:axId val="653550560"/>
        <c:scaling>
          <c:orientation val="minMax"/>
        </c:scaling>
        <c:delete val="1"/>
        <c:axPos val="b"/>
        <c:numFmt formatCode="General" sourceLinked="1"/>
        <c:majorTickMark val="none"/>
        <c:minorTickMark val="none"/>
        <c:tickLblPos val="nextTo"/>
        <c:crossAx val="2313518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1070954</xdr:colOff>
      <xdr:row>14</xdr:row>
      <xdr:rowOff>1</xdr:rowOff>
    </xdr:from>
    <xdr:to>
      <xdr:col>13</xdr:col>
      <xdr:colOff>712149</xdr:colOff>
      <xdr:row>34</xdr:row>
      <xdr:rowOff>59346</xdr:rowOff>
    </xdr:to>
    <xdr:graphicFrame macro="">
      <xdr:nvGraphicFramePr>
        <xdr:cNvPr id="28" name="Chart 27">
          <a:extLst>
            <a:ext uri="{FF2B5EF4-FFF2-40B4-BE49-F238E27FC236}">
              <a16:creationId xmlns:a16="http://schemas.microsoft.com/office/drawing/2014/main" id="{1A72528E-4714-4F44-9551-A8953C44B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1298485</xdr:colOff>
      <xdr:row>46</xdr:row>
      <xdr:rowOff>64567</xdr:rowOff>
    </xdr:from>
    <xdr:to>
      <xdr:col>10</xdr:col>
      <xdr:colOff>724019</xdr:colOff>
      <xdr:row>65</xdr:row>
      <xdr:rowOff>166167</xdr:rowOff>
    </xdr:to>
    <xdr:graphicFrame macro="">
      <xdr:nvGraphicFramePr>
        <xdr:cNvPr id="30" name="Chart 29">
          <a:extLst>
            <a:ext uri="{FF2B5EF4-FFF2-40B4-BE49-F238E27FC236}">
              <a16:creationId xmlns:a16="http://schemas.microsoft.com/office/drawing/2014/main" id="{FCC66503-BFC6-A944-B4A3-5E7A4A023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325214</xdr:colOff>
      <xdr:row>92</xdr:row>
      <xdr:rowOff>17092</xdr:rowOff>
    </xdr:from>
    <xdr:to>
      <xdr:col>9</xdr:col>
      <xdr:colOff>688411</xdr:colOff>
      <xdr:row>112</xdr:row>
      <xdr:rowOff>116318</xdr:rowOff>
    </xdr:to>
    <xdr:graphicFrame macro="">
      <xdr:nvGraphicFramePr>
        <xdr:cNvPr id="31" name="Chart 30">
          <a:extLst>
            <a:ext uri="{FF2B5EF4-FFF2-40B4-BE49-F238E27FC236}">
              <a16:creationId xmlns:a16="http://schemas.microsoft.com/office/drawing/2014/main" id="{5586D3C6-5F8F-C744-B780-4E5C8B547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shs.texas.gov/coronavirus/additionaldata.aspx" TargetMode="External"/><Relationship Id="rId2" Type="http://schemas.openxmlformats.org/officeDocument/2006/relationships/hyperlink" Target="https://github.com/nychealth/coronavirus-data/blob/master/by-age.csv" TargetMode="External"/><Relationship Id="rId1" Type="http://schemas.openxmlformats.org/officeDocument/2006/relationships/hyperlink" Target="https://www.cdph.ca.gov/Programs/CID/DCDC/Pages/COVID-19/COVID-19-Cases-by-Age-Group.aspx"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5095F-BECA-7A43-8F70-5ACEEADAD8D7}">
  <dimension ref="A1:L124"/>
  <sheetViews>
    <sheetView tabSelected="1" topLeftCell="A58" zoomScale="106" workbookViewId="0">
      <selection activeCell="F64" sqref="F64"/>
    </sheetView>
  </sheetViews>
  <sheetFormatPr baseColWidth="10" defaultRowHeight="16"/>
  <cols>
    <col min="1" max="1" width="14" bestFit="1" customWidth="1"/>
    <col min="2" max="2" width="15.6640625" bestFit="1" customWidth="1"/>
    <col min="3" max="3" width="12.5" customWidth="1"/>
    <col min="4" max="4" width="14" bestFit="1" customWidth="1"/>
    <col min="5" max="5" width="14.1640625" customWidth="1"/>
    <col min="6" max="6" width="23.33203125" customWidth="1"/>
    <col min="7" max="8" width="23.1640625" customWidth="1"/>
    <col min="9" max="9" width="15.83203125" customWidth="1"/>
    <col min="10" max="10" width="14.5" customWidth="1"/>
    <col min="11" max="11" width="15.83203125" customWidth="1"/>
  </cols>
  <sheetData>
    <row r="1" spans="1:12">
      <c r="A1" s="25" t="s">
        <v>56</v>
      </c>
      <c r="B1" s="25"/>
      <c r="C1" s="25"/>
      <c r="D1" s="25"/>
      <c r="E1" s="25"/>
      <c r="F1" s="25"/>
      <c r="G1" s="1" t="s">
        <v>54</v>
      </c>
    </row>
    <row r="2" spans="1:12">
      <c r="A2" s="28" t="s">
        <v>18</v>
      </c>
      <c r="B2" s="25"/>
      <c r="C2" s="25"/>
      <c r="D2" s="25"/>
      <c r="E2" s="25"/>
      <c r="F2" s="25"/>
      <c r="G2" s="15">
        <v>39144.817999999999</v>
      </c>
    </row>
    <row r="4" spans="1:12" s="1" customFormat="1">
      <c r="A4" s="1" t="s">
        <v>0</v>
      </c>
      <c r="B4" s="1" t="s">
        <v>17</v>
      </c>
      <c r="C4" s="1" t="s">
        <v>1</v>
      </c>
      <c r="D4" s="1" t="s">
        <v>2</v>
      </c>
      <c r="E4" s="1" t="s">
        <v>3</v>
      </c>
      <c r="F4" s="1" t="s">
        <v>4</v>
      </c>
      <c r="G4" s="1" t="s">
        <v>0</v>
      </c>
      <c r="H4" s="1" t="s">
        <v>55</v>
      </c>
      <c r="I4" s="1" t="s">
        <v>57</v>
      </c>
      <c r="J4" s="1" t="s">
        <v>0</v>
      </c>
      <c r="K4" s="1" t="s">
        <v>0</v>
      </c>
      <c r="L4" s="1" t="s">
        <v>58</v>
      </c>
    </row>
    <row r="5" spans="1:12" s="1" customFormat="1" ht="18">
      <c r="A5" s="14" t="s">
        <v>5</v>
      </c>
      <c r="B5" s="13">
        <v>15950</v>
      </c>
      <c r="C5" s="12">
        <v>2.2000000000000002</v>
      </c>
      <c r="D5" s="12">
        <v>0</v>
      </c>
      <c r="E5" s="12">
        <v>0</v>
      </c>
      <c r="F5" s="12">
        <v>5.8</v>
      </c>
      <c r="G5" s="14" t="s">
        <v>5</v>
      </c>
      <c r="H5" s="16">
        <f>B5*1000/G2</f>
        <v>407.4613400935981</v>
      </c>
      <c r="I5" s="16">
        <f>D5*1000/G2</f>
        <v>0</v>
      </c>
      <c r="J5" s="14" t="s">
        <v>5</v>
      </c>
      <c r="K5" s="14" t="s">
        <v>5</v>
      </c>
      <c r="L5" s="17">
        <f>I5/H5</f>
        <v>0</v>
      </c>
    </row>
    <row r="6" spans="1:12" s="1" customFormat="1" ht="18">
      <c r="A6" s="14" t="s">
        <v>16</v>
      </c>
      <c r="B6" s="13">
        <v>58936</v>
      </c>
      <c r="C6" s="12">
        <v>8</v>
      </c>
      <c r="D6" s="12">
        <v>3</v>
      </c>
      <c r="E6" s="12">
        <v>0</v>
      </c>
      <c r="F6" s="12">
        <v>16.7</v>
      </c>
      <c r="G6" s="14" t="s">
        <v>16</v>
      </c>
      <c r="H6" s="16">
        <f>B6*1000/G2</f>
        <v>1505.5888112699872</v>
      </c>
      <c r="I6" s="16">
        <f>D6*1000/G2</f>
        <v>7.6638496569328793E-2</v>
      </c>
      <c r="J6" s="14" t="s">
        <v>16</v>
      </c>
      <c r="K6" s="14" t="s">
        <v>16</v>
      </c>
      <c r="L6" s="17">
        <f t="shared" ref="L6:L15" si="0">K6/J6</f>
        <v>1</v>
      </c>
    </row>
    <row r="7" spans="1:12" s="1" customFormat="1" ht="18">
      <c r="A7" s="14" t="s">
        <v>6</v>
      </c>
      <c r="B7" s="13">
        <v>258736</v>
      </c>
      <c r="C7" s="12">
        <v>35.200000000000003</v>
      </c>
      <c r="D7" s="12">
        <v>204</v>
      </c>
      <c r="E7" s="12">
        <v>1.5</v>
      </c>
      <c r="F7" s="12">
        <v>24.3</v>
      </c>
      <c r="G7" s="14" t="s">
        <v>6</v>
      </c>
      <c r="H7" s="16">
        <f>B7*1000/G2</f>
        <v>6609.7126827872853</v>
      </c>
      <c r="I7" s="16">
        <f>D7*1000/G2</f>
        <v>5.2114177667143577</v>
      </c>
      <c r="J7" s="14" t="s">
        <v>6</v>
      </c>
      <c r="K7" s="14" t="s">
        <v>6</v>
      </c>
      <c r="L7" s="17" t="e">
        <f t="shared" si="0"/>
        <v>#VALUE!</v>
      </c>
    </row>
    <row r="8" spans="1:12" s="1" customFormat="1" ht="18">
      <c r="A8" s="14" t="s">
        <v>7</v>
      </c>
      <c r="B8" s="13">
        <v>182600</v>
      </c>
      <c r="C8" s="12">
        <v>24.8</v>
      </c>
      <c r="D8" s="12">
        <v>779</v>
      </c>
      <c r="E8" s="12">
        <v>5.7</v>
      </c>
      <c r="F8" s="12">
        <v>19.3</v>
      </c>
      <c r="G8" s="14" t="s">
        <v>7</v>
      </c>
      <c r="H8" s="16">
        <f>B8*1000/G2</f>
        <v>4664.7298245198126</v>
      </c>
      <c r="I8" s="16">
        <f>D8*1000/G2</f>
        <v>19.900462942502376</v>
      </c>
      <c r="J8" s="14" t="s">
        <v>7</v>
      </c>
      <c r="K8" s="14" t="s">
        <v>7</v>
      </c>
      <c r="L8" s="17" t="e">
        <f t="shared" si="0"/>
        <v>#VALUE!</v>
      </c>
    </row>
    <row r="9" spans="1:12" s="1" customFormat="1" ht="18">
      <c r="A9" s="14" t="s">
        <v>8</v>
      </c>
      <c r="B9" s="13">
        <v>102221</v>
      </c>
      <c r="C9" s="12">
        <v>13.9</v>
      </c>
      <c r="D9" s="13">
        <v>1419</v>
      </c>
      <c r="E9" s="12">
        <v>10.4</v>
      </c>
      <c r="F9" s="12">
        <v>12.5</v>
      </c>
      <c r="G9" s="14" t="s">
        <v>8</v>
      </c>
      <c r="H9" s="16">
        <f>B9*1000/G2</f>
        <v>2611.3545859377864</v>
      </c>
      <c r="I9" s="16">
        <f>D9*1000/G2</f>
        <v>36.250008877292522</v>
      </c>
      <c r="J9" s="14" t="s">
        <v>8</v>
      </c>
      <c r="K9" s="14" t="s">
        <v>8</v>
      </c>
      <c r="L9" s="17" t="e">
        <f t="shared" si="0"/>
        <v>#VALUE!</v>
      </c>
    </row>
    <row r="10" spans="1:12" s="1" customFormat="1" ht="18">
      <c r="A10" s="14" t="s">
        <v>9</v>
      </c>
      <c r="B10" s="13">
        <v>36846</v>
      </c>
      <c r="C10" s="12">
        <v>5</v>
      </c>
      <c r="D10" s="13">
        <v>1124</v>
      </c>
      <c r="E10" s="12">
        <v>8.3000000000000007</v>
      </c>
      <c r="F10" s="12">
        <v>5.9</v>
      </c>
      <c r="G10" s="14" t="s">
        <v>9</v>
      </c>
      <c r="H10" s="16">
        <f>B10*1000/G2</f>
        <v>941.27401486449628</v>
      </c>
      <c r="I10" s="16">
        <f>D10*1000/G2</f>
        <v>28.713890047975188</v>
      </c>
      <c r="J10" s="14" t="s">
        <v>9</v>
      </c>
      <c r="K10" s="14" t="s">
        <v>9</v>
      </c>
      <c r="L10" s="17" t="e">
        <f t="shared" si="0"/>
        <v>#VALUE!</v>
      </c>
    </row>
    <row r="11" spans="1:12" s="1" customFormat="1" ht="18">
      <c r="A11" s="14" t="s">
        <v>10</v>
      </c>
      <c r="B11" s="13">
        <v>25366</v>
      </c>
      <c r="C11" s="12">
        <v>3.5</v>
      </c>
      <c r="D11" s="13">
        <v>1387</v>
      </c>
      <c r="E11" s="12">
        <v>10.199999999999999</v>
      </c>
      <c r="F11" s="12">
        <v>5</v>
      </c>
      <c r="G11" s="14" t="s">
        <v>10</v>
      </c>
      <c r="H11" s="16">
        <f>B11*1000/G2</f>
        <v>648.00403465919806</v>
      </c>
      <c r="I11" s="16">
        <f>D11*1000/G2</f>
        <v>35.432531580553011</v>
      </c>
      <c r="J11" s="14" t="s">
        <v>10</v>
      </c>
      <c r="K11" s="14" t="s">
        <v>10</v>
      </c>
      <c r="L11" s="17" t="e">
        <f t="shared" si="0"/>
        <v>#VALUE!</v>
      </c>
    </row>
    <row r="12" spans="1:12" s="1" customFormat="1" ht="18">
      <c r="A12" s="14" t="s">
        <v>11</v>
      </c>
      <c r="B12" s="13">
        <v>17536</v>
      </c>
      <c r="C12" s="12">
        <v>2.4</v>
      </c>
      <c r="D12" s="13">
        <v>1528</v>
      </c>
      <c r="E12" s="12">
        <v>11.2</v>
      </c>
      <c r="F12" s="12">
        <v>4.0999999999999996</v>
      </c>
      <c r="G12" s="14" t="s">
        <v>11</v>
      </c>
      <c r="H12" s="16">
        <f>B12*1000/G2</f>
        <v>447.97755861324993</v>
      </c>
      <c r="I12" s="16">
        <f>D12*1000/G2</f>
        <v>39.034540919311468</v>
      </c>
      <c r="J12" s="14" t="s">
        <v>11</v>
      </c>
      <c r="K12" s="14" t="s">
        <v>11</v>
      </c>
      <c r="L12" s="17" t="e">
        <f t="shared" si="0"/>
        <v>#VALUE!</v>
      </c>
    </row>
    <row r="13" spans="1:12" s="1" customFormat="1" ht="18">
      <c r="A13" s="14" t="s">
        <v>12</v>
      </c>
      <c r="B13" s="13">
        <v>12205</v>
      </c>
      <c r="C13" s="12">
        <v>1.7</v>
      </c>
      <c r="D13" s="13">
        <v>1539</v>
      </c>
      <c r="E13" s="12">
        <v>11.3</v>
      </c>
      <c r="F13" s="12">
        <v>2.7</v>
      </c>
      <c r="G13" s="14" t="s">
        <v>12</v>
      </c>
      <c r="H13" s="16">
        <f>B13*1000/G2</f>
        <v>311.79095020955265</v>
      </c>
      <c r="I13" s="16">
        <f>D13*1000/G2</f>
        <v>39.315548740065672</v>
      </c>
      <c r="J13" s="14" t="s">
        <v>12</v>
      </c>
      <c r="K13" s="14" t="s">
        <v>12</v>
      </c>
      <c r="L13" s="17" t="e">
        <f t="shared" si="0"/>
        <v>#VALUE!</v>
      </c>
    </row>
    <row r="14" spans="1:12" s="1" customFormat="1" ht="18">
      <c r="A14" s="14" t="s">
        <v>13</v>
      </c>
      <c r="B14" s="13">
        <v>23939</v>
      </c>
      <c r="C14" s="12">
        <v>3.3</v>
      </c>
      <c r="D14" s="13">
        <v>5611</v>
      </c>
      <c r="E14" s="12">
        <v>41.3</v>
      </c>
      <c r="F14" s="12">
        <v>3.9</v>
      </c>
      <c r="G14" s="14" t="s">
        <v>13</v>
      </c>
      <c r="H14" s="16">
        <f>B14*1000/G2</f>
        <v>611.54965645772063</v>
      </c>
      <c r="I14" s="16">
        <f>D14*1000/G2</f>
        <v>143.33953475016796</v>
      </c>
      <c r="J14" s="14" t="s">
        <v>13</v>
      </c>
      <c r="K14" s="14" t="s">
        <v>13</v>
      </c>
      <c r="L14" s="17" t="e">
        <f t="shared" si="0"/>
        <v>#VALUE!</v>
      </c>
    </row>
    <row r="15" spans="1:12" s="1" customFormat="1" ht="15" customHeight="1">
      <c r="A15" s="14" t="s">
        <v>14</v>
      </c>
      <c r="B15" s="12">
        <v>900</v>
      </c>
      <c r="C15" s="12">
        <v>0.1</v>
      </c>
      <c r="D15" s="12">
        <v>2</v>
      </c>
      <c r="E15" s="12">
        <v>0</v>
      </c>
      <c r="F15" s="12">
        <v>0</v>
      </c>
      <c r="G15" s="14" t="s">
        <v>14</v>
      </c>
      <c r="H15" s="16">
        <f>B15*1000/G2</f>
        <v>22.99154897079864</v>
      </c>
      <c r="I15" s="16">
        <f>D15*1000/G2</f>
        <v>5.10923310462192E-2</v>
      </c>
      <c r="J15" s="14" t="s">
        <v>14</v>
      </c>
      <c r="K15" s="14" t="s">
        <v>14</v>
      </c>
      <c r="L15" s="17" t="e">
        <f t="shared" si="0"/>
        <v>#VALUE!</v>
      </c>
    </row>
    <row r="16" spans="1:12" s="1" customFormat="1" ht="18">
      <c r="A16" s="12" t="s">
        <v>15</v>
      </c>
      <c r="B16" s="13">
        <v>735235</v>
      </c>
      <c r="C16" s="12">
        <v>100</v>
      </c>
      <c r="D16" s="13">
        <v>13596</v>
      </c>
      <c r="E16" s="12">
        <v>100</v>
      </c>
      <c r="F16" s="12">
        <v>100</v>
      </c>
      <c r="G16" s="14" t="s">
        <v>15</v>
      </c>
      <c r="H16" s="16">
        <f>SUM(H5:H15)</f>
        <v>18782.435008383487</v>
      </c>
      <c r="I16" s="16">
        <f>SUM(I5:I15)</f>
        <v>347.32566645219811</v>
      </c>
      <c r="L16" s="17"/>
    </row>
    <row r="36" spans="1:7">
      <c r="A36" s="25" t="s">
        <v>59</v>
      </c>
      <c r="B36" s="25"/>
      <c r="C36" s="25"/>
      <c r="D36" s="25"/>
      <c r="E36" s="25"/>
      <c r="F36" s="25"/>
      <c r="G36" t="s">
        <v>60</v>
      </c>
    </row>
    <row r="37" spans="1:7">
      <c r="A37" s="28" t="s">
        <v>19</v>
      </c>
      <c r="B37" s="25"/>
      <c r="C37" s="25"/>
      <c r="D37" s="25"/>
      <c r="E37" s="25"/>
      <c r="F37" s="25"/>
      <c r="G37" s="11">
        <v>19795.791000000001</v>
      </c>
    </row>
    <row r="38" spans="1:7" s="5" customFormat="1" ht="14">
      <c r="A38" s="4" t="s">
        <v>20</v>
      </c>
      <c r="B38" s="4" t="s">
        <v>21</v>
      </c>
      <c r="C38" s="4" t="s">
        <v>22</v>
      </c>
      <c r="D38" s="4" t="s">
        <v>23</v>
      </c>
      <c r="E38" s="4" t="s">
        <v>24</v>
      </c>
      <c r="F38" s="4" t="s">
        <v>25</v>
      </c>
      <c r="G38" s="4" t="s">
        <v>26</v>
      </c>
    </row>
    <row r="39" spans="1:7">
      <c r="A39" s="3" t="s">
        <v>27</v>
      </c>
      <c r="B39" s="3">
        <v>444.26</v>
      </c>
      <c r="C39" s="3">
        <v>36.54</v>
      </c>
      <c r="D39" s="3">
        <v>0.69</v>
      </c>
      <c r="E39" s="3">
        <v>7672</v>
      </c>
      <c r="F39" s="3">
        <v>631</v>
      </c>
      <c r="G39" s="3">
        <v>12</v>
      </c>
    </row>
    <row r="40" spans="1:7">
      <c r="A40" s="3" t="s">
        <v>28</v>
      </c>
      <c r="B40" s="3">
        <v>2620.5100000000002</v>
      </c>
      <c r="C40" s="3">
        <v>279.45999999999998</v>
      </c>
      <c r="D40" s="3">
        <v>21.9</v>
      </c>
      <c r="E40" s="3">
        <v>88303</v>
      </c>
      <c r="F40" s="3">
        <v>9417</v>
      </c>
      <c r="G40" s="3">
        <v>738</v>
      </c>
    </row>
    <row r="41" spans="1:7">
      <c r="A41" s="3" t="s">
        <v>29</v>
      </c>
      <c r="B41" s="3">
        <v>3990.76</v>
      </c>
      <c r="C41" s="3">
        <v>927.31</v>
      </c>
      <c r="D41" s="3">
        <v>208.07</v>
      </c>
      <c r="E41" s="3">
        <v>82052</v>
      </c>
      <c r="F41" s="3">
        <v>19066</v>
      </c>
      <c r="G41" s="3">
        <v>4278</v>
      </c>
    </row>
    <row r="42" spans="1:7">
      <c r="A42" s="3" t="s">
        <v>30</v>
      </c>
      <c r="B42" s="3">
        <v>3930.52</v>
      </c>
      <c r="C42" s="3">
        <v>1786.97</v>
      </c>
      <c r="D42" s="3">
        <v>676.42</v>
      </c>
      <c r="E42" s="3">
        <v>27479</v>
      </c>
      <c r="F42" s="3">
        <v>12493</v>
      </c>
      <c r="G42" s="3">
        <v>4729</v>
      </c>
    </row>
    <row r="43" spans="1:7">
      <c r="A43" s="3" t="s">
        <v>31</v>
      </c>
      <c r="B43" s="3">
        <v>4723.9799999999996</v>
      </c>
      <c r="C43" s="3">
        <v>2865.03</v>
      </c>
      <c r="D43" s="3">
        <v>1706.11</v>
      </c>
      <c r="E43" s="3">
        <v>25839</v>
      </c>
      <c r="F43" s="3">
        <v>15671</v>
      </c>
      <c r="G43" s="3">
        <v>9332</v>
      </c>
    </row>
    <row r="44" spans="1:7">
      <c r="A44" s="3" t="s">
        <v>32</v>
      </c>
      <c r="B44" s="3">
        <v>2760.22</v>
      </c>
      <c r="C44" s="3">
        <v>682.01</v>
      </c>
      <c r="D44" s="3">
        <v>227.3</v>
      </c>
      <c r="E44" s="3">
        <v>231824</v>
      </c>
      <c r="F44" s="3">
        <v>57280</v>
      </c>
      <c r="G44" s="3">
        <v>19090</v>
      </c>
    </row>
    <row r="46" spans="1:7">
      <c r="A46" s="4" t="s">
        <v>20</v>
      </c>
      <c r="B46" s="1" t="s">
        <v>55</v>
      </c>
      <c r="C46" s="1" t="s">
        <v>57</v>
      </c>
      <c r="D46" s="4"/>
      <c r="E46" s="4"/>
      <c r="F46" s="4"/>
    </row>
    <row r="47" spans="1:7">
      <c r="A47" s="3" t="s">
        <v>27</v>
      </c>
      <c r="B47" s="20">
        <f>E39*1000/G37</f>
        <v>387.55713272584052</v>
      </c>
      <c r="C47" s="21">
        <f>G39*1000/G37</f>
        <v>0.60618946724584022</v>
      </c>
      <c r="D47" s="3"/>
      <c r="E47" s="3"/>
      <c r="F47" s="3"/>
    </row>
    <row r="48" spans="1:7">
      <c r="A48" s="3" t="s">
        <v>28</v>
      </c>
      <c r="B48" s="20">
        <f>E40*1000/G37</f>
        <v>4460.6957105174524</v>
      </c>
      <c r="C48" s="21">
        <f>G40*1000/G37</f>
        <v>37.280652235619179</v>
      </c>
      <c r="D48" s="3"/>
      <c r="E48" s="3"/>
      <c r="F48" s="3"/>
    </row>
    <row r="49" spans="1:8">
      <c r="A49" s="3" t="s">
        <v>29</v>
      </c>
      <c r="B49" s="20">
        <f>E41*1000/G37</f>
        <v>4144.9215138713071</v>
      </c>
      <c r="C49" s="21">
        <f>G41*1000/G37</f>
        <v>216.10654507314206</v>
      </c>
      <c r="D49" s="3"/>
      <c r="E49" s="3"/>
      <c r="F49" s="3"/>
    </row>
    <row r="50" spans="1:8">
      <c r="A50" s="3" t="s">
        <v>30</v>
      </c>
      <c r="B50" s="20">
        <f>E42*1000/G37</f>
        <v>1388.123364204037</v>
      </c>
      <c r="C50" s="21">
        <f>G42*1000/G37</f>
        <v>238.88916588379823</v>
      </c>
      <c r="D50" s="3"/>
      <c r="E50" s="3"/>
    </row>
    <row r="51" spans="1:8">
      <c r="A51" s="3" t="s">
        <v>31</v>
      </c>
      <c r="B51" s="20">
        <f>E43*1000/G37</f>
        <v>1305.2774703471055</v>
      </c>
      <c r="C51" s="21">
        <f>G43*1000/G37</f>
        <v>471.41334236151511</v>
      </c>
      <c r="D51" s="3"/>
      <c r="E51" s="3"/>
      <c r="F51" s="3"/>
    </row>
    <row r="52" spans="1:8">
      <c r="A52" s="3"/>
      <c r="B52" s="20">
        <f>SUM(B47:B51)</f>
        <v>11686.575191665743</v>
      </c>
      <c r="C52" s="21">
        <f>SUM(C47:C51)</f>
        <v>964.29589502132035</v>
      </c>
      <c r="D52" s="3"/>
      <c r="E52" s="3"/>
      <c r="F52" s="3"/>
    </row>
    <row r="54" spans="1:8">
      <c r="A54" s="18"/>
      <c r="B54" s="18"/>
      <c r="C54" s="18"/>
      <c r="D54" s="18"/>
      <c r="E54" s="18"/>
      <c r="F54" s="18"/>
      <c r="G54" s="18"/>
    </row>
    <row r="55" spans="1:8">
      <c r="A55" s="19"/>
      <c r="B55" s="3"/>
      <c r="C55" s="3"/>
      <c r="D55" s="3"/>
      <c r="E55" s="3"/>
      <c r="F55" s="3"/>
      <c r="G55" s="3"/>
      <c r="H55" s="3"/>
    </row>
    <row r="56" spans="1:8">
      <c r="A56" s="19"/>
      <c r="B56" s="3"/>
      <c r="C56" s="3"/>
      <c r="D56" s="3"/>
      <c r="E56" s="3"/>
      <c r="F56" s="3"/>
      <c r="G56" s="3"/>
      <c r="H56" s="3"/>
    </row>
    <row r="57" spans="1:8">
      <c r="A57" s="19"/>
      <c r="B57" s="3"/>
      <c r="C57" s="3"/>
      <c r="D57" s="3"/>
      <c r="E57" s="3"/>
      <c r="F57" s="3"/>
      <c r="G57" s="3"/>
      <c r="H57" s="3"/>
    </row>
    <row r="58" spans="1:8">
      <c r="A58" s="19"/>
      <c r="B58" s="3"/>
      <c r="C58" s="3"/>
      <c r="D58" s="3"/>
      <c r="E58" s="3"/>
      <c r="F58" s="3"/>
      <c r="G58" s="3"/>
      <c r="H58" s="3"/>
    </row>
    <row r="59" spans="1:8">
      <c r="A59" s="19"/>
      <c r="B59" s="3"/>
      <c r="C59" s="3"/>
      <c r="D59" s="3"/>
      <c r="E59" s="3"/>
      <c r="F59" s="3"/>
      <c r="G59" s="3"/>
      <c r="H59" s="3"/>
    </row>
    <row r="60" spans="1:8">
      <c r="A60" s="19"/>
      <c r="B60" s="3"/>
      <c r="C60" s="3"/>
      <c r="D60" s="3"/>
      <c r="E60" s="3"/>
      <c r="F60" s="3"/>
      <c r="G60" s="3"/>
      <c r="H60" s="3"/>
    </row>
    <row r="71" spans="1:11">
      <c r="A71" s="25" t="s">
        <v>49</v>
      </c>
      <c r="B71" s="25"/>
      <c r="C71" s="25"/>
      <c r="D71" s="25"/>
      <c r="E71" s="25"/>
      <c r="F71" s="25"/>
    </row>
    <row r="72" spans="1:11">
      <c r="A72" s="28" t="s">
        <v>50</v>
      </c>
      <c r="B72" s="25"/>
      <c r="C72" s="25"/>
      <c r="D72" s="25"/>
      <c r="E72" s="25"/>
      <c r="F72" s="25"/>
      <c r="G72" t="s">
        <v>63</v>
      </c>
      <c r="H72" s="22">
        <v>27469.114000000001</v>
      </c>
    </row>
    <row r="73" spans="1:11" ht="35" customHeight="1">
      <c r="A73" s="29" t="s">
        <v>61</v>
      </c>
      <c r="B73" s="30"/>
      <c r="C73" s="30"/>
      <c r="E73" s="29" t="s">
        <v>62</v>
      </c>
      <c r="F73" s="30"/>
      <c r="G73" s="30"/>
    </row>
    <row r="74" spans="1:11" ht="29">
      <c r="A74" s="6" t="s">
        <v>33</v>
      </c>
      <c r="B74" s="7" t="s">
        <v>34</v>
      </c>
      <c r="C74" s="7" t="s">
        <v>35</v>
      </c>
      <c r="E74" s="6" t="s">
        <v>33</v>
      </c>
      <c r="F74" s="7" t="s">
        <v>34</v>
      </c>
      <c r="G74" s="7" t="s">
        <v>35</v>
      </c>
      <c r="I74" s="6" t="s">
        <v>33</v>
      </c>
      <c r="J74" s="1" t="s">
        <v>55</v>
      </c>
      <c r="K74" s="1" t="s">
        <v>57</v>
      </c>
    </row>
    <row r="75" spans="1:11">
      <c r="A75" s="8" t="s">
        <v>36</v>
      </c>
      <c r="B75" s="9">
        <v>156</v>
      </c>
      <c r="C75" s="10">
        <f t="shared" ref="C75:C88" si="1">B75/B$88</f>
        <v>3.2055233633337442E-3</v>
      </c>
      <c r="E75" s="8" t="s">
        <v>36</v>
      </c>
      <c r="F75" s="9">
        <v>3</v>
      </c>
      <c r="G75" s="10">
        <f t="shared" ref="G75:G88" si="2">F75/F$88</f>
        <v>2.223539875481767E-4</v>
      </c>
      <c r="I75" s="8" t="s">
        <v>36</v>
      </c>
      <c r="J75" s="21">
        <f>B75*1000/H72</f>
        <v>5.6791056311463119</v>
      </c>
      <c r="K75" s="21">
        <f>F75*1000/H72</f>
        <v>0.10921356982973676</v>
      </c>
    </row>
    <row r="76" spans="1:11">
      <c r="A76" s="8" t="s">
        <v>37</v>
      </c>
      <c r="B76" s="9">
        <v>738</v>
      </c>
      <c r="C76" s="10">
        <f t="shared" si="1"/>
        <v>1.5164591295771175E-2</v>
      </c>
      <c r="E76" s="8" t="s">
        <v>37</v>
      </c>
      <c r="F76" s="9">
        <v>5</v>
      </c>
      <c r="G76" s="10">
        <f t="shared" si="2"/>
        <v>3.7058997924696119E-4</v>
      </c>
      <c r="I76" s="8" t="s">
        <v>37</v>
      </c>
      <c r="J76" s="21">
        <f>B76*1000/H72</f>
        <v>26.866538178115245</v>
      </c>
      <c r="K76" s="21">
        <f>F76*1000/H72</f>
        <v>0.1820226163828946</v>
      </c>
    </row>
    <row r="77" spans="1:11">
      <c r="A77" s="8" t="s">
        <v>38</v>
      </c>
      <c r="B77" s="9">
        <v>1925</v>
      </c>
      <c r="C77" s="10">
        <f t="shared" si="1"/>
        <v>3.9555336374470881E-2</v>
      </c>
      <c r="E77" s="8" t="s">
        <v>38</v>
      </c>
      <c r="F77" s="9">
        <v>15</v>
      </c>
      <c r="G77" s="10">
        <f t="shared" si="2"/>
        <v>1.1117699377408835E-3</v>
      </c>
      <c r="I77" s="8" t="s">
        <v>38</v>
      </c>
      <c r="J77" s="21">
        <f>B77*1000/H72</f>
        <v>70.078707307414419</v>
      </c>
      <c r="K77" s="21">
        <f>F77*1000/H72</f>
        <v>0.54606784914868378</v>
      </c>
    </row>
    <row r="78" spans="1:11">
      <c r="A78" s="8" t="s">
        <v>39</v>
      </c>
      <c r="B78" s="9">
        <v>9326</v>
      </c>
      <c r="C78" s="10">
        <f t="shared" si="1"/>
        <v>0.19163276209263141</v>
      </c>
      <c r="E78" s="8" t="s">
        <v>39</v>
      </c>
      <c r="F78" s="9">
        <v>92</v>
      </c>
      <c r="G78" s="10">
        <f t="shared" si="2"/>
        <v>6.8188556181440858E-3</v>
      </c>
      <c r="I78" s="8" t="s">
        <v>39</v>
      </c>
      <c r="J78" s="21">
        <f>B78*1000/H72</f>
        <v>339.50858407737502</v>
      </c>
      <c r="K78" s="21">
        <f>F78*1000/H72</f>
        <v>3.349216141445261</v>
      </c>
    </row>
    <row r="79" spans="1:11">
      <c r="A79" s="8" t="s">
        <v>40</v>
      </c>
      <c r="B79" s="9">
        <v>10320</v>
      </c>
      <c r="C79" s="10">
        <f t="shared" si="1"/>
        <v>0.21205769942054001</v>
      </c>
      <c r="E79" s="8" t="s">
        <v>40</v>
      </c>
      <c r="F79" s="9">
        <v>251</v>
      </c>
      <c r="G79" s="10">
        <f t="shared" si="2"/>
        <v>1.8603616958197452E-2</v>
      </c>
      <c r="I79" s="8" t="s">
        <v>40</v>
      </c>
      <c r="J79" s="21">
        <f>B79*1000/H72</f>
        <v>375.69468021429446</v>
      </c>
      <c r="K79" s="21">
        <f>F79*1000/H72</f>
        <v>9.1375353424213088</v>
      </c>
    </row>
    <row r="80" spans="1:11">
      <c r="A80" s="8" t="s">
        <v>41</v>
      </c>
      <c r="B80" s="9">
        <v>9317</v>
      </c>
      <c r="C80" s="10">
        <f t="shared" si="1"/>
        <v>0.19144782805243907</v>
      </c>
      <c r="E80" s="8" t="s">
        <v>41</v>
      </c>
      <c r="F80" s="9">
        <v>738</v>
      </c>
      <c r="G80" s="10">
        <f t="shared" si="2"/>
        <v>5.4699080936851469E-2</v>
      </c>
      <c r="I80" s="8" t="s">
        <v>41</v>
      </c>
      <c r="J80" s="21">
        <f>B80*1000/H72</f>
        <v>339.18094336788585</v>
      </c>
      <c r="K80" s="21">
        <f>F80*1000/H72</f>
        <v>26.866538178115245</v>
      </c>
    </row>
    <row r="81" spans="1:11">
      <c r="A81" s="8" t="s">
        <v>42</v>
      </c>
      <c r="B81" s="9">
        <v>8182</v>
      </c>
      <c r="C81" s="10">
        <f t="shared" si="1"/>
        <v>0.16812559076151729</v>
      </c>
      <c r="E81" s="8" t="s">
        <v>42</v>
      </c>
      <c r="F81" s="9">
        <v>1616</v>
      </c>
      <c r="G81" s="10">
        <f t="shared" si="2"/>
        <v>0.11977468129261785</v>
      </c>
      <c r="I81" s="8" t="s">
        <v>42</v>
      </c>
      <c r="J81" s="21">
        <f>B81*1000/H72</f>
        <v>297.86180944896876</v>
      </c>
      <c r="K81" s="21">
        <f>F81*1000/H72</f>
        <v>58.82970961495154</v>
      </c>
    </row>
    <row r="82" spans="1:11">
      <c r="A82" s="8" t="s">
        <v>43</v>
      </c>
      <c r="B82" s="9">
        <v>3081</v>
      </c>
      <c r="C82" s="10">
        <f t="shared" si="1"/>
        <v>6.3309086425841446E-2</v>
      </c>
      <c r="E82" s="8" t="s">
        <v>43</v>
      </c>
      <c r="F82" s="9">
        <v>1301</v>
      </c>
      <c r="G82" s="10">
        <f t="shared" si="2"/>
        <v>9.6427512600059301E-2</v>
      </c>
      <c r="I82" s="8" t="s">
        <v>43</v>
      </c>
      <c r="J82" s="21">
        <f>B82*1000/H72</f>
        <v>112.16233621513966</v>
      </c>
      <c r="K82" s="21">
        <f>F82*1000/H72</f>
        <v>47.362284782829178</v>
      </c>
    </row>
    <row r="83" spans="1:11">
      <c r="A83" s="8" t="s">
        <v>44</v>
      </c>
      <c r="B83" s="9">
        <v>2145</v>
      </c>
      <c r="C83" s="10">
        <f t="shared" si="1"/>
        <v>4.4075946245838986E-2</v>
      </c>
      <c r="E83" s="8" t="s">
        <v>44</v>
      </c>
      <c r="F83" s="9">
        <v>1576</v>
      </c>
      <c r="G83" s="10">
        <f t="shared" si="2"/>
        <v>0.11680996145864216</v>
      </c>
      <c r="I83" s="8" t="s">
        <v>44</v>
      </c>
      <c r="J83" s="21">
        <f>B83*1000/H72</f>
        <v>78.087702428261792</v>
      </c>
      <c r="K83" s="21">
        <f>F83*1000/H72</f>
        <v>57.373528683888381</v>
      </c>
    </row>
    <row r="84" spans="1:11">
      <c r="A84" s="8" t="s">
        <v>45</v>
      </c>
      <c r="B84" s="9">
        <v>1268</v>
      </c>
      <c r="C84" s="10">
        <f t="shared" si="1"/>
        <v>2.6055151440430691E-2</v>
      </c>
      <c r="E84" s="8" t="s">
        <v>45</v>
      </c>
      <c r="F84" s="9">
        <v>1754</v>
      </c>
      <c r="G84" s="10">
        <f t="shared" si="2"/>
        <v>0.13000296471983397</v>
      </c>
      <c r="I84" s="8" t="s">
        <v>45</v>
      </c>
      <c r="J84" s="21">
        <f>B84*1000/H72</f>
        <v>46.160935514702075</v>
      </c>
      <c r="K84" s="21">
        <f>F84*1000/H72</f>
        <v>63.853533827119428</v>
      </c>
    </row>
    <row r="85" spans="1:11">
      <c r="A85" s="8" t="s">
        <v>46</v>
      </c>
      <c r="B85" s="9">
        <v>831</v>
      </c>
      <c r="C85" s="10">
        <f t="shared" si="1"/>
        <v>1.7075576377758601E-2</v>
      </c>
      <c r="E85" s="8" t="s">
        <v>46</v>
      </c>
      <c r="F85" s="9">
        <v>1656</v>
      </c>
      <c r="G85" s="10">
        <f t="shared" si="2"/>
        <v>0.12273940112659354</v>
      </c>
      <c r="I85" s="8" t="s">
        <v>46</v>
      </c>
      <c r="J85" s="21">
        <f>B85*1000/H72</f>
        <v>30.252158842837083</v>
      </c>
      <c r="K85" s="21">
        <f>F85*1000/H72</f>
        <v>60.285890546014699</v>
      </c>
    </row>
    <row r="86" spans="1:11">
      <c r="A86" s="8" t="s">
        <v>47</v>
      </c>
      <c r="B86" s="9">
        <v>1353</v>
      </c>
      <c r="C86" s="10">
        <f t="shared" si="1"/>
        <v>2.780175070891382E-2</v>
      </c>
      <c r="E86" s="8" t="s">
        <v>47</v>
      </c>
      <c r="F86" s="9">
        <v>4485</v>
      </c>
      <c r="G86" s="10">
        <f t="shared" si="2"/>
        <v>0.33241921138452418</v>
      </c>
      <c r="I86" s="8" t="s">
        <v>47</v>
      </c>
      <c r="J86" s="21">
        <f>B86*1000/H72</f>
        <v>49.25531999321128</v>
      </c>
      <c r="K86" s="21">
        <f>F86*1000/H72</f>
        <v>163.27428689545647</v>
      </c>
    </row>
    <row r="87" spans="1:11">
      <c r="A87" s="8" t="s">
        <v>48</v>
      </c>
      <c r="B87" s="9">
        <v>24</v>
      </c>
      <c r="C87" s="10">
        <f t="shared" si="1"/>
        <v>4.9315744051288369E-4</v>
      </c>
      <c r="E87" s="8" t="s">
        <v>48</v>
      </c>
      <c r="F87" s="9">
        <v>0</v>
      </c>
      <c r="G87" s="10">
        <f t="shared" si="2"/>
        <v>0</v>
      </c>
      <c r="I87" s="23" t="s">
        <v>48</v>
      </c>
      <c r="J87" s="21">
        <f>B87*1000/H72</f>
        <v>0.87370855863789409</v>
      </c>
      <c r="K87" s="21">
        <f>F87*1000/H72</f>
        <v>0</v>
      </c>
    </row>
    <row r="88" spans="1:11">
      <c r="A88" s="8" t="s">
        <v>15</v>
      </c>
      <c r="B88" s="9">
        <v>48666</v>
      </c>
      <c r="C88" s="10">
        <f t="shared" si="1"/>
        <v>1</v>
      </c>
      <c r="E88" s="8" t="s">
        <v>15</v>
      </c>
      <c r="F88" s="9">
        <v>13492</v>
      </c>
      <c r="G88" s="10">
        <f t="shared" si="2"/>
        <v>1</v>
      </c>
      <c r="I88" s="23" t="s">
        <v>15</v>
      </c>
      <c r="J88" s="21">
        <f>SUM(J75:J87)</f>
        <v>1771.6625297779901</v>
      </c>
      <c r="K88" s="21">
        <f>SUM(K75:K87)</f>
        <v>491.16982804760278</v>
      </c>
    </row>
    <row r="90" spans="1:11">
      <c r="A90" s="24" t="s">
        <v>64</v>
      </c>
      <c r="B90" s="24"/>
      <c r="C90" s="24"/>
      <c r="D90" s="24"/>
      <c r="E90" s="24"/>
      <c r="F90" s="24"/>
      <c r="G90" s="24"/>
      <c r="H90" s="24"/>
    </row>
    <row r="91" spans="1:11">
      <c r="A91" s="25" t="s">
        <v>65</v>
      </c>
      <c r="B91" s="25"/>
      <c r="C91" s="25"/>
      <c r="D91" s="25"/>
      <c r="E91" s="25"/>
      <c r="F91" s="25"/>
      <c r="G91" s="25"/>
      <c r="H91" s="25"/>
    </row>
    <row r="115" spans="1:10">
      <c r="A115" s="26" t="s">
        <v>66</v>
      </c>
      <c r="B115" s="27"/>
      <c r="C115" s="27"/>
      <c r="D115" s="27"/>
      <c r="E115" s="27"/>
      <c r="F115" s="27"/>
      <c r="G115" s="27"/>
      <c r="H115" s="27"/>
      <c r="I115" s="27"/>
      <c r="J115" s="27"/>
    </row>
    <row r="116" spans="1:10">
      <c r="A116" s="27"/>
      <c r="B116" s="27"/>
      <c r="C116" s="27"/>
      <c r="D116" s="27"/>
      <c r="E116" s="27"/>
      <c r="F116" s="27"/>
      <c r="G116" s="27"/>
      <c r="H116" s="27"/>
      <c r="I116" s="27"/>
      <c r="J116" s="27"/>
    </row>
    <row r="117" spans="1:10">
      <c r="A117" s="27"/>
      <c r="B117" s="27"/>
      <c r="C117" s="27"/>
      <c r="D117" s="27"/>
      <c r="E117" s="27"/>
      <c r="F117" s="27"/>
      <c r="G117" s="27"/>
      <c r="H117" s="27"/>
      <c r="I117" s="27"/>
      <c r="J117" s="27"/>
    </row>
    <row r="118" spans="1:10">
      <c r="A118" s="27"/>
      <c r="B118" s="27"/>
      <c r="C118" s="27"/>
      <c r="D118" s="27"/>
      <c r="E118" s="27"/>
      <c r="F118" s="27"/>
      <c r="G118" s="27"/>
      <c r="H118" s="27"/>
      <c r="I118" s="27"/>
      <c r="J118" s="27"/>
    </row>
    <row r="119" spans="1:10">
      <c r="A119" s="27"/>
      <c r="B119" s="27"/>
      <c r="C119" s="27"/>
      <c r="D119" s="27"/>
      <c r="E119" s="27"/>
      <c r="F119" s="27"/>
      <c r="G119" s="27"/>
      <c r="H119" s="27"/>
      <c r="I119" s="27"/>
      <c r="J119" s="27"/>
    </row>
    <row r="120" spans="1:10">
      <c r="A120" s="27"/>
      <c r="B120" s="27"/>
      <c r="C120" s="27"/>
      <c r="D120" s="27"/>
      <c r="E120" s="27"/>
      <c r="F120" s="27"/>
      <c r="G120" s="27"/>
      <c r="H120" s="27"/>
      <c r="I120" s="27"/>
      <c r="J120" s="27"/>
    </row>
    <row r="121" spans="1:10">
      <c r="A121" s="27"/>
      <c r="B121" s="27"/>
      <c r="C121" s="27"/>
      <c r="D121" s="27"/>
      <c r="E121" s="27"/>
      <c r="F121" s="27"/>
      <c r="G121" s="27"/>
      <c r="H121" s="27"/>
      <c r="I121" s="27"/>
      <c r="J121" s="27"/>
    </row>
    <row r="122" spans="1:10">
      <c r="A122" s="27"/>
      <c r="B122" s="27"/>
      <c r="C122" s="27"/>
      <c r="D122" s="27"/>
      <c r="E122" s="27"/>
      <c r="F122" s="27"/>
      <c r="G122" s="27"/>
      <c r="H122" s="27"/>
      <c r="I122" s="27"/>
      <c r="J122" s="27"/>
    </row>
    <row r="123" spans="1:10">
      <c r="A123" s="27"/>
      <c r="B123" s="27"/>
      <c r="C123" s="27"/>
      <c r="D123" s="27"/>
      <c r="E123" s="27"/>
      <c r="F123" s="27"/>
      <c r="G123" s="27"/>
      <c r="H123" s="27"/>
      <c r="I123" s="27"/>
      <c r="J123" s="27"/>
    </row>
    <row r="124" spans="1:10" ht="55" customHeight="1">
      <c r="A124" s="27"/>
      <c r="B124" s="27"/>
      <c r="C124" s="27"/>
      <c r="D124" s="27"/>
      <c r="E124" s="27"/>
      <c r="F124" s="27"/>
      <c r="G124" s="27"/>
      <c r="H124" s="27"/>
      <c r="I124" s="27"/>
      <c r="J124" s="27"/>
    </row>
  </sheetData>
  <mergeCells count="11">
    <mergeCell ref="A90:H90"/>
    <mergeCell ref="A91:H91"/>
    <mergeCell ref="A115:J124"/>
    <mergeCell ref="A1:F1"/>
    <mergeCell ref="A2:F2"/>
    <mergeCell ref="A36:F36"/>
    <mergeCell ref="A37:F37"/>
    <mergeCell ref="A73:C73"/>
    <mergeCell ref="A71:F71"/>
    <mergeCell ref="A72:F72"/>
    <mergeCell ref="E73:G73"/>
  </mergeCells>
  <hyperlinks>
    <hyperlink ref="A2" r:id="rId1" xr:uid="{95FF7433-2892-E644-863B-C2E932EC8A17}"/>
    <hyperlink ref="A37" r:id="rId2" xr:uid="{5032B35E-E956-CE48-8F23-49FE25C8697C}"/>
    <hyperlink ref="A72" r:id="rId3" xr:uid="{33E573C9-C2CF-F94C-A9BC-80FF4DAB6DB6}"/>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48AD-B8EB-8A43-BADF-E8324CE46135}">
  <dimension ref="A1:B4"/>
  <sheetViews>
    <sheetView zoomScale="133" workbookViewId="0">
      <selection activeCell="C8" sqref="C8"/>
    </sheetView>
  </sheetViews>
  <sheetFormatPr baseColWidth="10" defaultRowHeight="16"/>
  <cols>
    <col min="1" max="1" width="32.5" customWidth="1"/>
    <col min="2" max="2" width="20.33203125" customWidth="1"/>
    <col min="3" max="3" width="19.1640625" customWidth="1"/>
    <col min="4" max="4" width="19" customWidth="1"/>
    <col min="5" max="5" width="22.33203125" customWidth="1"/>
  </cols>
  <sheetData>
    <row r="1" spans="1:2" s="2" customFormat="1"/>
    <row r="2" spans="1:2">
      <c r="A2" t="s">
        <v>51</v>
      </c>
      <c r="B2">
        <v>315</v>
      </c>
    </row>
    <row r="3" spans="1:2">
      <c r="A3" t="s">
        <v>52</v>
      </c>
      <c r="B3">
        <v>10854</v>
      </c>
    </row>
    <row r="4" spans="1:2">
      <c r="A4" t="s">
        <v>53</v>
      </c>
      <c r="B4">
        <v>11169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B000A-8EB9-544B-BC2A-D081696AC8C2}">
  <dimension ref="A1"/>
  <sheetViews>
    <sheetView workbookViewId="0">
      <selection activeCell="D5" sqref="D5"/>
    </sheetView>
  </sheetViews>
  <sheetFormatPr baseColWidth="10" defaultRowHeight="16"/>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Part 1</vt:lpstr>
      <vt:lpstr>California</vt:lpstr>
      <vt:lpstr>Mexico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2020-08-17T17:51:04Z</dcterms:created>
  <dcterms:modified xsi:type="dcterms:W3CDTF">2020-09-09T20:58:49Z</dcterms:modified>
</cp:coreProperties>
</file>