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/Library/Mobile Documents/com~apple~CloudDocs/"/>
    </mc:Choice>
  </mc:AlternateContent>
  <xr:revisionPtr revIDLastSave="0" documentId="13_ncr:1_{318183C6-FC5B-C94D-8436-6B49986B0678}" xr6:coauthVersionLast="38" xr6:coauthVersionMax="38" xr10:uidLastSave="{00000000-0000-0000-0000-000000000000}"/>
  <bookViews>
    <workbookView xWindow="0" yWindow="460" windowWidth="25600" windowHeight="19480" activeTab="3" xr2:uid="{00000000-000D-0000-FFFF-FFFF00000000}"/>
  </bookViews>
  <sheets>
    <sheet name="Pivot" sheetId="2" r:id="rId1"/>
    <sheet name="Pivot (2)" sheetId="3" r:id="rId2"/>
    <sheet name="Pivot (3)" sheetId="4" r:id="rId3"/>
    <sheet name="RAW" sheetId="1" r:id="rId4"/>
    <sheet name="Bonus" sheetId="5" r:id="rId5"/>
  </sheets>
  <definedNames>
    <definedName name="_xlnm._FilterDatabase" localSheetId="3" hidden="1">RAW!$F$1:$F$4115</definedName>
  </definedNames>
  <calcPr calcId="179021"/>
  <pivotCaches>
    <pivotCache cacheId="16" r:id="rId6"/>
    <pivotCache cacheId="2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B7" i="5"/>
  <c r="B6" i="5"/>
  <c r="B5" i="5"/>
  <c r="B4" i="5"/>
  <c r="B3" i="5"/>
  <c r="B2" i="5"/>
  <c r="E2" i="5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<sst xmlns="http://schemas.openxmlformats.org/spreadsheetml/2006/main" count="24827" uniqueCount="8403">
  <si>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</si>
  <si>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</si>
  <si>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</si>
  <si>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</si>
  <si>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</si>
  <si>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</si>
  <si>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</si>
  <si>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</si>
  <si>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</si>
  <si>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</si>
  <si>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</si>
  <si>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</si>
  <si>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</si>
  <si>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</si>
  <si>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</si>
  <si>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</si>
  <si>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</si>
  <si>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</si>
  <si>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</si>
  <si>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</si>
  <si>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</si>
  <si>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</si>
  <si>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</si>
  <si>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</si>
  <si>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</si>
  <si>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</si>
  <si>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</si>
  <si>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</si>
  <si>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</si>
  <si>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</si>
  <si>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</si>
  <si>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</si>
  <si>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</si>
  <si>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</si>
  <si>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</si>
  <si>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</si>
  <si>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</si>
  <si>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</si>
  <si>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</si>
  <si>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</si>
  <si>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</si>
  <si>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</si>
  <si>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</si>
  <si>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</si>
  <si>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</si>
  <si>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</si>
  <si>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</si>
  <si>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</si>
  <si>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</si>
  <si>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</si>
  <si>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</si>
  <si>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</si>
  <si>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</si>
  <si>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</si>
  <si>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</si>
  <si>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</si>
  <si>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</si>
  <si>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</si>
  <si>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</si>
  <si>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</si>
  <si>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</si>
  <si>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</si>
  <si>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</si>
  <si>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</si>
  <si>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</si>
  <si>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</si>
  <si>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</si>
  <si>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</si>
  <si>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</si>
  <si>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</si>
  <si>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</si>
  <si>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</si>
  <si>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</si>
  <si>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</si>
  <si>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</si>
  <si>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</si>
  <si>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</si>
  <si>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</si>
  <si>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</si>
  <si>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</si>
  <si>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</si>
  <si>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</si>
  <si>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</si>
  <si>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</si>
  <si>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</si>
  <si>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</si>
  <si>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</si>
  <si>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</si>
  <si>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</si>
  <si>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</si>
  <si>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</si>
  <si>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</si>
  <si>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</si>
  <si>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</si>
  <si>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</si>
  <si>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</si>
  <si>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</si>
  <si>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</si>
  <si>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</si>
  <si>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</si>
  <si>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</si>
  <si>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</si>
  <si>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</si>
  <si>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</si>
  <si>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</si>
  <si>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</si>
  <si>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</si>
  <si>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</si>
  <si>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</si>
  <si>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</si>
  <si>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</si>
  <si>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</si>
  <si>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</si>
  <si>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</si>
  <si>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</si>
  <si>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</si>
  <si>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</si>
  <si>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</si>
  <si>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</si>
  <si>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</si>
  <si>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</si>
  <si>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</si>
  <si>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</si>
  <si>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</si>
  <si>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</si>
  <si>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</si>
  <si>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</si>
  <si>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</si>
  <si>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</si>
  <si>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</si>
  <si>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</si>
  <si>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</si>
  <si>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</si>
  <si>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</si>
  <si>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</si>
  <si>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</si>
  <si>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</si>
  <si>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</si>
  <si>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</si>
  <si>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</si>
  <si>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</si>
  <si>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</si>
  <si>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</si>
  <si>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</si>
  <si>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</si>
  <si>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</si>
  <si>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</si>
  <si>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</si>
  <si>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</si>
  <si>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</si>
  <si>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</si>
  <si>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</si>
  <si>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</si>
  <si>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</si>
  <si>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</si>
  <si>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</si>
  <si>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</si>
  <si>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</si>
  <si>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</si>
  <si>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</si>
  <si>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</si>
  <si>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</si>
  <si>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</si>
  <si>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</si>
  <si>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</si>
  <si>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</si>
  <si>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</si>
  <si>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</si>
  <si>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</si>
  <si>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</si>
  <si>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</si>
  <si>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</si>
  <si>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</si>
  <si>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</si>
  <si>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</si>
  <si>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</si>
  <si>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</si>
  <si>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</si>
  <si>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</si>
  <si>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</si>
  <si>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</si>
  <si>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</si>
  <si>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</si>
  <si>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</si>
  <si>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</si>
  <si>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</si>
  <si>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</si>
  <si>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</si>
  <si>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</si>
  <si>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</si>
  <si>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</si>
  <si>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</si>
  <si>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</si>
  <si>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</si>
  <si>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</si>
  <si>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</si>
  <si>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</si>
  <si>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</si>
  <si>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</si>
  <si>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</si>
  <si>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</si>
  <si>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</si>
  <si>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</si>
  <si>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</si>
  <si>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</si>
  <si>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</si>
  <si>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</si>
  <si>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</si>
  <si>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</si>
  <si>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</si>
  <si>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</si>
  <si>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</si>
  <si>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</si>
  <si>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</si>
  <si>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</si>
  <si>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</si>
  <si>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</si>
  <si>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</si>
  <si>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</si>
  <si>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</si>
  <si>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</si>
  <si>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</si>
  <si>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</si>
  <si>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</si>
  <si>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</si>
  <si>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</si>
  <si>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</si>
  <si>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</si>
  <si>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</si>
  <si>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</si>
  <si>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</si>
  <si>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</si>
  <si>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</si>
  <si>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</si>
  <si>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</si>
  <si>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</si>
  <si>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</si>
  <si>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</si>
  <si>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</si>
  <si>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</si>
  <si>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</si>
  <si>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</si>
  <si>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</si>
  <si>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</si>
  <si>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</si>
  <si>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</si>
  <si>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</si>
  <si>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</si>
  <si>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</si>
  <si>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</si>
  <si>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</si>
  <si>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</si>
  <si>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</si>
  <si>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</si>
  <si>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</si>
  <si>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</si>
  <si>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</si>
  <si>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</si>
  <si>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</si>
  <si>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</si>
  <si>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</si>
  <si>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</si>
  <si>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</si>
  <si>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</si>
  <si>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</si>
  <si>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</si>
  <si>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</si>
  <si>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</si>
  <si>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</si>
  <si>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</si>
  <si>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</si>
  <si>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</si>
  <si>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</si>
  <si>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</si>
  <si>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</si>
  <si>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</si>
  <si>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</si>
  <si>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</si>
  <si>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</si>
  <si>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</si>
  <si>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</si>
  <si>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</si>
  <si>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</si>
  <si>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</si>
  <si>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</si>
  <si>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</si>
  <si>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</si>
  <si>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</si>
  <si>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</si>
  <si>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</si>
  <si>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</si>
  <si>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</si>
  <si>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</si>
  <si>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</si>
  <si>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</si>
  <si>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</si>
  <si>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</si>
  <si>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</si>
  <si>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</si>
  <si>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</si>
  <si>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</si>
  <si>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</si>
  <si>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</si>
  <si>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</si>
  <si>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</si>
  <si>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</si>
  <si>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</si>
  <si>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</si>
  <si>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</si>
  <si>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</si>
  <si>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</si>
  <si>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</si>
  <si>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</si>
  <si>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</si>
  <si>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</si>
  <si>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</si>
  <si>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</si>
  <si>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</si>
  <si>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</si>
  <si>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</si>
  <si>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</si>
  <si>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</si>
  <si>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</si>
  <si>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</si>
  <si>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</si>
  <si>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</si>
  <si>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</si>
  <si>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</si>
  <si>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</si>
  <si>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</si>
  <si>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</si>
  <si>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</si>
  <si>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</si>
  <si>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</si>
  <si>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</si>
  <si>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</si>
  <si>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</si>
  <si>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</si>
  <si>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</si>
  <si>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</si>
  <si>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</si>
  <si>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</si>
  <si>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</si>
  <si>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</si>
  <si>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</si>
  <si>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</si>
  <si>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</si>
  <si>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</si>
  <si>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</si>
  <si>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</si>
  <si>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</si>
  <si>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</si>
  <si>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</si>
  <si>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</si>
  <si>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</si>
  <si>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</si>
  <si>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</si>
  <si>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</si>
  <si>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</si>
  <si>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</si>
  <si>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</si>
  <si>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</si>
  <si>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</si>
  <si>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</si>
  <si>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</si>
  <si>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</si>
  <si>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</si>
  <si>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</si>
  <si>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</si>
  <si>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</si>
  <si>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</si>
  <si>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</si>
  <si>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</si>
  <si>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</si>
  <si>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</si>
  <si>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</si>
  <si>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</si>
  <si>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</si>
  <si>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</si>
  <si>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</si>
  <si>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</si>
  <si>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</si>
  <si>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</si>
  <si>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</si>
  <si>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</si>
  <si>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</si>
  <si>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</si>
  <si>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</si>
  <si>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</si>
  <si>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</si>
  <si>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</si>
  <si>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</si>
  <si>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</si>
  <si>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</si>
  <si>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</si>
  <si>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</si>
  <si>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</si>
  <si>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</si>
  <si>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</si>
  <si>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</si>
  <si>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</si>
  <si>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</si>
  <si>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</si>
  <si>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</si>
  <si>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</si>
  <si>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</si>
  <si>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</si>
  <si>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</si>
  <si>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</si>
  <si>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</si>
  <si>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</si>
  <si>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</si>
  <si>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</si>
  <si>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</si>
  <si>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</si>
  <si>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</si>
  <si>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</si>
  <si>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</si>
  <si>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</si>
  <si>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</si>
  <si>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</si>
  <si>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</si>
  <si>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</si>
  <si>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</si>
  <si>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</si>
  <si>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</si>
  <si>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</si>
  <si>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</si>
  <si>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</si>
  <si>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</si>
  <si>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</si>
  <si>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</si>
  <si>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</si>
  <si>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</si>
  <si>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</si>
  <si>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</si>
  <si>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</si>
  <si>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</si>
  <si>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</si>
  <si>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</si>
  <si>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</si>
  <si>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</si>
  <si>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</si>
  <si>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</si>
  <si>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</si>
  <si>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</si>
  <si>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</si>
  <si>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</si>
  <si>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</si>
  <si>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</si>
  <si>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</si>
  <si>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</si>
  <si>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</si>
  <si>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</si>
  <si>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</si>
  <si>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</si>
  <si>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</si>
  <si>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</si>
  <si>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</si>
  <si>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</si>
  <si>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</si>
  <si>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</si>
  <si>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</si>
  <si>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</si>
  <si>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</si>
  <si>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</si>
  <si>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</si>
  <si>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</si>
  <si>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</si>
  <si>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</si>
  <si>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</si>
  <si>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</si>
  <si>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</si>
  <si>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</si>
  <si>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</si>
  <si>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</si>
  <si>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</si>
  <si>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</si>
  <si>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</si>
  <si>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</si>
  <si>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</si>
  <si>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</si>
  <si>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</si>
  <si>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</si>
  <si>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</si>
  <si>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</si>
  <si>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</si>
  <si>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</si>
  <si>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</si>
  <si>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</si>
  <si>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</si>
  <si>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</si>
  <si>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</si>
  <si>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</si>
  <si>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</si>
  <si>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</si>
  <si>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</si>
  <si>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</si>
  <si>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</si>
  <si>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</si>
  <si>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</si>
  <si>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</si>
  <si>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</si>
  <si>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</si>
  <si>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</si>
  <si>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</si>
  <si>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</si>
  <si>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</si>
  <si>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</si>
  <si>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</si>
  <si>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</si>
  <si>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</si>
  <si>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</si>
  <si>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</si>
  <si>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</si>
  <si>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</si>
  <si>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</si>
  <si>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</si>
  <si>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</si>
  <si>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</si>
  <si>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</si>
  <si>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</si>
  <si>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</si>
  <si>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</si>
  <si>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</si>
  <si>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</si>
  <si>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</si>
  <si>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</si>
  <si>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</si>
  <si>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</si>
  <si>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</si>
  <si>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</si>
  <si>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</si>
  <si>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</si>
  <si>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</si>
  <si>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</si>
  <si>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</si>
  <si>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</si>
  <si>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</si>
  <si>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</si>
  <si>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</si>
  <si>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</si>
  <si>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</si>
  <si>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</si>
  <si>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</si>
  <si>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</si>
  <si>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</si>
  <si>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</si>
  <si>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</si>
  <si>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</si>
  <si>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</si>
  <si>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</si>
  <si>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</si>
  <si>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</si>
  <si>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</si>
  <si>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</si>
  <si>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</si>
  <si>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</si>
  <si>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</si>
  <si>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</si>
  <si>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</si>
  <si>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</si>
  <si>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</si>
  <si>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</si>
  <si>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</si>
  <si>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</si>
  <si>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</si>
  <si>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</si>
  <si>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</si>
  <si>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</si>
  <si>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</si>
  <si>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</si>
  <si>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</si>
  <si>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</si>
  <si>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</si>
  <si>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</si>
  <si>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</si>
  <si>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</si>
  <si>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</si>
  <si>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</si>
  <si>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</si>
  <si>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</si>
  <si>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</si>
  <si>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</si>
  <si>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</si>
  <si>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</si>
  <si>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</si>
  <si>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</si>
  <si>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</si>
  <si>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</si>
  <si>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</si>
  <si>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</si>
  <si>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</si>
  <si>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</si>
  <si>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</si>
  <si>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</si>
  <si>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</si>
  <si>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</si>
  <si>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</si>
  <si>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</si>
  <si>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</si>
  <si>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</si>
  <si>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</si>
  <si>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</si>
  <si>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</si>
  <si>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</si>
  <si>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</si>
  <si>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</si>
  <si>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</si>
  <si>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</si>
  <si>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</si>
  <si>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</si>
  <si>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</si>
  <si>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</si>
  <si>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</si>
  <si>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</si>
  <si>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</si>
  <si>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</si>
  <si>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</si>
  <si>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</si>
  <si>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</si>
  <si>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</si>
  <si>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</si>
  <si>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</si>
  <si>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</si>
  <si>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</si>
  <si>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</si>
  <si>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</si>
  <si>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</si>
  <si>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</si>
  <si>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</si>
  <si>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</si>
  <si>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</si>
  <si>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</si>
  <si>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</si>
  <si>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</si>
  <si>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</si>
  <si>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</si>
  <si>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</si>
  <si>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</si>
  <si>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</si>
  <si>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</si>
  <si>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</si>
  <si>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</si>
  <si>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</si>
  <si>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</si>
  <si>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</si>
  <si>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</si>
  <si>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</si>
  <si>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</si>
  <si>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</si>
  <si>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</si>
  <si>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</si>
  <si>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</si>
  <si>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</si>
  <si>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</si>
  <si>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</si>
  <si>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</si>
  <si>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</si>
  <si>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</si>
  <si>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</si>
  <si>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</si>
  <si>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</si>
  <si>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</si>
  <si>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</si>
  <si>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</si>
  <si>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</si>
  <si>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</si>
  <si>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</si>
  <si>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</si>
  <si>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</si>
  <si>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</si>
  <si>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</si>
  <si>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</si>
  <si>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</si>
  <si>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</si>
  <si>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</si>
  <si>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</si>
  <si>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</si>
  <si>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</si>
  <si>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</si>
  <si>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</si>
  <si>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</si>
  <si>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</si>
  <si>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</si>
  <si>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</si>
  <si>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</si>
  <si>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</si>
  <si>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</si>
  <si>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</si>
  <si>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</si>
  <si>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</si>
  <si>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</si>
  <si>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</si>
  <si>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</si>
  <si>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</si>
  <si>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</si>
  <si>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</si>
  <si>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</si>
  <si>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</si>
  <si>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</si>
  <si>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</si>
  <si>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</si>
  <si>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</si>
  <si>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</si>
  <si>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</si>
  <si>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</si>
  <si>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</si>
  <si>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</si>
  <si>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</si>
  <si>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</si>
  <si>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</si>
  <si>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</si>
  <si>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</si>
  <si>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</si>
  <si>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</si>
  <si>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</si>
  <si>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</si>
  <si>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</si>
  <si>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</si>
  <si>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</si>
  <si>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</si>
  <si>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</si>
  <si>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</si>
  <si>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</si>
  <si>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</si>
  <si>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</si>
  <si>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</si>
  <si>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</si>
  <si>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</si>
  <si>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</si>
  <si>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</si>
  <si>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</si>
  <si>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</si>
  <si>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</si>
  <si>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</si>
  <si>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</si>
  <si>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</si>
  <si>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</si>
  <si>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</si>
  <si>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</si>
  <si>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</si>
  <si>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</si>
  <si>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</si>
  <si>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</si>
  <si>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</si>
  <si>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</si>
  <si>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</si>
  <si>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</si>
  <si>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</si>
  <si>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</si>
  <si>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</si>
  <si>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</si>
  <si>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</si>
  <si>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</si>
  <si>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</si>
  <si>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</si>
  <si>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</si>
  <si>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</si>
  <si>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</si>
  <si>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</si>
  <si>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</si>
  <si>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</si>
  <si>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</si>
  <si>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</si>
  <si>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</si>
  <si>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</si>
  <si>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</si>
  <si>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</si>
  <si>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</si>
  <si>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</si>
  <si>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</si>
  <si>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</si>
  <si>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</si>
  <si>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</si>
  <si>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</si>
  <si>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</si>
  <si>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</si>
  <si>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</si>
  <si>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</si>
  <si>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</si>
  <si>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</si>
  <si>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</si>
  <si>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</si>
  <si>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</si>
  <si>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</si>
  <si>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</si>
  <si>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</si>
  <si>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</si>
  <si>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</si>
  <si>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</si>
  <si>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</si>
  <si>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</si>
  <si>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</si>
  <si>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</si>
  <si>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</si>
  <si>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</si>
  <si>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</si>
  <si>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</si>
  <si>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</si>
  <si>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</si>
  <si>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</si>
  <si>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</si>
  <si>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</si>
  <si>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</si>
  <si>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</si>
  <si>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</si>
  <si>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</si>
  <si>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</si>
  <si>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</si>
  <si>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</si>
  <si>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</si>
  <si>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</si>
  <si>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</si>
  <si>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</si>
  <si>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</si>
  <si>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</si>
  <si>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</si>
  <si>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</si>
  <si>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</si>
  <si>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</si>
  <si>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</si>
  <si>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</si>
  <si>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</si>
  <si>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</si>
  <si>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</si>
  <si>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</si>
  <si>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</si>
  <si>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</si>
  <si>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</si>
  <si>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</si>
  <si>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</si>
  <si>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</si>
  <si>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</si>
  <si>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</si>
  <si>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</si>
  <si>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</si>
  <si>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</si>
  <si>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</si>
  <si>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</si>
  <si>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</si>
  <si>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</si>
  <si>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</si>
  <si>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</si>
  <si>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</si>
  <si>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</si>
  <si>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</si>
  <si>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</si>
  <si>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</si>
  <si>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</si>
  <si>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</si>
  <si>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</si>
  <si>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</si>
  <si>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</si>
  <si>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</si>
  <si>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</si>
  <si>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</si>
  <si>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</si>
  <si>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</si>
  <si>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</si>
  <si>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</si>
  <si>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</si>
  <si>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</si>
  <si>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</si>
  <si>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</si>
  <si>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</si>
  <si>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</si>
  <si>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</si>
  <si>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</si>
  <si>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</si>
  <si>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</si>
  <si>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</si>
  <si>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</si>
  <si>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</si>
  <si>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</si>
  <si>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</si>
  <si>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</si>
  <si>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</si>
  <si>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</si>
  <si>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</si>
  <si>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</si>
  <si>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</si>
  <si>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</si>
  <si>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</si>
  <si>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</si>
  <si>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</si>
  <si>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</si>
  <si>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</si>
  <si>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</si>
  <si>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</si>
  <si>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</si>
  <si>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</si>
  <si>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</si>
  <si>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</si>
  <si>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</si>
  <si>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</si>
  <si>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</si>
  <si>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</si>
  <si>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</si>
  <si>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</si>
  <si>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</si>
  <si>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</si>
  <si>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</si>
  <si>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</si>
  <si>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</si>
  <si>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</si>
  <si>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</si>
  <si>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</si>
  <si>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</si>
  <si>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</si>
  <si>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</si>
  <si>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</si>
  <si>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</si>
  <si>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</si>
  <si>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</si>
  <si>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</si>
  <si>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</si>
  <si>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</si>
  <si>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</si>
  <si>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</si>
  <si>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</si>
  <si>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</si>
  <si>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</si>
  <si>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</si>
  <si>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</si>
  <si>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</si>
  <si>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</si>
  <si>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</si>
  <si>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</si>
  <si>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</si>
  <si>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</si>
  <si>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</si>
  <si>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</si>
  <si>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</si>
  <si>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</si>
  <si>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</si>
  <si>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</si>
  <si>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</si>
  <si>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</si>
  <si>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</si>
  <si>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</si>
  <si>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</si>
  <si>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</si>
  <si>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</si>
  <si>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</si>
  <si>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</si>
  <si>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</si>
  <si>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</si>
  <si>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</si>
  <si>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</si>
  <si>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</si>
  <si>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</si>
  <si>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</si>
  <si>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</si>
  <si>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</si>
  <si>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</si>
  <si>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</si>
  <si>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</si>
  <si>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</si>
  <si>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</si>
  <si>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</si>
  <si>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</si>
  <si>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</si>
  <si>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</si>
  <si>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</si>
  <si>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</si>
  <si>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</si>
  <si>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</si>
  <si>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</si>
  <si>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</si>
  <si>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</si>
  <si>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</si>
  <si>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</si>
  <si>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</si>
  <si>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</si>
  <si>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</si>
  <si>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</si>
  <si>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</si>
  <si>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</si>
  <si>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</si>
  <si>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</si>
  <si>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</si>
  <si>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</si>
  <si>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</si>
  <si>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</si>
  <si>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</si>
  <si>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</si>
  <si>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</si>
  <si>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</si>
  <si>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</si>
  <si>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</si>
  <si>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</si>
  <si>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</si>
  <si>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</si>
  <si>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</si>
  <si>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</si>
  <si>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</si>
  <si>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</si>
  <si>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</si>
  <si>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</si>
  <si>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</si>
  <si>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</si>
  <si>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</si>
  <si>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</si>
  <si>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</si>
  <si>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</si>
  <si>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</si>
  <si>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</si>
  <si>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</si>
  <si>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</si>
  <si>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</si>
  <si>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</si>
  <si>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</si>
  <si>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</si>
  <si>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</si>
  <si>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</si>
  <si>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</si>
  <si>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</si>
  <si>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</si>
  <si>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</si>
  <si>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</si>
  <si>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</si>
  <si>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</si>
  <si>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</si>
  <si>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</si>
  <si>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</si>
  <si>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</si>
  <si>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</si>
  <si>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</si>
  <si>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</si>
  <si>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</si>
  <si>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</si>
  <si>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</si>
  <si>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</si>
  <si>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</si>
  <si>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</si>
  <si>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</si>
  <si>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</si>
  <si>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</si>
  <si>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</si>
  <si>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</si>
  <si>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</si>
  <si>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</si>
  <si>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</si>
  <si>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</si>
  <si>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</si>
  <si>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</si>
  <si>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</si>
  <si>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</si>
  <si>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</si>
  <si>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</si>
  <si>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</si>
  <si>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</si>
  <si>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</si>
  <si>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</si>
  <si>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</si>
  <si>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</si>
  <si>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</si>
  <si>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</si>
  <si>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</si>
  <si>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</si>
  <si>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</si>
  <si>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</si>
  <si>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</si>
  <si>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</si>
  <si>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</si>
  <si>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</si>
  <si>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</si>
  <si>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</si>
  <si>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</si>
  <si>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</si>
  <si>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</si>
  <si>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</si>
  <si>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</si>
  <si>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</si>
  <si>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</si>
  <si>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</si>
  <si>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</si>
  <si>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</si>
  <si>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</si>
  <si>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</si>
  <si>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</si>
  <si>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</si>
  <si>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</si>
  <si>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</si>
  <si>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</si>
  <si>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</si>
  <si>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</si>
  <si>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</si>
  <si>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</si>
  <si>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</si>
  <si>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</si>
  <si>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</si>
  <si>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</si>
  <si>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</si>
  <si>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</si>
  <si>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</si>
  <si>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</si>
  <si>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</si>
  <si>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</si>
  <si>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</si>
  <si>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</si>
  <si>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</si>
  <si>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</si>
  <si>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</si>
  <si>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</si>
  <si>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</si>
  <si>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</si>
  <si>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</si>
  <si>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</si>
  <si>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</si>
  <si>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</si>
  <si>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</si>
  <si>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</si>
  <si>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</si>
  <si>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</si>
  <si>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</si>
  <si>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</si>
  <si>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</si>
  <si>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</si>
  <si>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</si>
  <si>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</si>
  <si>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</si>
  <si>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</si>
  <si>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</si>
  <si>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</si>
  <si>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</si>
  <si>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</si>
  <si>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</si>
  <si>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</si>
  <si>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</si>
  <si>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</si>
  <si>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</si>
  <si>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</si>
  <si>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</si>
  <si>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</si>
  <si>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</si>
  <si>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</si>
  <si>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</si>
  <si>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</si>
  <si>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</si>
  <si>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</si>
  <si>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</si>
  <si>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</si>
  <si>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</si>
  <si>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</si>
  <si>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</si>
  <si>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</si>
  <si>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</si>
  <si>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</si>
  <si>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</si>
  <si>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</si>
  <si>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</si>
  <si>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</si>
  <si>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</si>
  <si>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</si>
  <si>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</si>
  <si>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</si>
  <si>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</si>
  <si>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</si>
  <si>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</si>
  <si>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</si>
  <si>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</si>
  <si>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</si>
  <si>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</si>
  <si>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</si>
  <si>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</si>
  <si>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</si>
  <si>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</si>
  <si>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</si>
  <si>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</si>
  <si>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</si>
  <si>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</si>
  <si>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</si>
  <si>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</si>
  <si>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</si>
  <si>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</si>
  <si>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</si>
  <si>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</si>
  <si>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</si>
  <si>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</si>
  <si>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</si>
  <si>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</si>
  <si>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</si>
  <si>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</si>
  <si>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</si>
  <si>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</si>
  <si>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</si>
  <si>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</si>
  <si>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</si>
  <si>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</si>
  <si>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</si>
  <si>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</si>
  <si>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</si>
  <si>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</si>
  <si>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</si>
  <si>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</si>
  <si>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</si>
  <si>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</si>
  <si>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</si>
  <si>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</si>
  <si>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</si>
  <si>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</si>
  <si>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</si>
  <si>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</si>
  <si>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</si>
  <si>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</si>
  <si>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</si>
  <si>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</si>
  <si>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</si>
  <si>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</si>
  <si>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</si>
  <si>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</si>
  <si>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</si>
  <si>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</si>
  <si>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</si>
  <si>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</si>
  <si>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</si>
  <si>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</si>
  <si>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</si>
  <si>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</si>
  <si>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</si>
  <si>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</si>
  <si>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</si>
  <si>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</si>
  <si>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</si>
  <si>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</si>
  <si>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</si>
  <si>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</si>
  <si>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</si>
  <si>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</si>
  <si>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</si>
  <si>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</si>
  <si>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</si>
  <si>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</si>
  <si>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</si>
  <si>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</si>
  <si>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</si>
  <si>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</si>
  <si>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</si>
  <si>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</si>
  <si>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</si>
  <si>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</si>
  <si>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</si>
  <si>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</si>
  <si>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</si>
  <si>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</si>
  <si>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</si>
  <si>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</si>
  <si>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</si>
  <si>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</si>
  <si>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</si>
  <si>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</si>
  <si>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</si>
  <si>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</si>
  <si>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</si>
  <si>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</si>
  <si>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</si>
  <si>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</si>
  <si>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</si>
  <si>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</si>
  <si>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</si>
  <si>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</si>
  <si>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</si>
  <si>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</si>
  <si>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</si>
  <si>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</si>
  <si>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</si>
  <si>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</si>
  <si>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</si>
  <si>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</si>
  <si>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</si>
  <si>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</si>
  <si>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</si>
  <si>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</si>
  <si>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</si>
  <si>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</si>
  <si>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</si>
  <si>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</si>
  <si>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</si>
  <si>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</si>
  <si>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</si>
  <si>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</si>
  <si>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</si>
  <si>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</si>
  <si>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</si>
  <si>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</si>
  <si>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</si>
  <si>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</si>
  <si>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</si>
  <si>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</si>
  <si>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</si>
  <si>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</si>
  <si>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</si>
  <si>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</si>
  <si>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</si>
  <si>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</si>
  <si>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</si>
  <si>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</si>
  <si>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</si>
  <si>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</si>
  <si>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</si>
  <si>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</si>
  <si>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</si>
  <si>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</si>
  <si>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</si>
  <si>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</si>
  <si>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</si>
  <si>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</si>
  <si>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</si>
  <si>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</si>
  <si>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</si>
  <si>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</si>
  <si>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</si>
  <si>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</si>
  <si>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</si>
  <si>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</si>
  <si>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</si>
  <si>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</si>
  <si>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</si>
  <si>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</si>
  <si>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</si>
  <si>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</si>
  <si>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</si>
  <si>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</si>
  <si>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</si>
  <si>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</si>
  <si>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</si>
  <si>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</si>
  <si>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</si>
  <si>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</si>
  <si>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</si>
  <si>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</si>
  <si>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</si>
  <si>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</si>
  <si>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</si>
  <si>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</si>
  <si>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</si>
  <si>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</si>
  <si>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</si>
  <si>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</si>
  <si>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</si>
  <si>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</si>
  <si>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</si>
  <si>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</si>
  <si>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</si>
  <si>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</si>
  <si>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</si>
  <si>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</si>
  <si>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</si>
  <si>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</si>
  <si>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</si>
  <si>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</si>
  <si>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</si>
  <si>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</si>
  <si>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</si>
  <si>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</si>
  <si>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</si>
  <si>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</si>
  <si>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</si>
  <si>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</si>
  <si>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</si>
  <si>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</si>
  <si>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</si>
  <si>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</si>
  <si>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</si>
  <si>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</si>
  <si>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</si>
  <si>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</si>
  <si>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</si>
  <si>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</si>
  <si>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</si>
  <si>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</si>
  <si>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</si>
  <si>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</si>
  <si>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</si>
  <si>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</si>
  <si>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</si>
  <si>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</si>
  <si>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</si>
  <si>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</si>
  <si>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</si>
  <si>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</si>
  <si>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</si>
  <si>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</si>
  <si>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</si>
  <si>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</si>
  <si>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</si>
  <si>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</si>
  <si>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</si>
  <si>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</si>
  <si>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</si>
  <si>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</si>
  <si>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</si>
  <si>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</si>
  <si>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</si>
  <si>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</si>
  <si>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</si>
  <si>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</si>
  <si>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</si>
  <si>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</si>
  <si>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</si>
  <si>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</si>
  <si>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</si>
  <si>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</si>
  <si>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</si>
  <si>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</si>
  <si>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</si>
  <si>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</si>
  <si>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</si>
  <si>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</si>
  <si>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</si>
  <si>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</si>
  <si>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</si>
  <si>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</si>
  <si>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</si>
  <si>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</si>
  <si>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</si>
  <si>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</si>
  <si>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</si>
  <si>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</si>
  <si>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</si>
  <si>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</si>
  <si>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</si>
  <si>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</si>
  <si>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</si>
  <si>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</si>
  <si>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</si>
  <si>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</si>
  <si>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</si>
  <si>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</si>
  <si>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</si>
  <si>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</si>
  <si>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</si>
  <si>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</si>
  <si>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</si>
  <si>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</si>
  <si>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</si>
  <si>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</si>
  <si>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</si>
  <si>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</si>
  <si>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</si>
  <si>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</si>
  <si>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</si>
  <si>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</si>
  <si>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</si>
  <si>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</si>
  <si>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</si>
  <si>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</si>
  <si>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</si>
  <si>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</si>
  <si>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</si>
  <si>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</si>
  <si>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</si>
  <si>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</si>
  <si>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</si>
  <si>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</si>
  <si>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</si>
  <si>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</si>
  <si>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</si>
  <si>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</si>
  <si>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</si>
  <si>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</si>
  <si>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</si>
  <si>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</si>
  <si>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</si>
  <si>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</si>
  <si>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</si>
  <si>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</si>
  <si>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</si>
  <si>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</si>
  <si>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</si>
  <si>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</si>
  <si>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</si>
  <si>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</si>
  <si>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</si>
  <si>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</si>
  <si>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</si>
  <si>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</si>
  <si>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</si>
  <si>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</si>
  <si>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</si>
  <si>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</si>
  <si>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</si>
  <si>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</si>
  <si>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</si>
  <si>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</si>
  <si>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</si>
  <si>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</si>
  <si>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</si>
  <si>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</si>
  <si>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</si>
  <si>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</si>
  <si>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</si>
  <si>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</si>
  <si>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</si>
  <si>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</si>
  <si>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</si>
  <si>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</si>
  <si>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</si>
  <si>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</si>
  <si>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</si>
  <si>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</si>
  <si>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</si>
  <si>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</si>
  <si>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</si>
  <si>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</si>
  <si>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</si>
  <si>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</si>
  <si>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</si>
  <si>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</si>
  <si>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</si>
  <si>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</si>
  <si>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</si>
  <si>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</si>
  <si>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</si>
  <si>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</si>
  <si>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</si>
  <si>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</si>
  <si>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</si>
  <si>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</si>
  <si>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</si>
  <si>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</si>
  <si>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</si>
  <si>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</si>
  <si>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</si>
  <si>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</si>
  <si>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</si>
  <si>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</si>
  <si>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</si>
  <si>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</si>
  <si>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</si>
  <si>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</si>
  <si>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</si>
  <si>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</si>
  <si>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</si>
  <si>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</si>
  <si>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</si>
  <si>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</si>
  <si>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</si>
  <si>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</si>
  <si>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</si>
  <si>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</si>
  <si>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</si>
  <si>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</si>
  <si>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</si>
  <si>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</si>
  <si>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</si>
  <si>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</si>
  <si>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</si>
  <si>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</si>
  <si>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</si>
  <si>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</si>
  <si>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</si>
  <si>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</si>
  <si>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</si>
  <si>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</si>
  <si>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</si>
  <si>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</si>
  <si>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</si>
  <si>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</si>
  <si>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</si>
  <si>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</si>
  <si>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</si>
  <si>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</si>
  <si>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</si>
  <si>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</si>
  <si>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</si>
  <si>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</si>
  <si>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</si>
  <si>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</si>
  <si>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</si>
  <si>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</si>
  <si>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</si>
  <si>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</si>
  <si>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</si>
  <si>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</si>
  <si>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</si>
  <si>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</si>
  <si>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</si>
  <si>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</si>
  <si>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</si>
  <si>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</si>
  <si>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</si>
  <si>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</si>
  <si>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</si>
  <si>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</si>
  <si>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</si>
  <si>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</si>
  <si>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</si>
  <si>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</si>
  <si>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</si>
  <si>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</si>
  <si>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</si>
  <si>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</si>
  <si>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</si>
  <si>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</si>
  <si>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</si>
  <si>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</si>
  <si>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</si>
  <si>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</si>
  <si>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</si>
  <si>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</si>
  <si>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</si>
  <si>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</si>
  <si>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</si>
  <si>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</si>
  <si>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</si>
  <si>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</si>
  <si>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</si>
  <si>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</si>
  <si>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</si>
  <si>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</si>
  <si>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</si>
  <si>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</si>
  <si>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</si>
  <si>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</si>
  <si>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</si>
  <si>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</si>
  <si>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</si>
  <si>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</si>
  <si>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</si>
  <si>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</si>
  <si>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</si>
  <si>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</si>
  <si>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</si>
  <si>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</si>
  <si>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</si>
  <si>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</si>
  <si>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</si>
  <si>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</si>
  <si>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</si>
  <si>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</si>
  <si>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</si>
  <si>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</si>
  <si>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</si>
  <si>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</si>
  <si>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</si>
  <si>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</si>
  <si>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</si>
  <si>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</si>
  <si>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</si>
  <si>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</si>
  <si>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</si>
  <si>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</si>
  <si>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</si>
  <si>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</si>
  <si>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</si>
  <si>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</si>
  <si>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</si>
  <si>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</si>
  <si>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</si>
  <si>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</si>
  <si>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</si>
  <si>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</si>
  <si>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</si>
  <si>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</si>
  <si>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</si>
  <si>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</si>
  <si>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</si>
  <si>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</si>
  <si>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</si>
  <si>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</si>
  <si>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</si>
  <si>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</si>
  <si>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</si>
  <si>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</si>
  <si>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</si>
  <si>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</si>
  <si>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</si>
  <si>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</si>
  <si>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</si>
  <si>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</si>
  <si>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</si>
  <si>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</si>
  <si>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</si>
  <si>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</si>
  <si>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</si>
  <si>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</si>
  <si>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</si>
  <si>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</si>
  <si>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</si>
  <si>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</si>
  <si>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</si>
  <si>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</si>
  <si>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</si>
  <si>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</si>
  <si>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</si>
  <si>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</si>
  <si>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</si>
  <si>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</si>
  <si>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</si>
  <si>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</si>
  <si>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</si>
  <si>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</si>
  <si>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</si>
  <si>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</si>
  <si>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</si>
  <si>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</si>
  <si>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</si>
  <si>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</si>
  <si>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</si>
  <si>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</si>
  <si>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</si>
  <si>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</si>
  <si>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</si>
  <si>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</si>
  <si>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</si>
  <si>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</si>
  <si>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</si>
  <si>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</si>
  <si>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</si>
  <si>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</si>
  <si>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</si>
  <si>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</si>
  <si>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</si>
  <si>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</si>
  <si>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</si>
  <si>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</si>
  <si>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</si>
  <si>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</si>
  <si>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</si>
  <si>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</si>
  <si>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</si>
  <si>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</si>
  <si>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</si>
  <si>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</si>
  <si>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</si>
  <si>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</si>
  <si>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</si>
  <si>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</si>
  <si>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</si>
  <si>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</si>
  <si>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</si>
  <si>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</si>
  <si>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</si>
  <si>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</si>
  <si>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</si>
  <si>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</si>
  <si>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</si>
  <si>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</si>
  <si>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</si>
  <si>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</si>
  <si>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</si>
  <si>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</si>
  <si>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</si>
  <si>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</si>
  <si>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</si>
  <si>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</si>
  <si>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</si>
  <si>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</si>
  <si>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</si>
  <si>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</si>
  <si>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</si>
  <si>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</si>
  <si>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</si>
  <si>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</si>
  <si>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</si>
  <si>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</si>
  <si>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</si>
  <si>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</si>
  <si>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</si>
  <si>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</si>
  <si>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</si>
  <si>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</si>
  <si>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</si>
  <si>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</si>
  <si>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</si>
  <si>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</si>
  <si>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</si>
  <si>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</si>
  <si>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</si>
  <si>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</si>
  <si>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</si>
  <si>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</si>
  <si>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</si>
  <si>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</si>
  <si>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</si>
  <si>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</si>
  <si>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</si>
  <si>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</si>
  <si>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</si>
  <si>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</si>
  <si>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</si>
  <si>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</si>
  <si>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</si>
  <si>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</si>
  <si>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</si>
  <si>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</si>
  <si>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</si>
  <si>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</si>
  <si>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</si>
  <si>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</si>
  <si>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</si>
  <si>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</si>
  <si>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</si>
  <si>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</si>
  <si>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</si>
  <si>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</si>
  <si>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</si>
  <si>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</si>
  <si>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</si>
  <si>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</si>
  <si>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</si>
  <si>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</si>
  <si>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</si>
  <si>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</si>
  <si>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</si>
  <si>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</si>
  <si>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</si>
  <si>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</si>
  <si>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</si>
  <si>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</si>
  <si>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</si>
  <si>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</si>
  <si>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</si>
  <si>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</si>
  <si>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</si>
  <si>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</si>
  <si>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</si>
  <si>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</si>
  <si>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</si>
  <si>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</si>
  <si>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</si>
  <si>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</si>
  <si>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</si>
  <si>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</si>
  <si>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</si>
  <si>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</si>
  <si>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</si>
  <si>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</si>
  <si>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</si>
  <si>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</si>
  <si>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</si>
  <si>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</si>
  <si>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</si>
  <si>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</si>
  <si>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</si>
  <si>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</si>
  <si>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</si>
  <si>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</si>
  <si>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</si>
  <si>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</si>
  <si>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</si>
  <si>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</si>
  <si>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</si>
  <si>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</si>
  <si>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</si>
  <si>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</si>
  <si>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</si>
  <si>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</si>
  <si>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</si>
  <si>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</si>
  <si>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</si>
  <si>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</si>
  <si>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</si>
  <si>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</si>
  <si>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</si>
  <si>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</si>
  <si>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</si>
  <si>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</si>
  <si>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</si>
  <si>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</si>
  <si>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</si>
  <si>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</si>
  <si>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</si>
  <si>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</si>
  <si>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</si>
  <si>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</si>
  <si>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</si>
  <si>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</si>
  <si>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</si>
  <si>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</si>
  <si>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</si>
  <si>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</si>
  <si>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</si>
  <si>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</si>
  <si>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</si>
  <si>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</si>
  <si>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</si>
  <si>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</si>
  <si>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</si>
  <si>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</si>
  <si>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</si>
  <si>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</si>
  <si>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</si>
  <si>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</si>
  <si>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</si>
  <si>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</si>
  <si>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</si>
  <si>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</si>
  <si>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</si>
  <si>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</si>
  <si>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</si>
  <si>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</si>
  <si>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</si>
  <si>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</si>
  <si>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</si>
  <si>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</si>
  <si>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</si>
  <si>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</si>
  <si>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</si>
  <si>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</si>
  <si>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</si>
  <si>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</si>
  <si>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</si>
  <si>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</si>
  <si>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</si>
  <si>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</si>
  <si>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</si>
  <si>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</si>
  <si>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</si>
  <si>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</si>
  <si>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</si>
  <si>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</si>
  <si>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</si>
  <si>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</si>
  <si>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</si>
  <si>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</si>
  <si>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</si>
  <si>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</si>
  <si>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</si>
  <si>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</si>
  <si>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</si>
  <si>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</si>
  <si>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</si>
  <si>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</si>
  <si>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</si>
  <si>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</si>
  <si>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</si>
  <si>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</si>
  <si>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</si>
  <si>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</si>
  <si>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</si>
  <si>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</si>
  <si>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</si>
  <si>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</si>
  <si>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</si>
  <si>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</si>
  <si>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</si>
  <si>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</si>
  <si>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</si>
  <si>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</si>
  <si>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</si>
  <si>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</si>
  <si>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</si>
  <si>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</si>
  <si>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</si>
  <si>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</si>
  <si>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</si>
  <si>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</si>
  <si>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</si>
  <si>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</si>
  <si>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</si>
  <si>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</si>
  <si>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</si>
  <si>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</si>
  <si>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</si>
  <si>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</si>
  <si>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</si>
  <si>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</si>
  <si>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</si>
  <si>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</si>
  <si>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</si>
  <si>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</si>
  <si>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</si>
  <si>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</si>
  <si>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</si>
  <si>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</si>
  <si>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</si>
  <si>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</si>
  <si>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</si>
  <si>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</si>
  <si>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</si>
  <si>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</si>
  <si>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</si>
  <si>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</si>
  <si>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</si>
  <si>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</si>
  <si>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</si>
  <si>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</si>
  <si>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</si>
  <si>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</si>
  <si>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</si>
  <si>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</si>
  <si>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</si>
  <si>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</si>
  <si>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</si>
  <si>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</si>
  <si>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</si>
  <si>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</si>
  <si>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</si>
  <si>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</si>
  <si>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</si>
  <si>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</si>
  <si>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</si>
  <si>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</si>
  <si>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</si>
  <si>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</si>
  <si>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</si>
  <si>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</si>
  <si>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</si>
  <si>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</si>
  <si>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</si>
  <si>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</si>
  <si>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</si>
  <si>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</si>
  <si>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</si>
  <si>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</si>
  <si>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</si>
  <si>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</si>
  <si>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</si>
  <si>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</si>
  <si>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</si>
  <si>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</si>
  <si>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</si>
  <si>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</si>
  <si>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</si>
  <si>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</si>
  <si>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</si>
  <si>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</si>
  <si>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</si>
  <si>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</si>
  <si>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</si>
  <si>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</si>
  <si>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</si>
  <si>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</si>
  <si>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</si>
  <si>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</si>
  <si>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</si>
  <si>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</si>
  <si>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</si>
  <si>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</si>
  <si>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</si>
  <si>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</si>
  <si>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</si>
  <si>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</si>
  <si>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</si>
  <si>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</si>
  <si>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</si>
  <si>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</si>
  <si>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</si>
  <si>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</si>
  <si>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</si>
  <si>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</si>
  <si>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</si>
  <si>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</si>
  <si>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</si>
  <si>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</si>
  <si>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</si>
  <si>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</si>
  <si>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</si>
  <si>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</si>
  <si>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</si>
  <si>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</si>
  <si>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</si>
  <si>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</si>
  <si>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</si>
  <si>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</si>
  <si>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</si>
  <si>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</si>
  <si>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</si>
  <si>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</si>
  <si>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</si>
  <si>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</si>
  <si>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</si>
  <si>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</si>
  <si>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</si>
  <si>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</si>
  <si>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</si>
  <si>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</si>
  <si>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</si>
  <si>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</si>
  <si>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</si>
  <si>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</si>
  <si>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</si>
  <si>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</si>
  <si>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</si>
  <si>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</si>
  <si>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</si>
  <si>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</si>
  <si>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</si>
  <si>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</si>
  <si>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</si>
  <si>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</si>
  <si>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</si>
  <si>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</si>
  <si>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</si>
  <si>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</si>
  <si>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</si>
  <si>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</si>
  <si>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</si>
  <si>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</si>
  <si>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</si>
  <si>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</si>
  <si>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</si>
  <si>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</si>
  <si>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</si>
  <si>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</si>
  <si>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</si>
  <si>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</si>
  <si>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</si>
  <si>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</si>
  <si>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</si>
  <si>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</si>
  <si>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</si>
  <si>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</si>
  <si>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</si>
  <si>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</si>
  <si>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</si>
  <si>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</si>
  <si>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</si>
  <si>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</si>
  <si>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</si>
  <si>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</si>
  <si>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</si>
  <si>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</si>
  <si>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</si>
  <si>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</si>
  <si>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</si>
  <si>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</si>
  <si>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</si>
  <si>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</si>
  <si>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</si>
  <si>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</si>
  <si>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</si>
  <si>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</si>
  <si>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</si>
  <si>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</si>
  <si>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</si>
  <si>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</si>
  <si>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</si>
  <si>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</si>
  <si>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</si>
  <si>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</si>
  <si>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</si>
  <si>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</si>
  <si>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</si>
  <si>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</si>
  <si>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</si>
  <si>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</si>
  <si>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</si>
  <si>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</si>
  <si>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</si>
  <si>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</si>
  <si>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</si>
  <si>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</si>
  <si>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</si>
  <si>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</si>
  <si>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</si>
  <si>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</si>
  <si>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</si>
  <si>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</si>
  <si>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</si>
  <si>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</si>
  <si>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</si>
  <si>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</si>
  <si>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</si>
  <si>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</si>
  <si>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</si>
  <si>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</si>
  <si>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</si>
  <si>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</si>
  <si>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</si>
  <si>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</si>
  <si>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</si>
  <si>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</si>
  <si>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</si>
  <si>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</si>
  <si>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</si>
  <si>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</si>
  <si>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</si>
  <si>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</si>
  <si>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</si>
  <si>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</si>
  <si>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</si>
  <si>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</si>
  <si>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</si>
  <si>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</si>
  <si>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</si>
  <si>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</si>
  <si>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</si>
  <si>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</si>
  <si>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</si>
  <si>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</si>
  <si>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</si>
  <si>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</si>
  <si>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</si>
  <si>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</si>
  <si>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</si>
  <si>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</si>
  <si>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</si>
  <si>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</si>
  <si>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</si>
  <si>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</si>
  <si>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</si>
  <si>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</si>
  <si>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</si>
  <si>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</si>
  <si>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</si>
  <si>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</si>
  <si>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</si>
  <si>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</si>
  <si>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</si>
  <si>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</si>
  <si>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</si>
  <si>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</si>
  <si>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</si>
  <si>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</si>
  <si>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</si>
  <si>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</si>
  <si>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</si>
  <si>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</si>
  <si>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</si>
  <si>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</si>
  <si>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</si>
  <si>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</si>
  <si>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</si>
  <si>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</si>
  <si>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</si>
  <si>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</si>
  <si>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</si>
  <si>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</si>
  <si>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</si>
  <si>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</si>
  <si>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</si>
  <si>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</si>
  <si>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</si>
  <si>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</si>
  <si>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</si>
  <si>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</si>
  <si>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</si>
  <si>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</si>
  <si>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</si>
  <si>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</si>
  <si>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</si>
  <si>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</si>
  <si>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</si>
  <si>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</si>
  <si>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</si>
  <si>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</si>
  <si>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</si>
  <si>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</si>
  <si>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</si>
  <si>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</si>
  <si>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</si>
  <si>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</si>
  <si>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</si>
  <si>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</si>
  <si>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</si>
  <si>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</si>
  <si>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</si>
  <si>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</si>
  <si>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</si>
  <si>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</si>
  <si>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</si>
  <si>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</si>
  <si>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</si>
  <si>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</si>
  <si>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</si>
  <si>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</si>
  <si>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</si>
  <si>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</si>
  <si>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</si>
  <si>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</si>
  <si>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</si>
  <si>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</si>
  <si>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</si>
  <si>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</si>
  <si>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</si>
  <si>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</si>
  <si>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</si>
  <si>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</si>
  <si>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</si>
  <si>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</si>
  <si>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</si>
  <si>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</si>
  <si>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</si>
  <si>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</si>
  <si>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</si>
  <si>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</si>
  <si>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</si>
  <si>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</si>
  <si>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</si>
  <si>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</si>
  <si>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</si>
  <si>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</si>
  <si>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</si>
  <si>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</si>
  <si>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</si>
  <si>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</si>
  <si>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</si>
  <si>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</si>
  <si>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</si>
  <si>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</si>
  <si>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</si>
  <si>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</si>
  <si>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</si>
  <si>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</si>
  <si>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</si>
  <si>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</si>
  <si>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</si>
  <si>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</si>
  <si>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</si>
  <si>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</si>
  <si>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</si>
  <si>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</si>
  <si>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</si>
  <si>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</si>
  <si>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</si>
  <si>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</si>
  <si>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</si>
  <si>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</si>
  <si>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</si>
  <si>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</si>
  <si>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</si>
  <si>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</si>
  <si>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</si>
  <si>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</si>
  <si>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</si>
  <si>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</si>
  <si>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</si>
  <si>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</si>
  <si>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</si>
  <si>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</si>
  <si>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</si>
  <si>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</si>
  <si>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</si>
  <si>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</si>
  <si>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</si>
  <si>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</si>
  <si>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</si>
  <si>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</si>
  <si>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</si>
  <si>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</si>
  <si>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</si>
  <si>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</si>
  <si>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</si>
  <si>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</si>
  <si>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</si>
  <si>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</si>
  <si>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</si>
  <si>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</si>
  <si>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</si>
  <si>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</si>
  <si>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</si>
  <si>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</si>
  <si>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</si>
  <si>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</si>
  <si>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</si>
  <si>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</si>
  <si>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</si>
  <si>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</si>
  <si>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</si>
  <si>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</si>
  <si>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</si>
  <si>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</si>
  <si>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</si>
  <si>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</si>
  <si>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</si>
  <si>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</si>
  <si>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</si>
  <si>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</si>
  <si>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</si>
  <si>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</si>
  <si>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</si>
  <si>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</si>
  <si>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</si>
  <si>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</si>
  <si>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</si>
  <si>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</si>
  <si>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</si>
  <si>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</si>
  <si>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</si>
  <si>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</si>
  <si>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</si>
  <si>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</si>
  <si>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</si>
  <si>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</si>
  <si>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</si>
  <si>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</si>
  <si>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</si>
  <si>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</si>
  <si>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</si>
  <si>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</si>
  <si>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</si>
  <si>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</si>
  <si>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</si>
  <si>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</si>
  <si>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</si>
  <si>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</si>
  <si>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</si>
  <si>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</si>
  <si>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</si>
  <si>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</si>
  <si>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</si>
  <si>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</si>
  <si>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</si>
  <si>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</si>
  <si>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</si>
  <si>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</si>
  <si>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</si>
  <si>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</si>
  <si>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</si>
  <si>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</si>
  <si>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</si>
  <si>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</si>
  <si>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</si>
  <si>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</si>
  <si>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</si>
  <si>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</si>
  <si>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</si>
  <si>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</si>
  <si>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</si>
  <si>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</si>
  <si>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</si>
  <si>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</si>
  <si>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</si>
  <si>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</si>
  <si>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</si>
  <si>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</si>
  <si>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</si>
  <si>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</si>
  <si>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</si>
  <si>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</si>
  <si>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</si>
  <si>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</si>
  <si>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</si>
  <si>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</si>
  <si>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</si>
  <si>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</si>
  <si>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</si>
  <si>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</si>
  <si>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</si>
  <si>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</si>
  <si>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</si>
  <si>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</si>
  <si>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</si>
  <si>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</si>
  <si>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</si>
  <si>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</si>
  <si>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</si>
  <si>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</si>
  <si>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</si>
  <si>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</si>
  <si>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</si>
  <si>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</si>
  <si>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</si>
  <si>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</si>
  <si>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</si>
  <si>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</si>
  <si>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</si>
  <si>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</si>
  <si>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</si>
  <si>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</si>
  <si>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</si>
  <si>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</si>
  <si>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</si>
  <si>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</si>
  <si>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</si>
  <si>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</si>
  <si>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</si>
  <si>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</si>
  <si>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</si>
  <si>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</si>
  <si>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</si>
  <si>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</si>
  <si>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</si>
  <si>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</si>
  <si>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</si>
  <si>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</si>
  <si>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</si>
  <si>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</si>
  <si>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</si>
  <si>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</si>
  <si>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</si>
  <si>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</si>
  <si>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</si>
  <si>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</si>
  <si>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</si>
  <si>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</si>
  <si>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</si>
  <si>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</si>
  <si>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</si>
  <si>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</si>
  <si>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</si>
  <si>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</si>
  <si>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</si>
  <si>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</si>
  <si>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</si>
  <si>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</si>
  <si>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</si>
  <si>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</si>
  <si>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</si>
  <si>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</si>
  <si>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</si>
  <si>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</si>
  <si>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</si>
  <si>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</si>
  <si>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</si>
  <si>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</si>
  <si>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</si>
  <si>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</si>
  <si>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</si>
  <si>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</si>
  <si>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</si>
  <si>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</si>
  <si>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</si>
  <si>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</si>
  <si>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</si>
  <si>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</si>
  <si>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</si>
  <si>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</si>
  <si>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</si>
  <si>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</si>
  <si>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</si>
  <si>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</si>
  <si>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</si>
  <si>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</si>
  <si>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</si>
  <si>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</si>
  <si>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</si>
  <si>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</si>
  <si>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</si>
  <si>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</si>
  <si>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</si>
  <si>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</si>
  <si>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</si>
  <si>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</si>
  <si>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</si>
  <si>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</si>
  <si>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</si>
  <si>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</si>
  <si>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</si>
  <si>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</si>
  <si>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</si>
  <si>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</si>
  <si>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</si>
  <si>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</si>
  <si>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</si>
  <si>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</si>
  <si>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</si>
  <si>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</si>
  <si>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</si>
  <si>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</si>
  <si>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</si>
  <si>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</si>
  <si>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</si>
  <si>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</si>
  <si>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</si>
  <si>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</si>
  <si>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</si>
  <si>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</si>
  <si>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</si>
  <si>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</si>
  <si>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</si>
  <si>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</si>
  <si>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</si>
  <si>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</si>
  <si>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</si>
  <si>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</si>
  <si>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</si>
  <si>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</si>
  <si>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</si>
  <si>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</si>
  <si>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</si>
  <si>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</si>
  <si>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</si>
  <si>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</si>
  <si>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</si>
  <si>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</si>
  <si>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</si>
  <si>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</si>
  <si>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</si>
  <si>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</si>
  <si>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</si>
  <si>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</si>
  <si>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</si>
  <si>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</si>
  <si>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</si>
  <si>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</si>
  <si>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</si>
  <si>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</si>
  <si>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</si>
  <si>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</si>
  <si>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</si>
  <si>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</si>
  <si>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</si>
  <si>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</si>
  <si>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</si>
  <si>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</si>
  <si>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</si>
  <si>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</si>
  <si>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</si>
  <si>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</si>
  <si>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</si>
  <si>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</si>
  <si>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</si>
  <si>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</si>
  <si>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</si>
  <si>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</si>
  <si>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</si>
  <si>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</si>
  <si>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</si>
  <si>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</si>
  <si>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</si>
  <si>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</si>
  <si>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</si>
  <si>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</si>
  <si>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</si>
  <si>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</si>
  <si>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</si>
  <si>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</si>
  <si>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</si>
  <si>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</si>
  <si>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</si>
  <si>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</si>
  <si>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</si>
  <si>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</si>
  <si>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</si>
  <si>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</si>
  <si>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</si>
  <si>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</si>
  <si>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</si>
  <si>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</si>
  <si>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</si>
  <si>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</si>
  <si>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</si>
  <si>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</si>
  <si>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</si>
  <si>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</si>
  <si>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</si>
  <si>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</si>
  <si>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</si>
  <si>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</si>
  <si>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</si>
  <si>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</si>
  <si>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</si>
  <si>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</si>
  <si>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</si>
  <si>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</si>
  <si>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</si>
  <si>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</si>
  <si>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</si>
  <si>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</si>
  <si>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</si>
  <si>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</si>
  <si>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</si>
  <si>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</si>
  <si>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</si>
  <si>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</si>
  <si>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</si>
  <si>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</si>
  <si>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</si>
  <si>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</si>
  <si>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</si>
  <si>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</si>
  <si>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</si>
  <si>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</si>
  <si>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</si>
  <si>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</si>
  <si>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</si>
  <si>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</si>
  <si>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</si>
  <si>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</si>
  <si>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</si>
  <si>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</si>
  <si>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</si>
  <si>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</si>
  <si>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</si>
  <si>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</si>
  <si>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</si>
  <si>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</si>
  <si>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</si>
  <si>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</si>
  <si>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</si>
  <si>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</si>
  <si>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</si>
  <si>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</si>
  <si>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</si>
  <si>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</si>
  <si>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</si>
  <si>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</si>
  <si>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</si>
  <si>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</si>
  <si>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</si>
  <si>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</si>
  <si>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</si>
  <si>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</si>
  <si>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</si>
  <si>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</si>
  <si>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</si>
  <si>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</si>
  <si>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</si>
  <si>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</si>
  <si>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</si>
  <si>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</si>
  <si>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</si>
  <si>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</si>
  <si>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</si>
  <si>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</si>
  <si>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</si>
  <si>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</si>
  <si>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</si>
  <si>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</si>
  <si>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</si>
  <si>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</si>
  <si>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</si>
  <si>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</si>
  <si>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</si>
  <si>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</si>
  <si>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</si>
  <si>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</si>
  <si>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</si>
  <si>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</si>
  <si>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</si>
  <si>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</si>
  <si>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</si>
  <si>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</si>
  <si>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</si>
  <si>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</si>
  <si>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</si>
  <si>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</si>
  <si>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</si>
  <si>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</si>
  <si>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</si>
  <si>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</si>
  <si>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</si>
  <si>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</si>
  <si>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</si>
  <si>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</si>
  <si>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</si>
  <si>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</si>
  <si>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</si>
  <si>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</si>
  <si>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</si>
  <si>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</si>
  <si>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</si>
  <si>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</si>
  <si>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</si>
  <si>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</si>
  <si>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</si>
  <si>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</si>
  <si>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</si>
  <si>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</si>
  <si>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</si>
  <si>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</si>
  <si>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</si>
  <si>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</si>
  <si>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</si>
  <si>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</si>
  <si>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</si>
  <si>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</si>
  <si>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</si>
  <si>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</si>
  <si>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</si>
  <si>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</si>
  <si>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</si>
  <si>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</si>
  <si>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</si>
  <si>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</si>
  <si>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</si>
  <si>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</si>
  <si>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</si>
  <si>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</si>
  <si>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</si>
  <si>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</si>
  <si>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</si>
  <si>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</si>
  <si>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</si>
  <si>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</si>
  <si>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</si>
  <si>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</si>
  <si>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</si>
  <si>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</si>
  <si>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</si>
  <si>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</si>
  <si>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</si>
  <si>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</si>
  <si>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</si>
  <si>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</si>
  <si>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</si>
  <si>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</si>
  <si>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</si>
  <si>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</si>
  <si>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</si>
  <si>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</si>
  <si>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</si>
  <si>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</si>
  <si>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</si>
  <si>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</si>
  <si>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</si>
  <si>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</si>
  <si>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</si>
  <si>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</si>
  <si>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</si>
  <si>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</si>
  <si>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</si>
  <si>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</si>
  <si>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</si>
  <si>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</si>
  <si>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</si>
  <si>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</si>
  <si>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</si>
  <si>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</si>
  <si>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</si>
  <si>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</si>
  <si>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</si>
  <si>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</si>
  <si>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</si>
  <si>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</si>
  <si>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</si>
  <si>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</si>
  <si>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</si>
  <si>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</si>
  <si>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</si>
  <si>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</si>
  <si>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</si>
  <si>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</si>
  <si>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</si>
  <si>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</si>
  <si>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</si>
  <si>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</si>
  <si>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</si>
  <si>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</si>
  <si>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</si>
  <si>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</si>
  <si>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</si>
  <si>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</si>
  <si>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</si>
  <si>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</si>
  <si>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</si>
  <si>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</si>
  <si>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</si>
  <si>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</si>
  <si>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</si>
  <si>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</si>
  <si>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</si>
  <si>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</si>
  <si>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</si>
  <si>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</si>
  <si>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</si>
  <si>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</si>
  <si>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</si>
  <si>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</si>
  <si>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</si>
  <si>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</si>
  <si>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</si>
  <si>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</si>
  <si>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</si>
  <si>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</si>
  <si>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</si>
  <si>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</si>
  <si>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</si>
  <si>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</si>
  <si>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</si>
  <si>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</si>
  <si>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</si>
  <si>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</si>
  <si>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</si>
  <si>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</si>
  <si>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</si>
  <si>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</si>
  <si>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</si>
  <si>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</si>
  <si>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</si>
  <si>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</si>
  <si>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</si>
  <si>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</si>
  <si>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</si>
  <si>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</si>
  <si>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</si>
  <si>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</si>
  <si>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</si>
  <si>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</si>
  <si>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</si>
  <si>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</si>
  <si>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</si>
  <si>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</si>
  <si>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</si>
  <si>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</si>
  <si>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</si>
  <si>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</si>
  <si>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</si>
  <si>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</si>
  <si>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</si>
  <si>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</si>
  <si>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</si>
  <si>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</si>
  <si>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</si>
  <si>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</si>
  <si>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</si>
  <si>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</si>
  <si>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</si>
  <si>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</si>
  <si>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</si>
  <si>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</si>
  <si>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</si>
  <si>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</si>
  <si>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</si>
  <si>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</si>
  <si>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</si>
  <si>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</si>
  <si>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</si>
  <si>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</si>
  <si>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</si>
  <si>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</si>
  <si>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</si>
  <si>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</si>
  <si>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</si>
  <si>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</si>
  <si>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</si>
  <si>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</si>
  <si>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</si>
  <si>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</si>
  <si>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</si>
  <si>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</si>
  <si>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</si>
  <si>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</si>
  <si>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</si>
  <si>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</si>
  <si>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</si>
  <si>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</si>
  <si>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</si>
  <si>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</si>
  <si>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</si>
  <si>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</si>
  <si>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</si>
  <si>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</si>
  <si>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</si>
  <si>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</si>
  <si>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</si>
  <si>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</si>
  <si>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</si>
  <si>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</si>
  <si>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</si>
  <si>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</si>
  <si>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</si>
  <si>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</si>
  <si>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</si>
  <si>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</si>
  <si>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</si>
  <si>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</si>
  <si>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</si>
  <si>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</si>
  <si>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</si>
  <si>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</si>
  <si>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</si>
  <si>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</si>
  <si>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</si>
  <si>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</si>
  <si>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</si>
  <si>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</si>
  <si>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</si>
  <si>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</si>
  <si>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</si>
  <si>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</si>
  <si>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</si>
  <si>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</si>
  <si>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</si>
  <si>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</si>
  <si>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</si>
  <si>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</si>
  <si>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</si>
  <si>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</si>
  <si>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</si>
  <si>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</si>
  <si>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</si>
  <si>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</si>
  <si>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</si>
  <si>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</si>
  <si>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</si>
  <si>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</si>
  <si>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</si>
  <si>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</si>
  <si>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</si>
  <si>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</si>
  <si>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</si>
  <si>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</si>
  <si>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</si>
  <si>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</si>
  <si>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</si>
  <si>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</si>
  <si>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</si>
  <si>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</si>
  <si>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</si>
  <si>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</si>
  <si>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</si>
  <si>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</si>
  <si>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</si>
  <si>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</si>
  <si>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</si>
  <si>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</si>
  <si>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</si>
  <si>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</si>
  <si>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</si>
  <si>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</si>
  <si>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</si>
  <si>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</si>
  <si>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</si>
  <si>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</si>
  <si>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</si>
  <si>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</si>
  <si>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</si>
  <si>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</si>
  <si>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</si>
  <si>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</si>
  <si>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</si>
  <si>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</si>
  <si>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</si>
  <si>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</si>
  <si>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</si>
  <si>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</si>
  <si>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</si>
  <si>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</si>
  <si>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</si>
  <si>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</si>
  <si>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</si>
  <si>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</si>
  <si>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</si>
  <si>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</si>
  <si>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</si>
  <si>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</si>
  <si>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</si>
  <si>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</si>
  <si>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</si>
  <si>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</si>
  <si>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</si>
  <si>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</si>
  <si>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</si>
  <si>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</si>
  <si>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</si>
  <si>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</si>
  <si>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</si>
  <si>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</si>
  <si>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</si>
  <si>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</si>
  <si>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</si>
  <si>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</si>
  <si>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</si>
  <si>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</si>
  <si>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</si>
  <si>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</si>
  <si>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</si>
  <si>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</si>
  <si>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</si>
  <si>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</si>
  <si>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</si>
  <si>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</si>
  <si>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</si>
  <si>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</si>
  <si>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</si>
  <si>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</si>
  <si>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</si>
  <si>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</si>
  <si>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</si>
  <si>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</si>
  <si>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</si>
  <si>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</si>
  <si>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</si>
  <si>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</si>
  <si>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</si>
  <si>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</si>
  <si>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</si>
  <si>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</si>
  <si>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</si>
  <si>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</si>
  <si>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</si>
  <si>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</si>
  <si>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</si>
  <si>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</si>
  <si>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</si>
  <si>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</si>
  <si>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</si>
  <si>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</si>
  <si>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</si>
  <si>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</si>
  <si>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</si>
  <si>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</si>
  <si>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</si>
  <si>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</si>
  <si>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</si>
  <si>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</si>
  <si>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</si>
  <si>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</si>
  <si>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</si>
  <si>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</si>
  <si>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</si>
  <si>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</si>
  <si>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</si>
  <si>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</si>
  <si>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</si>
  <si>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</si>
  <si>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</si>
  <si>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</si>
  <si>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</si>
  <si>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</si>
  <si>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</si>
  <si>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</si>
  <si>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</si>
  <si>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</si>
  <si>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</si>
  <si>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</si>
  <si>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</si>
  <si>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</si>
  <si>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</si>
  <si>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</si>
  <si>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</si>
  <si>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</si>
  <si>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</si>
  <si>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</si>
  <si>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</si>
  <si>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</si>
  <si>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</si>
  <si>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</si>
  <si>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</si>
  <si>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</si>
  <si>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</si>
  <si>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</si>
  <si>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</si>
  <si>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</si>
  <si>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</si>
  <si>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</si>
  <si>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</si>
  <si>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</si>
  <si>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</si>
  <si>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</si>
  <si>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</si>
  <si>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</si>
  <si>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</si>
  <si>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</si>
  <si>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</si>
  <si>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</si>
  <si>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</si>
  <si>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</si>
  <si>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</si>
  <si>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</si>
  <si>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</si>
  <si>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</si>
  <si>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</si>
  <si>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</si>
  <si>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</si>
  <si>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</si>
  <si>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</si>
  <si>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</si>
  <si>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</si>
  <si>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</si>
  <si>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</si>
  <si>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</si>
  <si>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</si>
  <si>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</si>
  <si>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</si>
  <si>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</si>
  <si>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</si>
  <si>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</si>
  <si>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</si>
  <si>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</si>
  <si>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</si>
  <si>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</si>
  <si>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</si>
  <si>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</si>
  <si>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</si>
  <si>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</si>
  <si>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</si>
  <si>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</si>
  <si>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</si>
  <si>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</si>
  <si>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</si>
  <si>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</si>
  <si>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</si>
  <si>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</si>
  <si>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</si>
  <si>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</si>
  <si>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</si>
  <si>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</si>
  <si>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</si>
  <si>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</si>
  <si>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</si>
  <si>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</si>
  <si>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</si>
  <si>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</si>
  <si>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</si>
  <si>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</si>
  <si>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</si>
  <si>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</si>
  <si>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</si>
  <si>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</si>
  <si>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</si>
  <si>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</si>
  <si>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</si>
  <si>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</si>
  <si>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</si>
  <si>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</si>
  <si>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</si>
  <si>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</si>
  <si>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</si>
  <si>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</si>
  <si>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</si>
  <si>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</si>
  <si>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</si>
  <si>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</si>
  <si>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</si>
  <si>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</si>
  <si>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</si>
  <si>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</si>
  <si>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</si>
  <si>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</si>
  <si>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</si>
  <si>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</si>
  <si>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</si>
  <si>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</si>
  <si>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</si>
  <si>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</si>
  <si>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</si>
  <si>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</si>
  <si>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</si>
  <si>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</si>
  <si>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</si>
  <si>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</si>
  <si>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</si>
  <si>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</si>
  <si>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</si>
  <si>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</si>
  <si>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</si>
  <si>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</si>
  <si>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</si>
  <si>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</si>
  <si>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</si>
  <si>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</si>
  <si>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</si>
  <si>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</si>
  <si>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</si>
  <si>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</si>
  <si>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</si>
  <si>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</si>
  <si>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</si>
  <si>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</si>
  <si>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</si>
  <si>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</si>
  <si>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</si>
  <si>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</si>
  <si>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</si>
  <si>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</si>
  <si>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</si>
  <si>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</si>
  <si>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</si>
  <si>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</si>
  <si>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</si>
  <si>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</si>
  <si>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</si>
  <si>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</si>
  <si>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</si>
  <si>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</si>
  <si>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</si>
  <si>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</si>
  <si>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</si>
  <si>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</si>
  <si>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</si>
  <si>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</si>
  <si>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</si>
  <si>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</si>
  <si>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</si>
  <si>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</si>
  <si>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</si>
  <si>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</si>
  <si>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</si>
  <si>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</si>
  <si>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</si>
  <si>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</si>
  <si>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</si>
  <si>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</si>
  <si>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</si>
  <si>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</si>
  <si>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</si>
  <si>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</si>
  <si>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</si>
  <si>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</si>
  <si>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</si>
  <si>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</si>
  <si>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</si>
  <si>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</si>
  <si>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</si>
  <si>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</si>
  <si>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</si>
  <si>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</si>
  <si>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</si>
  <si>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</si>
  <si>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</si>
  <si>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</si>
  <si>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</si>
  <si>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</si>
  <si>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</si>
  <si>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</si>
  <si>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</si>
  <si>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</si>
  <si>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</si>
  <si>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</si>
  <si>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</si>
  <si>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</si>
  <si>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</si>
  <si>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</si>
  <si>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</si>
  <si>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</si>
  <si>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</si>
  <si>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</si>
  <si>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</si>
  <si>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</si>
  <si>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</si>
  <si>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</si>
  <si>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</si>
  <si>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</si>
  <si>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</si>
  <si>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</si>
  <si>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</si>
  <si>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</si>
  <si>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</si>
  <si>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</si>
  <si>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</si>
  <si>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</si>
  <si>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</si>
  <si>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</si>
  <si>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</si>
  <si>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</si>
  <si>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</si>
  <si>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</si>
  <si>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</si>
  <si>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</si>
  <si>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</si>
  <si>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</si>
  <si>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</si>
  <si>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</si>
  <si>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</si>
  <si>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</si>
  <si>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</si>
  <si>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</si>
  <si>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</si>
  <si>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</si>
  <si>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</si>
  <si>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</si>
  <si>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</si>
  <si>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</si>
  <si>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</si>
  <si>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</si>
  <si>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</si>
  <si>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</si>
  <si>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</si>
  <si>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</si>
  <si>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</si>
  <si>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</si>
  <si>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</si>
  <si>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</si>
  <si>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</si>
  <si>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</si>
  <si>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</si>
  <si>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</si>
  <si>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</si>
  <si>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</si>
  <si>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</si>
  <si>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</si>
  <si>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</si>
  <si>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</si>
  <si>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</si>
  <si>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</si>
  <si>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</si>
  <si>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</si>
  <si>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</si>
  <si>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</si>
  <si>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</si>
  <si>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</si>
  <si>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</si>
  <si>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</si>
  <si>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</si>
  <si>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</si>
  <si>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</si>
  <si>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</si>
  <si>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</si>
  <si>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</si>
  <si>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</si>
  <si>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</si>
  <si>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</si>
  <si>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</si>
  <si>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</si>
  <si>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</si>
  <si>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</si>
  <si>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</si>
  <si>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</si>
  <si>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</si>
  <si>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</si>
  <si>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</si>
  <si>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</si>
  <si>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</si>
  <si>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</si>
  <si>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</si>
  <si>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</si>
  <si>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</si>
  <si>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</si>
  <si>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</si>
  <si>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</si>
  <si>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</si>
  <si>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</si>
  <si>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</si>
  <si>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</si>
  <si>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</si>
  <si>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</si>
  <si>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</si>
  <si>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</si>
  <si>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</si>
  <si>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</si>
  <si>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</si>
  <si>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</si>
  <si>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</si>
  <si>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</si>
  <si>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</si>
  <si>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</si>
  <si>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</si>
  <si>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</si>
  <si>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</si>
  <si>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</si>
  <si>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</si>
  <si>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</si>
  <si>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</si>
  <si>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</si>
  <si>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</si>
  <si>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</si>
  <si>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</si>
  <si>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</si>
  <si>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</si>
  <si>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</si>
  <si>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</si>
  <si>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</si>
  <si>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</si>
  <si>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</si>
  <si>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</si>
  <si>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</si>
  <si>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</si>
  <si>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</si>
  <si>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</si>
  <si>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</si>
  <si>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</si>
  <si>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</si>
  <si>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</si>
  <si>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</si>
  <si>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</si>
  <si>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</si>
  <si>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</si>
  <si>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</si>
  <si>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</si>
  <si>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</si>
  <si>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</si>
  <si>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</si>
  <si>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</si>
  <si>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</si>
  <si>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</si>
  <si>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</si>
  <si>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</si>
  <si>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</si>
  <si>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</si>
  <si>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</si>
  <si>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</si>
  <si>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</si>
  <si>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</si>
  <si>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</si>
  <si>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</si>
  <si>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</si>
  <si>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</si>
  <si>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</si>
  <si>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</si>
  <si>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</si>
  <si>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</si>
  <si>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</si>
  <si>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</si>
  <si>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</si>
  <si>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</si>
  <si>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</si>
  <si>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</si>
  <si>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</si>
  <si>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</si>
  <si>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</si>
  <si>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</si>
  <si>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</si>
  <si>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</si>
  <si>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</si>
  <si>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</si>
  <si>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</si>
  <si>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</si>
  <si>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</si>
  <si>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</si>
  <si>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</si>
  <si>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</si>
  <si>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</si>
  <si>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</si>
  <si>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</si>
  <si>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</si>
  <si>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</si>
  <si>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</si>
  <si>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</si>
  <si>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</si>
  <si>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</si>
  <si>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</si>
  <si>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</si>
  <si>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</si>
  <si>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</si>
  <si>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</si>
  <si>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</si>
  <si>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</si>
  <si>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</si>
  <si>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</si>
  <si>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</si>
  <si>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</si>
  <si>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</si>
  <si>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</si>
  <si>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</si>
  <si>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</si>
  <si>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</si>
  <si>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</si>
  <si>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</si>
  <si>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</si>
  <si>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</si>
  <si>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</si>
  <si>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</si>
  <si>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</si>
  <si>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</si>
  <si>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</si>
  <si>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</si>
  <si>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</si>
  <si>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</si>
  <si>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</si>
  <si>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</si>
  <si>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</si>
  <si>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</si>
  <si>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</si>
  <si>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</si>
  <si>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</si>
  <si>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</si>
  <si>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</si>
  <si>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</si>
  <si>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</si>
  <si>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</si>
  <si>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</si>
  <si>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</si>
  <si>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</si>
  <si>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</si>
  <si>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</si>
  <si>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</si>
  <si>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</si>
  <si>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</si>
  <si>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</si>
  <si>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</si>
  <si>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</si>
  <si>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</si>
  <si>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</si>
  <si>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</si>
  <si>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</si>
  <si>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</si>
  <si>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</si>
  <si>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</si>
  <si>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</si>
  <si>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</si>
  <si>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</si>
  <si>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</si>
  <si>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</si>
  <si>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</si>
  <si>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</si>
  <si>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</si>
  <si>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</si>
  <si>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</si>
  <si>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</si>
  <si>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</si>
  <si>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</si>
  <si>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</si>
  <si>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</si>
  <si>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</si>
  <si>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</si>
  <si>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</si>
  <si>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</si>
  <si>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</si>
  <si>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</si>
  <si>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</si>
  <si>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</si>
  <si>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</si>
  <si>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</si>
  <si>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</si>
  <si>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</si>
  <si>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</si>
  <si>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</si>
  <si>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</si>
  <si>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</si>
  <si>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</si>
  <si>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</si>
  <si>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</si>
  <si>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</si>
  <si>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</si>
  <si>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</si>
  <si>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</si>
  <si>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</si>
  <si>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</si>
  <si>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</si>
  <si>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</si>
  <si>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</si>
  <si>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</si>
  <si>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</si>
  <si>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</si>
  <si>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</si>
  <si>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</si>
  <si>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</si>
  <si>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</si>
  <si>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</si>
  <si>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</si>
  <si>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</si>
  <si>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</si>
  <si>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</si>
  <si>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</si>
  <si>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</si>
  <si>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</si>
  <si>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</si>
  <si>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</si>
  <si>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</si>
  <si>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</si>
  <si>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</si>
  <si>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</si>
  <si>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</si>
  <si>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</si>
  <si>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</si>
  <si>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</si>
  <si>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</si>
  <si>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</si>
  <si>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</si>
  <si>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</si>
  <si>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</si>
  <si>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</si>
  <si>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</si>
  <si>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</si>
  <si>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</si>
  <si>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</si>
  <si>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</si>
  <si>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</si>
  <si>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</si>
  <si>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</si>
  <si>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</si>
  <si>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</si>
  <si>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</si>
  <si>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</si>
  <si>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</si>
  <si>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</si>
  <si>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</si>
  <si>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</si>
  <si>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</si>
  <si>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</si>
  <si>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</si>
  <si>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</si>
  <si>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</si>
  <si>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</si>
  <si>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</si>
  <si>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</si>
  <si>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</si>
  <si>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</si>
  <si>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</si>
  <si>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</si>
  <si>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</si>
  <si>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</si>
  <si>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</si>
  <si>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</si>
  <si>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</si>
  <si>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</si>
  <si>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</si>
  <si>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</si>
  <si>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</si>
  <si>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</si>
  <si>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</si>
  <si>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</si>
  <si>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</si>
  <si>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</si>
  <si>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</si>
  <si>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</si>
  <si>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</si>
  <si>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</si>
  <si>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</si>
  <si>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</si>
  <si>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</si>
  <si>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</si>
  <si>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</si>
  <si>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</si>
  <si>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</si>
  <si>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</si>
  <si>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</si>
  <si>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</si>
  <si>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</si>
  <si>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</si>
  <si>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</si>
  <si>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</si>
  <si>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</si>
  <si>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</si>
  <si>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</si>
  <si>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</si>
  <si>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</si>
  <si>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</si>
  <si>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</si>
  <si>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</si>
  <si>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</si>
  <si>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</si>
  <si>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</si>
  <si>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</si>
  <si>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</si>
  <si>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</si>
  <si>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</si>
  <si>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</si>
  <si>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</si>
  <si>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</si>
  <si>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</si>
  <si>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</si>
  <si>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</si>
  <si>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</si>
  <si>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</si>
  <si>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</si>
  <si>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</si>
  <si>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</si>
  <si>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</si>
  <si>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</si>
  <si>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</si>
  <si>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</si>
  <si>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</si>
  <si>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</si>
  <si>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</si>
  <si>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</si>
  <si>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</si>
  <si>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</si>
  <si>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</si>
  <si>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</si>
  <si>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</si>
  <si>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</si>
  <si>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</si>
  <si>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</si>
  <si>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</si>
  <si>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</si>
  <si>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</si>
  <si>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</si>
  <si>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</si>
  <si>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</si>
  <si>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</si>
  <si>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</si>
  <si>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</si>
  <si>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</si>
  <si>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</si>
  <si>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</si>
  <si>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</si>
  <si>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</si>
  <si>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</si>
  <si>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</si>
  <si>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</si>
  <si>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</si>
  <si>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</si>
  <si>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</si>
  <si>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</si>
  <si>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</si>
  <si>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</si>
  <si>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</si>
  <si>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</si>
  <si>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</si>
  <si>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</si>
  <si>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</si>
  <si>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</si>
  <si>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</si>
  <si>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</si>
  <si>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</si>
  <si>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</si>
  <si>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</si>
  <si>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</si>
  <si>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</si>
  <si>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</si>
  <si>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</si>
  <si>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</si>
  <si>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</si>
  <si>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</si>
  <si>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</si>
  <si>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</si>
  <si>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</si>
  <si>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</si>
  <si>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</si>
  <si>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</si>
  <si>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</si>
  <si>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</si>
  <si>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</si>
  <si>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</si>
  <si>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</si>
  <si>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</si>
  <si>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</si>
  <si>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</si>
  <si>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</si>
  <si>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</si>
  <si>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</si>
  <si>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</si>
  <si>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</si>
  <si>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</si>
  <si>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</si>
  <si>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</si>
  <si>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</si>
  <si>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</si>
  <si>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</si>
  <si>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</si>
  <si>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</si>
  <si>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</si>
  <si>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</si>
  <si>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</si>
  <si>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</si>
  <si>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</si>
  <si>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</si>
  <si>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</si>
  <si>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</si>
  <si>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</si>
  <si>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</si>
  <si>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</si>
  <si>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</si>
  <si>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</si>
  <si>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</si>
  <si>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</si>
  <si>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</si>
  <si>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</si>
  <si>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</si>
  <si>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</si>
  <si>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</si>
  <si>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</si>
  <si>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</si>
  <si>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</si>
  <si>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</si>
  <si>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</si>
  <si>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</si>
  <si>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</si>
  <si>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</si>
  <si>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</si>
  <si>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</si>
  <si>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</si>
  <si>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</si>
  <si>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</si>
  <si>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</si>
  <si>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</si>
  <si>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</si>
  <si>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</si>
  <si>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</si>
  <si>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</si>
  <si>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</si>
  <si>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</si>
  <si>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</si>
  <si>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</si>
  <si>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</si>
  <si>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</si>
  <si>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</si>
  <si>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</si>
  <si>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</si>
  <si>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</si>
  <si>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</si>
  <si>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</si>
  <si>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</si>
  <si>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</si>
  <si>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</si>
  <si>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</si>
  <si>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</si>
  <si>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</si>
  <si>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</si>
  <si>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</si>
  <si>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</si>
  <si>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</si>
  <si>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</si>
  <si>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</si>
  <si>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</si>
  <si>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</si>
  <si>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</si>
  <si>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</si>
  <si>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</si>
  <si>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</si>
  <si>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</si>
  <si>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</si>
  <si>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</si>
  <si>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</si>
  <si>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</si>
  <si>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</si>
  <si>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</si>
  <si>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</si>
  <si>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</si>
  <si>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</si>
  <si>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</si>
  <si>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</si>
  <si>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</si>
  <si>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</si>
  <si>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</si>
  <si>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</si>
  <si>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</si>
  <si>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</si>
  <si>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</si>
  <si>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</si>
  <si>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</si>
  <si>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</si>
  <si>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</si>
  <si>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</si>
  <si>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</si>
  <si>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</si>
  <si>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</si>
  <si>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</si>
  <si>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</si>
  <si>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</si>
  <si>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</si>
  <si>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</si>
  <si>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</si>
  <si>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</si>
  <si>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</si>
  <si>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</si>
  <si>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</si>
  <si>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</si>
  <si>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</si>
  <si>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</si>
  <si>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</si>
  <si>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</si>
  <si>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</si>
  <si>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</si>
  <si>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</si>
  <si>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</si>
  <si>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</si>
  <si>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</si>
  <si>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</si>
  <si>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</si>
  <si>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</si>
  <si>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</si>
  <si>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</si>
  <si>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</si>
  <si>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</si>
  <si>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</si>
  <si>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</si>
  <si>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</si>
  <si>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</si>
  <si>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</si>
  <si>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</si>
  <si>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</si>
  <si>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</si>
  <si>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</si>
  <si>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</si>
  <si>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</si>
  <si>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</si>
  <si>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</si>
  <si>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</si>
  <si>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</si>
  <si>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</si>
  <si>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</si>
  <si>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</si>
  <si>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</si>
  <si>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</si>
  <si>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</si>
  <si>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</si>
  <si>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</si>
  <si>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</si>
  <si>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</si>
  <si>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</si>
  <si>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</si>
  <si>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</si>
  <si>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</si>
  <si>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</si>
  <si>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</si>
  <si>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</si>
  <si>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</si>
  <si>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</si>
  <si>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</si>
  <si>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</si>
  <si>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</si>
  <si>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</si>
  <si>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</si>
  <si>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</si>
  <si>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</si>
  <si>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</si>
  <si>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</si>
  <si>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</si>
  <si>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</si>
  <si>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</si>
  <si>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</si>
  <si>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</si>
  <si>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</si>
  <si>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</si>
  <si>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</si>
  <si>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</si>
  <si>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</si>
  <si>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</si>
  <si>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</si>
  <si>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</si>
  <si>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</si>
  <si>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</si>
  <si>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</si>
  <si>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</si>
  <si>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</si>
  <si>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</si>
  <si>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</si>
  <si>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</si>
  <si>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</si>
  <si>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</si>
  <si>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</si>
  <si>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</si>
  <si>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</si>
  <si>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</si>
  <si>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</si>
  <si>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</si>
  <si>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</si>
  <si>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</si>
  <si>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</si>
  <si>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</si>
  <si>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</si>
  <si>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</si>
  <si>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</si>
  <si>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</si>
  <si>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</si>
  <si>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</si>
  <si>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</si>
  <si>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</si>
  <si>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</si>
  <si>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</si>
  <si>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</si>
  <si>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</si>
  <si>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</si>
  <si>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</si>
  <si>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</si>
  <si>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</si>
  <si>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</si>
  <si>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</si>
  <si>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</si>
  <si>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</si>
  <si>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</si>
  <si>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</si>
  <si>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</si>
  <si>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</si>
  <si>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</si>
  <si>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</si>
  <si>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</si>
  <si>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</si>
  <si>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</si>
  <si>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</si>
  <si>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</si>
  <si>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</si>
  <si>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</si>
  <si>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</si>
  <si>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</si>
  <si>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</si>
  <si>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</si>
  <si>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</si>
  <si>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</si>
  <si>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</si>
  <si>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</si>
  <si>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</si>
  <si>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</si>
  <si>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</si>
  <si>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</si>
  <si>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</si>
  <si>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</si>
  <si>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</si>
  <si>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</si>
  <si>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</si>
  <si>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</si>
  <si>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</si>
  <si>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</si>
  <si>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</si>
  <si>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</si>
  <si>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</si>
  <si>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</si>
  <si>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</si>
  <si>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</si>
  <si>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</si>
  <si>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</si>
  <si>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</si>
  <si>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</si>
  <si>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</si>
  <si>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</si>
  <si>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</si>
  <si>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</si>
  <si>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</si>
  <si>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</si>
  <si>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</si>
  <si>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</si>
  <si>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</si>
  <si>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</si>
  <si>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</si>
  <si>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</si>
  <si>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</si>
  <si>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</si>
  <si>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</si>
  <si>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</si>
  <si>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</si>
  <si>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</si>
  <si>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</si>
  <si>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</si>
  <si>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</si>
  <si>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</si>
  <si>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</si>
  <si>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</si>
  <si>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</si>
  <si>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</si>
  <si>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</si>
  <si>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</si>
  <si>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</si>
  <si>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</si>
  <si>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</si>
  <si>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</si>
  <si>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</si>
  <si>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</si>
  <si>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</si>
  <si>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</si>
  <si>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</si>
  <si>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</si>
  <si>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</si>
  <si>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</si>
  <si>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</si>
  <si>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</si>
  <si>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</si>
  <si>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</si>
  <si>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</si>
  <si>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</si>
  <si>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</si>
  <si>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</si>
  <si>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</si>
  <si>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</si>
  <si>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</si>
  <si>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</si>
  <si>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</si>
  <si>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</si>
  <si>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</si>
  <si>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</si>
  <si>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</si>
  <si>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</si>
  <si>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</si>
  <si>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</si>
  <si>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</si>
  <si>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</si>
  <si>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</si>
  <si>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</si>
  <si>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</si>
  <si>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</si>
  <si>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</si>
  <si>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</si>
  <si>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</si>
  <si>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</si>
  <si>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</si>
  <si>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</si>
  <si>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</si>
  <si>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</si>
  <si>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</si>
  <si>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</si>
  <si>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</si>
  <si>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</si>
  <si>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</si>
  <si>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</si>
  <si>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</si>
  <si>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</si>
  <si>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</si>
  <si>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</si>
  <si>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</si>
  <si>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</si>
  <si>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</si>
  <si>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</si>
  <si>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</si>
  <si>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</si>
  <si>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</si>
  <si>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</si>
  <si>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</si>
  <si>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</si>
  <si>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</si>
  <si>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</si>
  <si>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</si>
  <si>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</si>
  <si>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</si>
  <si>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</si>
  <si>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</si>
  <si>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</si>
  <si>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</si>
  <si>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</si>
  <si>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</si>
  <si>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</si>
  <si>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</si>
  <si>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</si>
  <si>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</si>
  <si>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</si>
  <si>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</si>
  <si>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</si>
  <si>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</si>
  <si>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</si>
  <si>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</si>
  <si>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</si>
  <si>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</si>
  <si>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</si>
  <si>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</si>
  <si>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</si>
  <si>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</si>
  <si>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</si>
  <si>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</si>
  <si>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</si>
  <si>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</si>
  <si>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</si>
  <si>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</si>
  <si>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</si>
  <si>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</si>
  <si>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</si>
  <si>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</si>
  <si>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</si>
  <si>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</si>
  <si>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</si>
  <si>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</si>
  <si>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</si>
  <si>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</si>
  <si>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</si>
  <si>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</si>
  <si>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</si>
  <si>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</si>
  <si>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</si>
  <si>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</si>
  <si>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</si>
  <si>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</si>
  <si>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</si>
  <si>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</si>
  <si>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</si>
  <si>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</si>
  <si>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</si>
  <si>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</si>
  <si>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</si>
  <si>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</si>
  <si>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</si>
  <si>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</si>
  <si>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</si>
  <si>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</si>
  <si>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</si>
  <si>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</si>
  <si>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</si>
  <si>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</si>
  <si>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</si>
  <si>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</si>
  <si>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</si>
  <si>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</si>
  <si>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</si>
  <si>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</si>
  <si>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</si>
  <si>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</si>
  <si>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</si>
  <si>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</si>
  <si>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</si>
  <si>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</si>
  <si>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</si>
  <si>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</si>
  <si>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</si>
  <si>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</si>
  <si>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</si>
  <si>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</si>
  <si>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</si>
  <si>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</si>
  <si>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</si>
  <si>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</si>
  <si>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</si>
  <si>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</si>
  <si>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</si>
  <si>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</si>
  <si>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</si>
  <si>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</si>
  <si>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</si>
  <si>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</si>
  <si>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</si>
  <si>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</si>
  <si>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</si>
  <si>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</si>
  <si>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</si>
  <si>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</si>
  <si>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</si>
  <si>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</si>
  <si>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</si>
  <si>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</si>
  <si>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</si>
  <si>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</si>
  <si>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</si>
  <si>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</si>
  <si>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</si>
  <si>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</si>
  <si>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</si>
  <si>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</si>
  <si>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</si>
  <si>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</si>
  <si>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</si>
  <si>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</si>
  <si>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</si>
  <si>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</si>
  <si>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</si>
  <si>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</si>
  <si>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</si>
  <si>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</si>
  <si>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</si>
  <si>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</si>
  <si>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</si>
  <si>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</si>
  <si>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</si>
  <si>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</si>
  <si>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</si>
  <si>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</si>
  <si>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</si>
  <si>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</si>
  <si>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</si>
  <si>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</si>
  <si>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</si>
  <si>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</si>
  <si>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</si>
  <si>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</si>
  <si>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</si>
  <si>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</si>
  <si>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</si>
  <si>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</si>
  <si>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</si>
  <si>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</si>
  <si>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</si>
  <si>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</si>
  <si>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</si>
  <si>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</si>
  <si>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</si>
  <si>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</si>
  <si>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</si>
  <si>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</si>
  <si>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</si>
  <si>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</si>
  <si>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</si>
  <si>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</si>
  <si>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</si>
  <si>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</si>
  <si>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</si>
  <si>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</si>
  <si>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</si>
  <si>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</si>
  <si>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</si>
  <si>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</si>
  <si>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</si>
  <si>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</si>
  <si>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</si>
  <si>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</si>
  <si>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</si>
  <si>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</si>
  <si>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</si>
  <si>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</si>
  <si>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</si>
  <si>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</si>
  <si>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</si>
  <si>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</si>
  <si>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</si>
  <si>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</si>
  <si>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</si>
  <si>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</si>
  <si>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</si>
  <si>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</si>
  <si>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</si>
  <si>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</si>
  <si>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</si>
  <si>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</si>
  <si>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</si>
  <si>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</si>
  <si>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</si>
  <si>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</si>
  <si>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</si>
  <si>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</si>
  <si>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</si>
  <si>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</si>
  <si>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</si>
  <si>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</si>
  <si>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</si>
  <si>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</si>
  <si>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</si>
  <si>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</si>
  <si>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</si>
  <si>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</si>
  <si>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</si>
  <si>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</si>
  <si>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</si>
  <si>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</si>
  <si>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</si>
  <si>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</si>
  <si>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</si>
  <si>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</si>
  <si>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</si>
  <si>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</si>
  <si>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</si>
  <si>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</si>
  <si>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</si>
  <si>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</si>
  <si>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</si>
  <si>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</si>
  <si>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</si>
  <si>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</si>
  <si>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</si>
  <si>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</si>
  <si>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</si>
  <si>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</si>
  <si>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</si>
  <si>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</si>
  <si>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</si>
  <si>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</si>
  <si>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</si>
  <si>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</si>
  <si>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</si>
  <si>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</si>
  <si>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</si>
  <si>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</si>
  <si>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</si>
  <si>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</si>
  <si>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</si>
  <si>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</si>
  <si>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</si>
  <si>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</si>
  <si>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</si>
  <si>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</si>
  <si>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</si>
  <si>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</si>
  <si>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</si>
  <si>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</si>
  <si>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</si>
  <si>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</si>
  <si>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</si>
  <si>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</si>
  <si>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</si>
  <si>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</si>
  <si>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</si>
  <si>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</si>
  <si>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</si>
  <si>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</si>
  <si>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</si>
  <si>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</si>
  <si>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</si>
  <si>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</si>
  <si>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</si>
  <si>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</si>
  <si>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</si>
  <si>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</si>
  <si>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</si>
  <si>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</si>
  <si>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</si>
  <si>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</si>
  <si>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</si>
  <si>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</si>
  <si>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</si>
  <si>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</si>
  <si>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</si>
  <si>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</si>
  <si>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</si>
  <si>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</si>
  <si>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</si>
  <si>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</si>
  <si>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</si>
  <si>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</si>
  <si>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</si>
  <si>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</si>
  <si>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</si>
  <si>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</si>
  <si>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</si>
  <si>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</si>
  <si>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</si>
  <si>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</si>
  <si>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</si>
  <si>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</si>
  <si>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</si>
  <si>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</si>
  <si>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</si>
  <si>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</si>
  <si>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</si>
  <si>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</si>
  <si>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</si>
  <si>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</si>
  <si>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</si>
  <si>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</si>
  <si>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</si>
  <si>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</si>
  <si>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</si>
  <si>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</si>
  <si>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</si>
  <si>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</si>
  <si>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</si>
  <si>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</si>
  <si>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</si>
  <si>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</si>
  <si>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</si>
  <si>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</si>
  <si>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</si>
  <si>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</si>
  <si>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</si>
  <si>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</si>
  <si>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</si>
  <si>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</si>
  <si>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</si>
  <si>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</si>
  <si>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</si>
  <si>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</si>
  <si>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</si>
  <si>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</si>
  <si>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</si>
  <si>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</si>
  <si>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</si>
  <si>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</si>
  <si>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</si>
  <si>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</si>
  <si>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</si>
  <si>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</si>
  <si>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</si>
  <si>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</si>
  <si>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</si>
  <si>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</si>
  <si>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</si>
  <si>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</si>
  <si>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</si>
  <si>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</si>
  <si>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</si>
  <si>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</si>
  <si>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</si>
  <si>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</si>
  <si>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</si>
  <si>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</si>
  <si>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</si>
  <si>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</si>
  <si>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</si>
  <si>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</si>
  <si>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</si>
  <si>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</si>
  <si>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</si>
  <si>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</si>
  <si>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</si>
  <si>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</si>
  <si>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</si>
  <si>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</si>
  <si>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</si>
  <si>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</si>
  <si>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</si>
  <si>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</si>
  <si>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</si>
  <si>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</si>
  <si>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</si>
  <si>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</si>
  <si>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</si>
  <si>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</si>
  <si>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</si>
  <si>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</si>
  <si>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</si>
  <si>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</si>
  <si>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</si>
  <si>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</si>
  <si>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</si>
  <si>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</si>
  <si>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</si>
  <si>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</si>
  <si>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</si>
  <si>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</si>
  <si>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</si>
  <si>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</si>
  <si>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</si>
  <si>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</si>
  <si>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</si>
  <si>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</si>
  <si>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</si>
  <si>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</si>
  <si>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</si>
  <si>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</si>
  <si>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</si>
  <si>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</si>
  <si>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</si>
  <si>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</si>
  <si>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</si>
  <si>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</si>
  <si>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</si>
  <si>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</si>
  <si>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</si>
  <si>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</si>
  <si>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</si>
  <si>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</si>
  <si>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</si>
  <si>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</si>
  <si>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</si>
  <si>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</si>
  <si>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</si>
  <si>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</si>
  <si>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</si>
  <si>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</si>
  <si>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</si>
  <si>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</si>
  <si>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</si>
  <si>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</si>
  <si>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</si>
  <si>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</si>
  <si>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</si>
  <si>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</si>
  <si>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</si>
  <si>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</si>
  <si>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</si>
  <si>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</si>
  <si>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</si>
  <si>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</si>
  <si>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</si>
  <si>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</si>
  <si>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</si>
  <si>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</si>
  <si>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</si>
  <si>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</si>
  <si>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</si>
  <si>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</si>
  <si>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</si>
  <si>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</si>
  <si>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</si>
  <si>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</si>
  <si>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</si>
  <si>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</si>
  <si>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</si>
  <si>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</si>
  <si>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</si>
  <si>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</si>
  <si>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</si>
  <si>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</si>
  <si>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</si>
  <si>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</si>
  <si>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</si>
  <si>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</si>
  <si>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</si>
  <si>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</si>
  <si>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</si>
  <si>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</si>
  <si>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</si>
  <si>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</si>
  <si>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</si>
  <si>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</si>
  <si>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</si>
  <si>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</si>
  <si>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</si>
  <si>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</si>
  <si>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</si>
  <si>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</si>
  <si>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</si>
  <si>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</si>
  <si>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</si>
  <si>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</si>
  <si>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</si>
  <si>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</si>
  <si>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</si>
  <si>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</si>
  <si>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</si>
  <si>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</si>
  <si>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</si>
  <si>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</si>
  <si>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</si>
  <si>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</si>
  <si>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</si>
  <si>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</si>
  <si>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</si>
  <si>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</si>
  <si>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</si>
  <si>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</si>
  <si>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</si>
  <si>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</si>
  <si>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</si>
  <si>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</si>
  <si>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</si>
  <si>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</si>
  <si>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</si>
  <si>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</si>
  <si>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</si>
  <si>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</si>
  <si>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</si>
  <si>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</si>
  <si>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</si>
  <si>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</si>
  <si>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</si>
  <si>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</si>
  <si>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</si>
  <si>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</si>
  <si>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</si>
  <si>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</si>
  <si>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</si>
  <si>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</si>
  <si>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</si>
  <si>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</si>
  <si>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</si>
  <si>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</si>
  <si>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</si>
  <si>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</si>
  <si>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</si>
  <si>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</si>
  <si>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</si>
  <si>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</si>
  <si>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</si>
  <si>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</si>
  <si>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</si>
  <si>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</si>
  <si>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</si>
  <si>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</si>
  <si>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</si>
  <si>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</si>
  <si>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</si>
  <si>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</si>
  <si>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</si>
  <si>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</si>
  <si>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</si>
  <si>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</si>
  <si>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</si>
  <si>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</si>
  <si>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</si>
  <si>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</si>
  <si>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</si>
  <si>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</si>
  <si>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</si>
  <si>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</si>
  <si>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</si>
  <si>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</si>
  <si>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</si>
  <si>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</si>
  <si>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</si>
  <si>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</si>
  <si>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</si>
  <si>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</si>
  <si>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</si>
  <si>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</si>
  <si>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</si>
  <si>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</si>
  <si>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</si>
  <si>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</si>
  <si>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</si>
  <si>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</si>
  <si>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</si>
  <si>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</si>
  <si>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</si>
  <si>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</si>
  <si>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</si>
  <si>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</si>
  <si>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</si>
  <si>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</si>
  <si>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</si>
  <si>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</si>
  <si>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</si>
  <si>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</si>
  <si>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</si>
  <si>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</si>
  <si>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</si>
  <si>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</si>
  <si>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</si>
  <si>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</si>
  <si>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</si>
  <si>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</si>
  <si>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</si>
  <si>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</si>
  <si>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</si>
  <si>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</si>
  <si>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</si>
  <si>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</si>
  <si>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</si>
  <si>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</si>
  <si>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</si>
  <si>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</si>
  <si>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</si>
  <si>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</si>
  <si>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</si>
  <si>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</si>
  <si>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</si>
  <si>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</si>
  <si>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</si>
  <si>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</si>
  <si>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</si>
  <si>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</si>
  <si>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</si>
  <si>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</si>
  <si>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</si>
  <si>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</si>
  <si>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</si>
  <si>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</si>
  <si>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</si>
  <si>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</si>
  <si>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</si>
  <si>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</si>
  <si>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</si>
  <si>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</si>
  <si>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</si>
  <si>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</si>
  <si>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</si>
  <si>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</si>
  <si>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</si>
  <si>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</si>
  <si>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</si>
  <si>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</si>
  <si>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</si>
  <si>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</si>
  <si>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</si>
  <si>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</si>
  <si>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</si>
  <si>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</si>
  <si>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</si>
  <si>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</si>
  <si>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</si>
  <si>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</si>
  <si>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</si>
  <si>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</si>
  <si>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</si>
  <si>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</si>
  <si>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</si>
  <si>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</si>
  <si>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</si>
  <si>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</si>
  <si>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</si>
  <si>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</si>
  <si>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</si>
  <si>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</si>
  <si>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</si>
  <si>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</si>
  <si>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</si>
  <si>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</si>
  <si>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</si>
  <si>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</si>
  <si>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</si>
  <si>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</si>
  <si>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</si>
  <si>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</si>
  <si>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</si>
  <si>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</si>
  <si>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</si>
  <si>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</si>
  <si>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</si>
  <si>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</si>
  <si>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</si>
  <si>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</si>
  <si>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</si>
  <si>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</si>
  <si>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</si>
  <si>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</si>
  <si>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</si>
  <si>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</si>
  <si>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</si>
  <si>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</si>
  <si>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</si>
  <si>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</si>
  <si>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</si>
  <si>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</si>
  <si>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</si>
  <si>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</si>
  <si>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</si>
  <si>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</si>
  <si>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</si>
  <si>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</si>
  <si>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</si>
  <si>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</si>
  <si>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</si>
  <si>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</si>
  <si>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</si>
  <si>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</si>
  <si>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</si>
  <si>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</si>
  <si>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</si>
  <si>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</si>
  <si>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</si>
  <si>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</si>
  <si>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</si>
  <si>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</si>
  <si>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</si>
  <si>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</si>
  <si>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</si>
  <si>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</si>
  <si>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</si>
  <si>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</si>
  <si>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</si>
  <si>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</si>
  <si>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</si>
  <si>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</si>
  <si>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</si>
  <si>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</si>
  <si>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</si>
  <si>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</si>
  <si>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</si>
  <si>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</si>
  <si>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</si>
  <si>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</si>
  <si>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</si>
  <si>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</si>
  <si>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</si>
  <si>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</si>
  <si>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</si>
  <si>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</si>
  <si>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</si>
  <si>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</si>
  <si>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</si>
  <si>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</si>
  <si>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</si>
  <si>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</si>
  <si>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</si>
  <si>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</si>
  <si>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</si>
  <si>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</si>
  <si>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</si>
  <si>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</si>
  <si>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</si>
  <si>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</si>
  <si>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</si>
  <si>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</si>
  <si>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</si>
  <si>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</si>
  <si>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</si>
  <si>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</si>
  <si>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</si>
  <si>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</si>
  <si>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</si>
  <si>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</si>
  <si>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</si>
  <si>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</si>
  <si>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</si>
  <si>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</si>
  <si>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</si>
  <si>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</si>
  <si>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</si>
  <si>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</si>
  <si>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</si>
  <si>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</si>
  <si>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</si>
  <si>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</si>
  <si>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</si>
  <si>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</si>
  <si>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</si>
  <si>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</si>
  <si>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</si>
  <si>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</si>
  <si>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</si>
  <si>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</si>
  <si>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</si>
  <si>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</si>
  <si>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</si>
  <si>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</si>
  <si>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</si>
  <si>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</si>
  <si>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</si>
  <si>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</si>
  <si>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</si>
  <si>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</si>
  <si>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</si>
  <si>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</si>
  <si>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</si>
  <si>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</si>
  <si>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</si>
  <si>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</si>
  <si>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</si>
  <si>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</si>
  <si>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</si>
  <si>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</si>
  <si>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</si>
  <si>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</si>
  <si>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</si>
  <si>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</si>
  <si>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</si>
  <si>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</si>
  <si>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</si>
  <si>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</si>
  <si>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</si>
  <si>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</si>
  <si>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</si>
  <si>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</si>
  <si>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</si>
  <si>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</si>
  <si>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</si>
  <si>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</si>
  <si>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</si>
  <si>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</si>
  <si>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</si>
  <si>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</si>
  <si>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</si>
  <si>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</si>
  <si>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</si>
  <si>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</si>
  <si>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</si>
  <si>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</si>
  <si>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</si>
  <si>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</si>
  <si>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</si>
  <si>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</si>
  <si>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</si>
  <si>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</si>
  <si>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</si>
  <si>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</si>
  <si>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</si>
  <si>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</si>
  <si>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</si>
  <si>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</si>
  <si>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</si>
  <si>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</si>
  <si>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</si>
  <si>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</si>
  <si>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</si>
  <si>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</si>
  <si>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</si>
  <si>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</si>
  <si>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</si>
  <si>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</si>
  <si>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</si>
  <si>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</si>
  <si>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</si>
  <si>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</si>
  <si>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</si>
  <si>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</si>
  <si>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</si>
  <si>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</si>
  <si>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</si>
  <si>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</si>
  <si>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</si>
  <si>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</si>
  <si>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</si>
  <si>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</si>
  <si>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</si>
  <si>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</si>
  <si>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</si>
  <si>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</si>
  <si>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</si>
  <si>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</si>
  <si>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</si>
  <si>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</si>
  <si>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</si>
  <si>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</si>
  <si>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</si>
  <si>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</si>
  <si>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</si>
  <si>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</si>
  <si>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</si>
  <si>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</si>
  <si>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</si>
  <si>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</si>
  <si>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</si>
  <si>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</si>
  <si>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</si>
  <si>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</si>
  <si>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</si>
  <si>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</si>
  <si>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</si>
  <si>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</si>
  <si>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</si>
  <si>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</si>
  <si>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</si>
  <si>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</si>
  <si>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</si>
  <si>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</si>
  <si>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</si>
  <si>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</si>
  <si>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</si>
  <si>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</si>
  <si>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</si>
  <si>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</si>
  <si>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</si>
  <si>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</si>
  <si>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</si>
  <si>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</si>
  <si>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</si>
  <si>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</si>
  <si>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</si>
  <si>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</si>
  <si>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</si>
  <si>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</si>
  <si>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</si>
  <si>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</si>
  <si>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</si>
  <si>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</si>
  <si>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</si>
  <si>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</si>
  <si>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</si>
  <si>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</si>
  <si>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</si>
  <si>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</si>
  <si>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</si>
  <si>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</si>
  <si>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</si>
  <si>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</si>
  <si>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</si>
  <si>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</si>
  <si>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</si>
  <si>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</si>
  <si>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</si>
  <si>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</si>
  <si>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</si>
  <si>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</si>
  <si>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</si>
  <si>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</si>
  <si>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</si>
  <si>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</si>
  <si>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</si>
  <si>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</si>
  <si>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</si>
  <si>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</si>
  <si>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</si>
  <si>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</si>
  <si>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</si>
  <si>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</si>
  <si>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</si>
  <si>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</si>
  <si>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</si>
  <si>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</si>
  <si>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</si>
  <si>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</si>
  <si>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</si>
  <si>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</si>
  <si>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</si>
  <si>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</si>
  <si>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</si>
  <si>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</si>
  <si>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</si>
  <si>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</si>
  <si>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</si>
  <si>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</si>
  <si>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</si>
  <si>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</si>
  <si>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</si>
  <si>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</si>
  <si>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</si>
  <si>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</si>
  <si>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</si>
  <si>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</si>
  <si>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</si>
  <si>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</si>
  <si>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</si>
  <si>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</si>
  <si>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</si>
  <si>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</si>
  <si>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</si>
  <si>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</si>
  <si>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</si>
  <si>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</si>
  <si>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</si>
  <si>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</si>
  <si>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</si>
  <si>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</si>
  <si>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</si>
  <si>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</si>
  <si>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</si>
  <si>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</si>
  <si>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</si>
  <si>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</si>
  <si>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</si>
  <si>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</si>
  <si>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</si>
  <si>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</si>
  <si>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</si>
  <si>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</si>
  <si>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</si>
  <si>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</si>
  <si>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</si>
  <si>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</si>
  <si>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</si>
  <si>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</si>
  <si>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</si>
  <si>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</si>
  <si>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</si>
  <si>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</si>
  <si>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</si>
  <si>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</si>
  <si>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</si>
  <si>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</si>
  <si>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</si>
  <si>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</si>
  <si>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</si>
  <si>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</si>
  <si>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</si>
  <si>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</si>
  <si>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</si>
  <si>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</si>
  <si>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</si>
  <si>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</si>
  <si>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</si>
  <si>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</si>
  <si>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</si>
  <si>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</si>
  <si>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</si>
  <si>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</si>
  <si>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</si>
  <si>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</si>
  <si>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</si>
  <si>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</si>
  <si>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</si>
  <si>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</si>
  <si>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</si>
  <si>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</si>
  <si>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</si>
  <si>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</si>
  <si>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</si>
  <si>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</si>
  <si>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</si>
  <si>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</si>
  <si>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</si>
  <si>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</si>
  <si>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</si>
  <si>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</si>
  <si>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</si>
  <si>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</si>
  <si>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</si>
  <si>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</si>
  <si>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</si>
  <si>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</si>
  <si>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</si>
  <si>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</si>
  <si>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</si>
  <si>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</si>
  <si>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</si>
  <si>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</si>
  <si>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</si>
  <si>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</si>
  <si>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</si>
  <si>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</si>
  <si>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</si>
  <si>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</si>
  <si>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</si>
  <si>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</si>
  <si>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</si>
  <si>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</si>
  <si>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</si>
  <si>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</si>
  <si>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</si>
  <si>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</si>
  <si>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</si>
  <si>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</si>
  <si>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</si>
  <si>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</si>
  <si>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</si>
  <si>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</si>
  <si>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</si>
  <si>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</si>
  <si>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</si>
  <si>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</si>
  <si>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</si>
  <si>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</si>
  <si>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</si>
  <si>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</si>
  <si>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</si>
  <si>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</si>
  <si>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</si>
  <si>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</si>
  <si>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</si>
  <si>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</si>
  <si>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</si>
  <si>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</si>
  <si>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</si>
  <si>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</si>
  <si>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</si>
  <si>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</si>
  <si>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</si>
  <si>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</si>
  <si>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</si>
  <si>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</si>
  <si>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</si>
  <si>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</si>
  <si>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</si>
  <si>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</si>
  <si>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</si>
  <si>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</si>
  <si>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</si>
  <si>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</si>
  <si>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</si>
  <si>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</si>
  <si>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</si>
  <si>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</si>
  <si>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</si>
  <si>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</si>
  <si>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</si>
  <si>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</si>
  <si>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</si>
  <si>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</si>
  <si>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</si>
  <si>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</si>
  <si>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</si>
  <si>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</si>
  <si>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</si>
  <si>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</si>
  <si>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</si>
  <si>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</si>
  <si>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</si>
  <si>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</si>
  <si>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</si>
  <si>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</si>
  <si>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</si>
  <si>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</si>
  <si>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</si>
  <si>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</si>
  <si>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</si>
  <si>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</si>
  <si>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</si>
  <si>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</si>
  <si>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</si>
  <si>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</si>
  <si>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</si>
  <si>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</si>
  <si>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</si>
  <si>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</si>
  <si>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</si>
  <si>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</si>
  <si>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</si>
  <si>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</si>
  <si>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</si>
  <si>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</si>
  <si>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</si>
  <si>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</si>
  <si>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</si>
  <si>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</si>
  <si>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</si>
  <si>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</si>
  <si>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</si>
  <si>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</si>
  <si>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</si>
  <si>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</si>
  <si>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</si>
  <si>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</si>
  <si>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</si>
  <si>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</si>
  <si>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</si>
  <si>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</si>
  <si>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</si>
  <si>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</si>
  <si>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</si>
  <si>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</si>
  <si>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</si>
  <si>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</si>
  <si>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</si>
  <si>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</si>
  <si>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</si>
  <si>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</si>
  <si>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</si>
  <si>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</si>
  <si>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</si>
  <si>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</si>
  <si>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</si>
  <si>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</si>
  <si>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</si>
  <si>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</si>
  <si>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</si>
  <si>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</si>
  <si>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</si>
  <si>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</si>
  <si>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</si>
  <si>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</si>
  <si>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</si>
  <si>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</si>
  <si>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</si>
  <si>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</si>
  <si>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</si>
  <si>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</si>
  <si>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</si>
  <si>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</si>
  <si>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</si>
  <si>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</si>
  <si>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</si>
  <si>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</si>
  <si>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</si>
  <si>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</si>
  <si>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</si>
  <si>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</si>
  <si>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</si>
  <si>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</si>
  <si>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</si>
  <si>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</si>
  <si>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</si>
  <si>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</si>
  <si>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</si>
  <si>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</si>
  <si>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</si>
  <si>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</si>
  <si>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</si>
  <si>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</si>
  <si>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</si>
  <si>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</si>
  <si>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</si>
  <si>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</si>
  <si>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</si>
  <si>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</si>
  <si>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</si>
  <si>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</si>
  <si>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</si>
  <si>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</si>
  <si>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</si>
  <si>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</si>
  <si>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</si>
  <si>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</si>
  <si>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</si>
  <si>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</si>
  <si>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</si>
  <si>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</si>
  <si>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</si>
  <si>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</si>
  <si>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</si>
  <si>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</si>
  <si>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</si>
  <si>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</si>
  <si>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</si>
  <si>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</si>
  <si>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</si>
  <si>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</si>
  <si>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</si>
  <si>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</si>
  <si>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</si>
  <si>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</si>
  <si>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</si>
  <si>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</si>
  <si>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</si>
  <si>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</si>
  <si>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</si>
  <si>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</si>
  <si>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</si>
  <si>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</si>
  <si>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</si>
  <si>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</si>
  <si>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</si>
  <si>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</si>
  <si>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</si>
  <si>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</si>
  <si>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</si>
  <si>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</si>
  <si>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</si>
  <si>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</si>
  <si>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</si>
  <si>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</si>
  <si>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</si>
  <si>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</si>
  <si>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</si>
  <si>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</si>
  <si>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</si>
  <si>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</si>
  <si>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</si>
  <si>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</si>
  <si>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</si>
  <si>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</si>
  <si>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</si>
  <si>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</si>
  <si>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</si>
  <si>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</si>
  <si>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</si>
  <si>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</si>
  <si>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</si>
  <si>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</si>
  <si>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</si>
  <si>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</si>
  <si>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</si>
  <si>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</si>
  <si>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</si>
  <si>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</si>
  <si>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</si>
  <si>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</si>
  <si>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</si>
  <si>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</si>
  <si>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</si>
  <si>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</si>
  <si>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</si>
  <si>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</si>
  <si>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</si>
  <si>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</si>
  <si>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</si>
  <si>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</si>
  <si>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</si>
  <si>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</si>
  <si>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</si>
  <si>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</si>
  <si>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</si>
  <si>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</si>
  <si>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</si>
  <si>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</si>
  <si>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</si>
  <si>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</si>
  <si>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</si>
  <si>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</si>
  <si>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</si>
  <si>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</si>
  <si>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</si>
  <si>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</si>
  <si>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</si>
  <si>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</si>
  <si>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</si>
  <si>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</si>
  <si>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</si>
  <si>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</si>
  <si>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</si>
  <si>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</si>
  <si>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</si>
  <si>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</si>
  <si>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</si>
  <si>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</si>
  <si>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</si>
  <si>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</si>
  <si>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</si>
  <si>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</si>
  <si>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</si>
  <si>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</si>
  <si>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</si>
  <si>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</si>
  <si>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</si>
  <si>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</si>
  <si>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</si>
  <si>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</si>
  <si>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</si>
  <si>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</si>
  <si>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</si>
  <si>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</si>
  <si>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</si>
  <si>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</si>
  <si>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</si>
  <si>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</si>
  <si>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</si>
  <si>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</si>
  <si>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</si>
  <si>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</si>
  <si>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</si>
  <si>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</si>
  <si>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</si>
  <si>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</si>
  <si>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</si>
  <si>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</si>
  <si>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</si>
  <si>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</si>
  <si>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</si>
  <si>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</si>
  <si>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</si>
  <si>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</si>
  <si>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</si>
  <si>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</si>
  <si>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</si>
  <si>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</si>
  <si>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</si>
  <si>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</si>
  <si>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</si>
  <si>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</si>
  <si>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</si>
  <si>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</si>
  <si>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</si>
  <si>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</si>
  <si>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</si>
  <si>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</si>
  <si>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</si>
  <si>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</si>
  <si>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</si>
  <si>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</si>
  <si>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</si>
  <si>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</si>
  <si>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</si>
  <si>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</si>
  <si>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</si>
  <si>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</si>
  <si>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</si>
  <si>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</si>
  <si>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</si>
  <si>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</si>
  <si>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</si>
  <si>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</si>
  <si>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</si>
  <si>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</si>
  <si>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</si>
  <si>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</si>
  <si>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</si>
  <si>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</si>
  <si>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</si>
  <si>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</si>
  <si>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</si>
  <si>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</si>
  <si>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</si>
  <si>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</si>
  <si>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</si>
  <si>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</si>
  <si>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</si>
  <si>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</si>
  <si>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</si>
  <si>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</si>
  <si>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</si>
  <si>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</si>
  <si>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</si>
  <si>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</si>
  <si>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</si>
  <si>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</si>
  <si>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</si>
  <si>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</si>
  <si>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</si>
  <si>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</si>
  <si>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</si>
  <si>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</si>
  <si>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</si>
  <si>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</si>
  <si>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</si>
  <si>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</si>
  <si>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</si>
  <si>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</si>
  <si>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</si>
  <si>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</si>
  <si>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</si>
  <si>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</si>
  <si>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</si>
  <si>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</si>
  <si>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</si>
  <si>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</si>
  <si>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</si>
  <si>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</si>
  <si>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</si>
  <si>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</si>
  <si>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</si>
  <si>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</si>
  <si>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</si>
  <si>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</si>
  <si>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</si>
  <si>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</si>
  <si>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</si>
  <si>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</si>
  <si>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</si>
  <si>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</si>
  <si>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</si>
  <si>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</si>
  <si>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</si>
  <si>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</si>
  <si>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</si>
  <si>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</si>
  <si>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</si>
  <si>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</si>
  <si>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</si>
  <si>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</si>
  <si>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</si>
  <si>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</si>
  <si>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</si>
  <si>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</si>
  <si>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</si>
  <si>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</si>
  <si>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</si>
  <si>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</si>
  <si>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</si>
  <si>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</si>
  <si>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</si>
  <si>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</si>
  <si>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</si>
  <si>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</si>
  <si>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</si>
  <si>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</si>
  <si>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</si>
  <si>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</si>
  <si>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</si>
  <si>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</si>
  <si>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</si>
  <si>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</si>
  <si>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</si>
  <si>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</si>
  <si>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</si>
  <si>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</si>
  <si>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</si>
  <si>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</si>
  <si>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</si>
  <si>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</si>
  <si>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</si>
  <si>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</si>
  <si>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</si>
  <si>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</si>
  <si>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</si>
  <si>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</si>
  <si>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</si>
  <si>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</si>
  <si>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</si>
  <si>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</si>
  <si>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</si>
  <si>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</si>
  <si>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</si>
  <si>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</si>
  <si>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</si>
  <si>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</si>
  <si>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</si>
  <si>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</si>
  <si>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</si>
  <si>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</si>
  <si>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</si>
  <si>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</si>
  <si>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</si>
  <si>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</si>
  <si>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</si>
  <si>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</si>
  <si>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</si>
  <si>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</si>
  <si>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</si>
  <si>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</si>
  <si>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</si>
  <si>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</si>
  <si>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</si>
  <si>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</si>
  <si>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</si>
  <si>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</si>
  <si>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</si>
  <si>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</si>
  <si>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</si>
  <si>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</si>
  <si>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</si>
  <si>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</si>
  <si>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</si>
  <si>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</si>
  <si>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</si>
  <si>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</si>
  <si>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</si>
  <si>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</si>
  <si>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</si>
  <si>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</si>
  <si>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</si>
  <si>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</si>
  <si>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</si>
  <si>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</si>
  <si>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</si>
  <si>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</si>
  <si>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</si>
  <si>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</si>
  <si>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</si>
  <si>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</si>
  <si>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</si>
  <si>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</si>
  <si>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</si>
  <si>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</si>
  <si>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</si>
  <si>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</si>
  <si>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</si>
  <si>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</si>
  <si>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</si>
  <si>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</si>
  <si>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</si>
  <si>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</si>
  <si>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</si>
  <si>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</si>
  <si>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</si>
  <si>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</si>
  <si>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</si>
  <si>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</si>
  <si>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</si>
  <si>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</si>
  <si>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</si>
  <si>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</si>
  <si>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</si>
  <si>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</si>
  <si>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</si>
  <si>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</si>
  <si>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</si>
  <si>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</si>
  <si>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</si>
  <si>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</si>
  <si>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</si>
  <si>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</si>
  <si>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</si>
  <si>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</si>
  <si>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</si>
  <si>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</si>
  <si>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</si>
  <si>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</si>
  <si>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</si>
  <si>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</si>
  <si>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</si>
  <si>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</si>
  <si>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</si>
  <si>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</si>
  <si>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</si>
  <si>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</si>
  <si>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</si>
  <si>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</si>
  <si>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</si>
  <si>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</si>
  <si>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</si>
  <si>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</si>
  <si>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</si>
  <si>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</si>
  <si>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</si>
  <si>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</si>
  <si>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</si>
  <si>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</si>
  <si>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</si>
  <si>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</si>
  <si>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</si>
  <si>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</si>
  <si>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</si>
  <si>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</si>
  <si>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</si>
  <si>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</si>
  <si>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</si>
  <si>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</si>
  <si>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</si>
  <si>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</si>
  <si>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</si>
  <si>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</si>
  <si>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</si>
  <si>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</si>
  <si>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</si>
  <si>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</si>
  <si>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</si>
  <si>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</si>
  <si>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</si>
  <si>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</si>
  <si>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</si>
  <si>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</si>
  <si>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</si>
  <si>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</si>
  <si>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</si>
  <si>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</si>
  <si>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</si>
  <si>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</si>
  <si>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</si>
  <si>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</si>
  <si>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</si>
  <si>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</si>
  <si>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</si>
  <si>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</si>
  <si>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</si>
  <si>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</si>
  <si>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</si>
  <si>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</si>
  <si>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</si>
  <si>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</si>
  <si>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</si>
  <si>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</si>
  <si>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</si>
  <si>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</si>
  <si>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</si>
  <si>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</si>
  <si>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</si>
  <si>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</si>
  <si>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</si>
  <si>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</si>
  <si>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</si>
  <si>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</si>
  <si>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</si>
  <si>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</si>
  <si>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</si>
  <si>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</si>
  <si>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</si>
  <si>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</si>
  <si>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</si>
  <si>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</si>
  <si>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</si>
  <si>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</si>
  <si>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</si>
  <si>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</si>
  <si>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</si>
  <si>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</si>
  <si>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</si>
  <si>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</si>
  <si>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</si>
  <si>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</si>
  <si>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</si>
  <si>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</si>
  <si>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</si>
  <si>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</si>
  <si>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</si>
  <si>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</si>
  <si>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</si>
  <si>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</si>
  <si>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</si>
  <si>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</si>
  <si>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</si>
  <si>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</si>
  <si>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</si>
  <si>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</si>
  <si>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</si>
  <si>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</si>
  <si>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</si>
  <si>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</si>
  <si>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</si>
  <si>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</si>
  <si>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</si>
  <si>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</si>
  <si>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</si>
  <si>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</si>
  <si>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</si>
  <si>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</si>
  <si>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</si>
  <si>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</si>
  <si>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</si>
  <si>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</si>
  <si>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</si>
  <si>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</si>
  <si>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</si>
  <si>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</si>
  <si>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</si>
  <si>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</si>
  <si>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</si>
  <si>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</si>
  <si>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</si>
  <si>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</si>
  <si>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</si>
  <si>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</si>
  <si>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</si>
  <si>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</si>
  <si>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</si>
  <si>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</si>
  <si>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</si>
  <si>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</si>
  <si>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</si>
  <si>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</si>
  <si>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</si>
  <si>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</si>
  <si>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</si>
  <si>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</si>
  <si>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</si>
  <si>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</si>
  <si>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</si>
  <si>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</si>
  <si>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</si>
  <si>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</si>
  <si>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</si>
  <si>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</si>
  <si>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</si>
  <si>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</si>
  <si>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</si>
  <si>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</si>
  <si>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</si>
  <si>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</si>
  <si>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</si>
  <si>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</si>
  <si>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</si>
  <si>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</si>
  <si>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</si>
  <si>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</si>
  <si>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</si>
  <si>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</si>
  <si>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</si>
  <si>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</si>
  <si>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</si>
  <si>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</si>
  <si>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</si>
  <si>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</si>
  <si>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</si>
  <si>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</si>
  <si>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</si>
  <si>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</si>
  <si>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</si>
  <si>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</si>
  <si>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</si>
  <si>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</si>
  <si>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</si>
  <si>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</si>
  <si>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</si>
  <si>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</si>
  <si>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</si>
  <si>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</si>
  <si>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</si>
  <si>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</si>
  <si>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</si>
  <si>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</si>
  <si>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</si>
  <si>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</si>
  <si>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</si>
  <si>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</si>
  <si>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</si>
  <si>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</si>
  <si>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</si>
  <si>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</si>
  <si>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</si>
  <si>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</si>
  <si>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</si>
  <si>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</si>
  <si>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</si>
  <si>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</si>
  <si>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</si>
  <si>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</si>
  <si>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</si>
  <si>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</si>
  <si>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</si>
  <si>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</si>
  <si>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</si>
  <si>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</si>
  <si>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</si>
  <si>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</si>
  <si>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</si>
  <si>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</si>
  <si>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</si>
  <si>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</si>
  <si>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</si>
  <si>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</si>
  <si>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</si>
  <si>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</si>
  <si>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</si>
  <si>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</si>
  <si>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</si>
  <si>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</si>
  <si>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</si>
  <si>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</si>
  <si>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</si>
  <si>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</si>
  <si>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</si>
  <si>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</si>
  <si>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</si>
  <si>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</si>
  <si>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</si>
  <si>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</si>
  <si>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</si>
  <si>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</si>
  <si>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</si>
  <si>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</si>
  <si>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</si>
  <si>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</si>
  <si>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</si>
  <si>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</si>
  <si>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</si>
  <si>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</si>
  <si>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</si>
  <si>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</si>
  <si>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</si>
  <si>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</si>
  <si>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</si>
  <si>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</si>
  <si>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</si>
  <si>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</si>
  <si>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</si>
  <si>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</si>
  <si>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</si>
  <si>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</si>
  <si>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</si>
  <si>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</si>
  <si>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</si>
  <si>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</si>
  <si>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</si>
  <si>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</si>
  <si>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</si>
  <si>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</si>
  <si>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</si>
  <si>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</si>
  <si>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</si>
  <si>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</si>
  <si>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</si>
  <si>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</si>
  <si>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</si>
  <si>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</si>
  <si>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</si>
  <si>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</si>
  <si>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</si>
  <si>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</si>
  <si>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</si>
  <si>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</si>
  <si>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</si>
  <si>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</si>
  <si>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</si>
  <si>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</si>
  <si>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</si>
  <si>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</si>
  <si>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</si>
  <si>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</si>
  <si>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</si>
  <si>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</si>
  <si>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</si>
  <si>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</si>
  <si>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</si>
  <si>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</si>
  <si>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</si>
  <si>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</si>
  <si>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</si>
  <si>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</si>
  <si>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</si>
  <si>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</si>
  <si>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</si>
  <si>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</si>
  <si>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</si>
  <si>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</si>
  <si>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</si>
  <si>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</si>
  <si>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</si>
  <si>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</si>
  <si>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</si>
  <si>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</si>
  <si>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</si>
  <si>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</si>
  <si>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</si>
  <si>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</si>
  <si>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</si>
  <si>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</si>
  <si>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</si>
  <si>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</si>
  <si>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</si>
  <si>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</si>
  <si>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</si>
  <si>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</si>
  <si>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</si>
  <si>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</si>
  <si>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</si>
  <si>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</si>
  <si>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</si>
  <si>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</si>
  <si>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</si>
  <si>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</si>
  <si>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</si>
  <si>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</si>
  <si>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</si>
  <si>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</si>
  <si>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</si>
  <si>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</si>
  <si>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</si>
  <si>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</si>
  <si>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</si>
  <si>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</si>
  <si>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</si>
  <si>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</si>
  <si>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</si>
  <si>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</si>
  <si>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</si>
  <si>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</si>
  <si>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</si>
  <si>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</si>
  <si>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</si>
  <si>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</si>
  <si>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</si>
  <si>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</si>
  <si>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</si>
  <si>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</si>
  <si>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</si>
  <si>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</si>
  <si>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</si>
  <si>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</si>
  <si>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</si>
  <si>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</si>
  <si>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</si>
  <si>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</si>
  <si>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</si>
  <si>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</si>
  <si>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</si>
  <si>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</si>
  <si>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</si>
  <si>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</si>
  <si>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</si>
  <si>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</si>
  <si>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</si>
  <si>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</si>
  <si>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</si>
  <si>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</si>
  <si>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</si>
  <si>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</si>
  <si>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</si>
  <si>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</si>
  <si>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</si>
  <si>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</si>
  <si>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</si>
  <si>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</si>
  <si>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</si>
  <si>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</si>
  <si>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</si>
  <si>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</si>
  <si>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</si>
  <si>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</si>
  <si>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</si>
  <si>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</si>
  <si>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</si>
  <si>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</si>
  <si>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</si>
  <si>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</si>
  <si>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</si>
  <si>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</si>
  <si>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</si>
  <si>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</si>
  <si>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</si>
  <si>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</si>
  <si>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</si>
  <si>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</si>
  <si>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</si>
  <si>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</si>
  <si>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</si>
  <si>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</si>
  <si>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</si>
  <si>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</si>
  <si>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</si>
  <si>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</si>
  <si>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</si>
  <si>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</si>
  <si>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</si>
  <si>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</si>
  <si>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</si>
  <si>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</si>
  <si>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</si>
  <si>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</si>
  <si>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</si>
  <si>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</si>
  <si>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</si>
  <si>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</si>
  <si>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</si>
  <si>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</si>
  <si>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</si>
  <si>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</si>
  <si>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</si>
  <si>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</si>
  <si>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</si>
  <si>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</si>
  <si>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</si>
  <si>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</si>
  <si>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</si>
  <si>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</si>
  <si>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</si>
  <si>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</si>
  <si>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</si>
  <si>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</si>
  <si>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</si>
  <si>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</si>
  <si>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</si>
  <si>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</si>
  <si>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</si>
  <si>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</si>
  <si>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</si>
  <si>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</si>
  <si>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</si>
  <si>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</si>
  <si>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</si>
  <si>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</si>
  <si>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</si>
  <si>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</si>
  <si>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</si>
  <si>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</si>
  <si>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</si>
  <si>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</si>
  <si>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</si>
  <si>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</si>
  <si>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</si>
  <si>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</si>
  <si>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</si>
  <si>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</si>
  <si>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</si>
  <si>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</si>
  <si>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</si>
  <si>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</si>
  <si>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</si>
  <si>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</si>
  <si>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</si>
  <si>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</si>
  <si>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</si>
  <si>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</si>
  <si>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</si>
  <si>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</si>
  <si>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</si>
  <si>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</si>
  <si>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</si>
  <si>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</si>
  <si>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</si>
  <si>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</si>
  <si>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</si>
  <si>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</si>
  <si>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</si>
  <si>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</si>
  <si>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</si>
  <si>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</si>
  <si>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</si>
  <si>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</si>
  <si>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</si>
  <si>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</si>
  <si>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</si>
  <si>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</si>
  <si>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</si>
  <si>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</si>
  <si>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</si>
  <si>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</si>
  <si>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</si>
  <si>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</si>
  <si>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</si>
  <si>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</si>
  <si>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</si>
  <si>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</si>
  <si>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</si>
  <si>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</si>
  <si>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</si>
  <si>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</si>
  <si>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</si>
  <si>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</si>
  <si>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</si>
  <si>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</si>
  <si>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</si>
  <si>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</si>
  <si>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</si>
  <si>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</si>
  <si>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</si>
  <si>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</si>
  <si>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</si>
  <si>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</si>
  <si>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</si>
  <si>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</si>
  <si>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</si>
  <si>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</si>
  <si>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</si>
  <si>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</si>
  <si>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</si>
  <si>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</si>
  <si>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</si>
  <si>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</si>
  <si>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</si>
  <si>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</si>
  <si>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</si>
  <si>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</si>
  <si>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</si>
  <si>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</si>
  <si>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</si>
  <si>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</si>
  <si>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</si>
  <si>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</si>
  <si>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</si>
  <si>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</si>
  <si>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</si>
  <si>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</si>
  <si>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</si>
  <si>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</si>
  <si>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</si>
  <si>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</si>
  <si>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</si>
  <si>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</si>
  <si>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</si>
  <si>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</si>
  <si>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</si>
  <si>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</si>
  <si>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</si>
  <si>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</si>
  <si>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</si>
  <si>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</si>
  <si>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</si>
  <si>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</si>
  <si>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</si>
  <si>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</si>
  <si>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</si>
  <si>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</si>
  <si>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</si>
  <si>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</si>
  <si>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</si>
  <si>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</si>
  <si>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</si>
  <si>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</si>
  <si>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</si>
  <si>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</si>
  <si>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</si>
  <si>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</si>
  <si>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</si>
  <si>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</si>
  <si>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</si>
  <si>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</si>
  <si>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</si>
  <si>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</si>
  <si>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</si>
  <si>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</si>
  <si>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</si>
  <si>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</si>
  <si>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</si>
  <si>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</si>
  <si>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</si>
  <si>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</si>
  <si>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</si>
  <si>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</si>
  <si>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</si>
  <si>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</si>
  <si>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</si>
  <si>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</si>
  <si>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</si>
  <si>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</si>
  <si>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</si>
  <si>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</si>
  <si>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</si>
  <si>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</si>
  <si>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</si>
  <si>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</si>
  <si>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</si>
  <si>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</si>
  <si>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</si>
  <si>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</si>
  <si>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</si>
  <si>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</si>
  <si>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</si>
  <si>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</si>
  <si>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</si>
  <si>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</si>
  <si>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</si>
  <si>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</si>
  <si>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</si>
  <si>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</si>
  <si>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</si>
  <si>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</si>
  <si>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</si>
  <si>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</si>
  <si>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</si>
  <si>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</si>
  <si>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</si>
  <si>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</si>
  <si>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</si>
  <si>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</si>
  <si>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</si>
  <si>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</si>
  <si>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</si>
  <si>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</si>
  <si>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</si>
  <si>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</si>
  <si>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</si>
  <si>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</si>
  <si>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</si>
  <si>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</si>
  <si>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</si>
  <si>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</si>
  <si>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</si>
  <si>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</si>
  <si>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</si>
  <si>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</si>
  <si>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</si>
  <si>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</si>
  <si>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</si>
  <si>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</si>
  <si>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</si>
  <si>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</si>
  <si>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</si>
  <si>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</si>
  <si>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</si>
  <si>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</si>
  <si>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</si>
  <si>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</si>
  <si>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</si>
  <si>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</si>
  <si>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</si>
  <si>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</si>
  <si>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</si>
  <si>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</si>
  <si>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</si>
  <si>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</si>
  <si>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</si>
  <si>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</si>
  <si>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</si>
  <si>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</si>
  <si>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</si>
  <si>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</si>
  <si>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</si>
  <si>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</si>
  <si>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</si>
  <si>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</si>
  <si>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</si>
  <si>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</si>
  <si>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</si>
  <si>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</si>
  <si>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</si>
  <si>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</si>
  <si>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</si>
  <si>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</si>
  <si>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</si>
  <si>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</si>
  <si>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</si>
  <si>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</si>
  <si>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</si>
  <si>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</si>
  <si>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</si>
  <si>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</si>
  <si>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</si>
  <si>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</si>
  <si>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</si>
  <si>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</si>
  <si>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</si>
  <si>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</si>
  <si>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</si>
  <si>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</si>
  <si>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</si>
  <si>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</si>
  <si>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</si>
  <si>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</si>
  <si>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</si>
  <si>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</si>
  <si>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</si>
  <si>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</si>
  <si>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</si>
  <si>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</si>
  <si>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</si>
  <si>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</si>
  <si>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</si>
  <si>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</si>
  <si>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</si>
  <si>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</si>
  <si>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</si>
  <si>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</si>
  <si>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</si>
  <si>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</si>
  <si>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</si>
  <si>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</si>
  <si>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</si>
  <si>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</si>
  <si>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</si>
  <si>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</si>
  <si>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</si>
  <si>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</si>
  <si>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</si>
  <si>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</si>
  <si>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</si>
  <si>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</si>
  <si>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</si>
  <si>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</si>
  <si>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</si>
  <si>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</si>
  <si>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</si>
  <si>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</si>
  <si>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</si>
  <si>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</si>
  <si>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</si>
  <si>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</si>
  <si>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</si>
  <si>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</si>
  <si>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</si>
  <si>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</si>
  <si>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</si>
  <si>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</si>
  <si>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</si>
  <si>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</si>
  <si>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</si>
  <si>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</si>
  <si>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</si>
  <si>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</si>
  <si>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</si>
  <si>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</si>
  <si>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</si>
  <si>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</si>
  <si>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</si>
  <si>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</si>
  <si>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</si>
  <si>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</si>
  <si>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</si>
  <si>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</si>
  <si>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</si>
  <si>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</si>
  <si>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</si>
  <si>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</si>
  <si>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</si>
  <si>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</si>
  <si>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</si>
  <si>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</si>
  <si>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</si>
  <si>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</si>
  <si>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</si>
  <si>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</si>
  <si>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</si>
  <si>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</si>
  <si>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</si>
  <si>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</si>
  <si>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</si>
  <si>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</si>
  <si>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</si>
  <si>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</si>
  <si>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</si>
  <si>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</si>
  <si>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</si>
  <si>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</si>
  <si>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</si>
  <si>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</si>
  <si>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</si>
  <si>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</si>
  <si>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</si>
  <si>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</si>
  <si>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</si>
  <si>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</si>
  <si>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</si>
  <si>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</si>
  <si>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</si>
  <si>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</si>
  <si>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</si>
  <si>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</si>
  <si>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</si>
  <si>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</si>
  <si>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</si>
  <si>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</si>
  <si>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</si>
  <si>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</si>
  <si>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</si>
  <si>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</si>
  <si>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</si>
  <si>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</si>
  <si>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</si>
  <si>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</si>
  <si>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</si>
  <si>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</si>
  <si>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</si>
  <si>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</si>
  <si>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</si>
  <si>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</si>
  <si>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</si>
  <si>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</si>
  <si>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</si>
  <si>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</si>
  <si>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</si>
  <si>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</si>
  <si>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</si>
  <si>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</si>
  <si>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</si>
  <si>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</si>
  <si>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</si>
  <si>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</si>
  <si>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</si>
  <si>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</si>
  <si>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</si>
  <si>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</si>
  <si>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</si>
  <si>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</si>
  <si>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</si>
  <si>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</si>
  <si>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</si>
  <si>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</si>
  <si>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</si>
  <si>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</si>
  <si>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</si>
  <si>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</si>
  <si>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</si>
  <si>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</si>
  <si>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</si>
  <si>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</si>
  <si>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</si>
  <si>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</si>
  <si>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</si>
  <si>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</si>
  <si>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</si>
  <si>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</si>
  <si>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</si>
  <si>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</si>
  <si>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</si>
  <si>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</si>
  <si>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</si>
  <si>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</si>
  <si>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</si>
  <si>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</si>
  <si>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</si>
  <si>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</si>
  <si>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</si>
  <si>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</si>
  <si>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</si>
  <si>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</si>
  <si>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</si>
  <si>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</si>
  <si>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</si>
  <si>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</si>
  <si>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</si>
  <si>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</si>
  <si>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</si>
  <si>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</si>
  <si>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</si>
  <si>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</si>
  <si>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</si>
  <si>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</si>
  <si>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</si>
  <si>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</si>
  <si>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</si>
  <si>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</si>
  <si>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</si>
  <si>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</si>
  <si>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</si>
  <si>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</si>
  <si>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</si>
  <si>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</si>
  <si>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</si>
  <si>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</si>
  <si>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</si>
  <si>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</si>
  <si>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</si>
  <si>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</si>
  <si>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</si>
  <si>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</si>
  <si>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</si>
  <si>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</si>
  <si>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</si>
  <si>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</si>
  <si>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</si>
  <si>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</si>
  <si>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</si>
  <si>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</si>
  <si>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</si>
  <si>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</si>
  <si>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</si>
  <si>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</si>
  <si>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</si>
  <si>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</si>
  <si>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</si>
  <si>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</si>
  <si>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</si>
  <si>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</si>
  <si>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</si>
  <si>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</si>
  <si>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</si>
  <si>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</si>
  <si>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</si>
  <si>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</si>
  <si>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</si>
  <si>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</si>
  <si>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</si>
  <si>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</si>
  <si>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</si>
  <si>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</si>
  <si>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</si>
  <si>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</si>
  <si>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</si>
  <si>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</si>
  <si>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</si>
  <si>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</si>
  <si>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</si>
  <si>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</si>
  <si>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</si>
  <si>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</si>
  <si>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</si>
  <si>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</si>
  <si>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</si>
  <si>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</si>
  <si>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</si>
  <si>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</si>
  <si>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</si>
  <si>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</si>
  <si>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</si>
  <si>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</si>
  <si>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</si>
  <si>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</si>
  <si>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</si>
  <si>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</si>
  <si>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</si>
  <si>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</si>
  <si>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</si>
  <si>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</si>
  <si>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</si>
  <si>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</si>
  <si>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</si>
  <si>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</si>
  <si>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</si>
  <si>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</si>
  <si>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</si>
  <si>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</si>
  <si>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</si>
  <si>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</si>
  <si>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</si>
  <si>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</si>
  <si>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</si>
  <si>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</si>
  <si>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</si>
  <si>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</si>
  <si>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</si>
  <si>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</si>
  <si>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</si>
  <si>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</si>
  <si>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</si>
  <si>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</si>
  <si>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</si>
  <si>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</si>
  <si>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</si>
  <si>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</si>
  <si>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</si>
  <si>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</si>
  <si>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</si>
  <si>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</si>
  <si>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</si>
  <si>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</si>
  <si>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</si>
  <si>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</si>
  <si>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</si>
  <si>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</si>
  <si>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</si>
  <si>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</si>
  <si>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</si>
  <si>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</si>
  <si>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</si>
  <si>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</si>
  <si>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</si>
  <si>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</si>
  <si>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</si>
  <si>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</si>
  <si>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</si>
  <si>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</si>
  <si>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</si>
  <si>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</si>
  <si>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</si>
  <si>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</si>
  <si>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</si>
  <si>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</si>
  <si>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</si>
  <si>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</si>
  <si>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</si>
  <si>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</si>
  <si>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</si>
  <si>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</si>
  <si>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</si>
  <si>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</si>
  <si>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</si>
  <si>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</si>
  <si>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</si>
  <si>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</si>
  <si>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</si>
  <si>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</si>
  <si>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</si>
  <si>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</si>
  <si>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</si>
  <si>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</si>
  <si>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</si>
  <si>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</si>
  <si>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</si>
  <si>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</si>
  <si>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</si>
  <si>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</si>
  <si>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</si>
  <si>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</si>
  <si>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</si>
  <si>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</si>
  <si>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</si>
  <si>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</si>
  <si>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</si>
  <si>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</si>
  <si>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</si>
  <si>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</si>
  <si>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</si>
  <si>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</si>
  <si>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</si>
  <si>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</si>
  <si>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</si>
  <si>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</si>
  <si>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</si>
  <si>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</si>
  <si>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</si>
  <si>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</si>
  <si>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</si>
  <si>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</si>
  <si>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</si>
  <si>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</si>
  <si>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</si>
  <si>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</si>
  <si>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</si>
  <si>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</si>
  <si>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</si>
  <si>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</si>
  <si>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</si>
  <si>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</si>
  <si>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</si>
  <si>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</si>
  <si>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</si>
  <si>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</si>
  <si>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</si>
  <si>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</si>
  <si>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</si>
  <si>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</si>
  <si>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</si>
  <si>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</si>
  <si>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</si>
  <si>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</si>
  <si>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</si>
  <si>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</si>
  <si>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</si>
  <si>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</si>
  <si>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</si>
  <si>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</si>
  <si>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</si>
  <si>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</si>
  <si>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</si>
  <si>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</si>
  <si>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</si>
  <si>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</si>
  <si>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</si>
  <si>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</si>
  <si>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</si>
  <si>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</si>
  <si>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</si>
  <si>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</si>
  <si>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</si>
  <si>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</si>
  <si>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</si>
  <si>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</si>
  <si>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</si>
  <si>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</si>
  <si>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</si>
  <si>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</si>
  <si>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</si>
  <si>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</si>
  <si>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</si>
  <si>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</si>
  <si>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</si>
  <si>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</si>
  <si>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</si>
  <si>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</si>
  <si>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</si>
  <si>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</si>
  <si>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</si>
  <si>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</si>
  <si>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</si>
  <si>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</si>
  <si>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</si>
  <si>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</si>
  <si>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</si>
  <si>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</si>
  <si>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</si>
  <si>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</si>
  <si>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</si>
  <si>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</si>
  <si>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</si>
  <si>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</si>
  <si>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</si>
  <si>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</si>
  <si>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</si>
  <si>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</si>
  <si>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</si>
  <si>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</si>
  <si>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</si>
  <si>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</si>
  <si>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</si>
  <si>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</si>
  <si>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</si>
  <si>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</si>
  <si>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</si>
  <si>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</si>
  <si>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</si>
  <si>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</si>
  <si>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</si>
  <si>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</si>
  <si>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</si>
  <si>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</si>
  <si>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</si>
  <si>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</si>
  <si>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</si>
  <si>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</si>
  <si>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</si>
  <si>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</si>
  <si>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</si>
  <si>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</si>
  <si>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</si>
  <si>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</si>
  <si>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</si>
  <si>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</si>
  <si>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</si>
  <si>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</si>
  <si>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</si>
  <si>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</si>
  <si>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</si>
  <si>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</si>
  <si>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</si>
  <si>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</si>
  <si>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</si>
  <si>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</si>
  <si>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</si>
  <si>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</si>
  <si>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</si>
  <si>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</si>
  <si>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</si>
  <si>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</si>
  <si>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</si>
  <si>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</si>
  <si>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</si>
  <si>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</si>
  <si>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</si>
  <si>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</si>
  <si>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</si>
  <si>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</si>
  <si>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</si>
  <si>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</si>
  <si>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</si>
  <si>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</si>
  <si>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</si>
  <si>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</si>
  <si>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</si>
  <si>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</si>
  <si>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</si>
  <si>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</si>
  <si>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</si>
  <si>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</si>
  <si>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</si>
  <si>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</si>
  <si>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</si>
  <si>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</si>
  <si>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</si>
  <si>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</si>
  <si>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</si>
  <si>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</si>
  <si>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</si>
  <si>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</si>
  <si>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</si>
  <si>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</si>
  <si>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</si>
  <si>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</si>
  <si>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</si>
  <si>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</si>
  <si>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</si>
  <si>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</si>
  <si>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</si>
  <si>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</si>
  <si>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</si>
  <si>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</si>
  <si>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</si>
  <si>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</si>
  <si>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</si>
  <si>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</si>
  <si>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</si>
  <si>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</si>
  <si>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</si>
  <si>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</si>
  <si>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</si>
  <si>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</si>
  <si>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</si>
  <si>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</si>
  <si>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</si>
  <si>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</si>
  <si>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</si>
  <si>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</si>
  <si>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</si>
  <si>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</si>
  <si>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</si>
  <si>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</si>
  <si>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</si>
  <si>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</si>
  <si>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</si>
  <si>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</si>
  <si>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</si>
  <si>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</si>
  <si>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</si>
  <si>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</si>
  <si>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</si>
  <si>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</si>
  <si>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</si>
  <si>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</si>
  <si>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</si>
  <si>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</si>
  <si>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</si>
  <si>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</si>
  <si>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</si>
  <si>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</si>
  <si>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</si>
  <si>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</si>
  <si>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</si>
  <si>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</si>
  <si>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</si>
  <si>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</si>
  <si>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</si>
  <si>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</si>
  <si>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</si>
  <si>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</si>
  <si>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</si>
  <si>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</si>
  <si>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</si>
  <si>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</si>
  <si>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</si>
  <si>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</si>
  <si>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</si>
  <si>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</si>
  <si>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</si>
  <si>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</si>
  <si>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</si>
  <si>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</si>
  <si>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</si>
  <si>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</si>
  <si>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</si>
  <si>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</si>
  <si>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</si>
  <si>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</si>
  <si>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</si>
  <si>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</si>
  <si>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</si>
  <si>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</si>
  <si>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</si>
  <si>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</si>
  <si>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</si>
  <si>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</si>
  <si>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</si>
  <si>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</si>
  <si>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</si>
  <si>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</si>
  <si>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</si>
  <si>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</si>
  <si>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</si>
  <si>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</si>
  <si>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</si>
  <si>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</si>
  <si>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</si>
  <si>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</si>
  <si>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</si>
  <si>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</si>
  <si>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</si>
  <si>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</si>
  <si>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</si>
  <si>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</si>
  <si>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</si>
  <si>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</si>
  <si>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</si>
  <si>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</si>
  <si>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</si>
  <si>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</si>
  <si>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</si>
  <si>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</si>
  <si>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</si>
  <si>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</si>
  <si>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</si>
  <si>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</si>
  <si>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</si>
  <si>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</si>
  <si>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</si>
  <si>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</si>
  <si>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</si>
  <si>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</si>
  <si>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</si>
  <si>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</si>
  <si>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</si>
  <si>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</si>
  <si>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</si>
  <si>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</si>
  <si>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</si>
  <si>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</si>
  <si>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</si>
  <si>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</si>
  <si>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</si>
  <si>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</si>
  <si>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</si>
  <si>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</si>
  <si>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</si>
  <si>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</si>
  <si>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</si>
  <si>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</si>
  <si>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</si>
  <si>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</si>
  <si>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</si>
  <si>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</si>
  <si>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</si>
  <si>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</si>
  <si>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</si>
  <si>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</si>
  <si>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</si>
  <si>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</si>
  <si>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</si>
  <si>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</si>
  <si>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</si>
  <si>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</si>
  <si>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</si>
  <si>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</si>
  <si>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</si>
  <si>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</si>
  <si>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</si>
  <si>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</si>
  <si>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</si>
  <si>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</si>
  <si>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</si>
  <si>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</si>
  <si>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</si>
  <si>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</si>
  <si>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</si>
  <si>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</si>
  <si>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</si>
  <si>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</si>
  <si>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</si>
  <si>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</si>
  <si>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</si>
  <si>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</si>
  <si>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</si>
  <si>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</si>
  <si>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</si>
  <si>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</si>
  <si>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</si>
  <si>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</si>
  <si>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</si>
  <si>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</si>
  <si>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</si>
  <si>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</si>
  <si>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</si>
  <si>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</si>
  <si>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</si>
  <si>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</si>
  <si>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</si>
  <si>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</si>
  <si>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</si>
  <si>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</si>
  <si>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</si>
  <si>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</si>
  <si>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</si>
  <si>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</si>
  <si>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</si>
  <si>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</si>
  <si>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</si>
  <si>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</si>
  <si>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</si>
  <si>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</si>
  <si>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</si>
  <si>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</si>
  <si>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</si>
  <si>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</si>
  <si>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</si>
  <si>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</si>
  <si>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</si>
  <si>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</si>
  <si>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</si>
  <si>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</si>
  <si>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</si>
  <si>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</si>
  <si>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</si>
  <si>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</si>
  <si>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</si>
  <si>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</si>
  <si>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</si>
  <si>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</si>
  <si>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</si>
  <si>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</si>
  <si>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</si>
  <si>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</si>
  <si>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</si>
  <si>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</si>
  <si>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</si>
  <si>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</si>
  <si>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</si>
  <si>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</si>
  <si>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</si>
  <si>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</si>
  <si>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</si>
  <si>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</si>
  <si>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</si>
  <si>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</si>
  <si>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</si>
  <si>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</si>
  <si>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</si>
  <si>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</si>
  <si>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</si>
  <si>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</si>
  <si>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</si>
  <si>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</si>
  <si>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</si>
  <si>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</si>
  <si>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</si>
  <si>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</si>
  <si>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</si>
  <si>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</si>
  <si>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</si>
  <si>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</si>
  <si>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</si>
  <si>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</si>
  <si>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</si>
  <si>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</si>
  <si>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</si>
  <si>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</si>
  <si>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</si>
  <si>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</si>
  <si>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</si>
  <si>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</si>
  <si>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</si>
  <si>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</si>
  <si>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</si>
  <si>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</si>
  <si>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</si>
  <si>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</si>
  <si>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</si>
  <si>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</si>
  <si>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</si>
  <si>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</si>
  <si>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</si>
  <si>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</si>
  <si>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</si>
  <si>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</si>
  <si>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</si>
  <si>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</si>
  <si>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</si>
  <si>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</si>
  <si>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</si>
  <si>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</si>
  <si>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</si>
  <si>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</si>
  <si>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</si>
  <si>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</si>
  <si>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</si>
  <si>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</si>
  <si>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</si>
  <si>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</si>
  <si>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</si>
  <si>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</si>
  <si>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</si>
  <si>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</si>
  <si>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</si>
  <si>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</si>
  <si>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</si>
  <si>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</si>
  <si>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</si>
  <si>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</si>
  <si>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</si>
  <si>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</si>
  <si>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</si>
  <si>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</si>
  <si>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</si>
  <si>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</si>
  <si>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</si>
  <si>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</si>
  <si>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</si>
  <si>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</si>
  <si>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</si>
  <si>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</si>
  <si>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</si>
  <si>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</si>
  <si>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</si>
  <si>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</si>
  <si>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</si>
  <si>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</si>
  <si>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</si>
  <si>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</si>
  <si>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</si>
  <si>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</si>
  <si>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</si>
  <si>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</si>
  <si>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</si>
  <si>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</si>
  <si>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</si>
  <si>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</si>
  <si>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</si>
  <si>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</si>
  <si>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</si>
  <si>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</si>
  <si>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</si>
  <si>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</si>
  <si>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</si>
  <si>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</si>
  <si>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</si>
  <si>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</si>
  <si>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</si>
  <si>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</si>
  <si>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</si>
  <si>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</si>
  <si>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</si>
  <si>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</si>
  <si>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</si>
  <si>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</si>
  <si>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</si>
  <si>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</si>
  <si>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</si>
  <si>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</si>
  <si>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</si>
  <si>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</si>
  <si>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</si>
  <si>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</si>
  <si>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</si>
  <si>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</si>
  <si>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</si>
  <si>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</si>
  <si>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</si>
  <si>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</si>
  <si>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</si>
  <si>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</si>
  <si>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</si>
  <si>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</si>
  <si>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</si>
  <si>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</si>
  <si>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</si>
  <si>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</si>
  <si>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</si>
  <si>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</si>
  <si>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</si>
  <si>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</si>
  <si>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</si>
  <si>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</si>
  <si>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</si>
  <si>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</si>
  <si>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</si>
  <si>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</si>
  <si>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</si>
  <si>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</si>
  <si>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</si>
  <si>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</si>
  <si>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</si>
  <si>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</si>
  <si>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</si>
  <si>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</si>
  <si>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</si>
  <si>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</si>
  <si>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</si>
  <si>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</si>
  <si>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</si>
  <si>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</si>
  <si>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</si>
  <si>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</si>
  <si>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</si>
  <si>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</si>
  <si>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</si>
  <si>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</si>
  <si>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</si>
  <si>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</si>
  <si>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</si>
  <si>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</si>
  <si>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</si>
  <si>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</si>
  <si>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</si>
  <si>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</si>
  <si>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</si>
  <si>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</si>
  <si>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</si>
  <si>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</si>
  <si>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</si>
  <si>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</si>
  <si>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</si>
  <si>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</si>
  <si>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</si>
  <si>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</si>
  <si>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</si>
  <si>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</si>
  <si>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</si>
  <si>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</si>
  <si>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</si>
  <si>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</si>
  <si>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</si>
  <si>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</si>
  <si>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</si>
  <si>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</si>
  <si>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</si>
  <si>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</si>
  <si>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</si>
  <si>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</si>
  <si>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</si>
  <si>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</si>
  <si>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</si>
  <si>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</si>
  <si>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</si>
  <si>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</si>
  <si>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</si>
  <si>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</si>
  <si>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</si>
  <si>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</si>
  <si>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</si>
  <si>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</si>
  <si>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</si>
  <si>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</si>
  <si>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</si>
  <si>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</si>
  <si>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</si>
  <si>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</si>
  <si>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</si>
  <si>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</si>
  <si>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</si>
  <si>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</si>
  <si>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</si>
  <si>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</si>
  <si>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</si>
  <si>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</si>
  <si>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</si>
  <si>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</si>
  <si>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</si>
  <si>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</si>
  <si>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</si>
  <si>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</si>
  <si>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</si>
  <si>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</si>
  <si>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</si>
  <si>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</si>
  <si>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</si>
  <si>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</si>
  <si>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</si>
  <si>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</si>
  <si>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</si>
  <si>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</si>
  <si>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</si>
  <si>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</si>
  <si>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</si>
  <si>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</si>
  <si>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</si>
  <si>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</si>
  <si>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</si>
  <si>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</si>
  <si>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</si>
  <si>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</si>
  <si>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</si>
  <si>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</si>
  <si>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</si>
  <si>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</si>
  <si>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</si>
  <si>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</si>
  <si>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</si>
  <si>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</si>
  <si>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</si>
  <si>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</si>
  <si>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</si>
  <si>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</si>
  <si>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</si>
  <si>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</si>
  <si>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</si>
  <si>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</si>
  <si>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</si>
  <si>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</si>
  <si>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</si>
  <si>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</si>
  <si>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</si>
  <si>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</si>
  <si>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</si>
  <si>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</si>
  <si>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</si>
  <si>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</si>
  <si>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</si>
  <si>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</si>
  <si>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</si>
  <si>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</si>
  <si>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</si>
  <si>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</si>
  <si>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</si>
  <si>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</si>
  <si>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</si>
  <si>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</si>
  <si>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</si>
  <si>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</si>
  <si>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</si>
  <si>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</si>
  <si>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</si>
  <si>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</si>
  <si>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</si>
  <si>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</si>
  <si>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</si>
  <si>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</si>
  <si>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</si>
  <si>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</si>
  <si>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</si>
  <si>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</si>
  <si>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</si>
  <si>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</si>
  <si>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</si>
  <si>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</si>
  <si>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</si>
  <si>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</si>
  <si>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</si>
  <si>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</si>
  <si>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</si>
  <si>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</si>
  <si>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</si>
  <si>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</si>
  <si>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</si>
  <si>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</si>
  <si>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</si>
  <si>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</si>
  <si>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</si>
  <si>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</si>
  <si>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</si>
  <si>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</si>
  <si>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</si>
  <si>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</si>
  <si>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</si>
  <si>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</si>
  <si>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</si>
  <si>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</si>
  <si>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</si>
  <si>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</si>
  <si>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</si>
  <si>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</si>
  <si>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</si>
  <si>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</si>
  <si>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</si>
  <si>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</si>
  <si>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</si>
  <si>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</si>
  <si>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</si>
  <si>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</si>
  <si>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</si>
  <si>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</si>
  <si>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</si>
  <si>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</si>
  <si>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</si>
  <si>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</si>
  <si>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</si>
  <si>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</si>
  <si>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</si>
  <si>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</si>
  <si>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</si>
  <si>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</si>
  <si>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</si>
  <si>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</si>
  <si>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</si>
  <si>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</si>
  <si>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</si>
  <si>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</si>
  <si>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</si>
  <si>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</si>
  <si>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</si>
  <si>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</si>
  <si>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</si>
  <si>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</si>
  <si>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</si>
  <si>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</si>
  <si>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</si>
  <si>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</si>
  <si>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</si>
  <si>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</si>
  <si>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</si>
  <si>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</si>
  <si>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</si>
  <si>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</si>
  <si>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</si>
  <si>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</si>
  <si>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</si>
  <si>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</si>
  <si>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</si>
  <si>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</si>
  <si>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</si>
  <si>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</si>
  <si>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</si>
  <si>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</si>
  <si>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</si>
  <si>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</si>
  <si>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</si>
  <si>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</si>
  <si>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</si>
  <si>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</si>
  <si>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</si>
  <si>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</si>
  <si>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</si>
  <si>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</si>
  <si>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</si>
  <si>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</si>
  <si>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</si>
  <si>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</si>
  <si>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</si>
  <si>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</si>
  <si>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</si>
  <si>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</si>
  <si>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</si>
  <si>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</si>
  <si>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</si>
  <si>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</si>
  <si>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</si>
  <si>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</si>
  <si>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</si>
  <si>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</si>
  <si>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</si>
  <si>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</si>
  <si>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</si>
  <si>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</si>
  <si>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</si>
  <si>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</si>
  <si>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</si>
  <si>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</si>
  <si>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</si>
  <si>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</si>
  <si>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</si>
  <si>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</si>
  <si>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</si>
  <si>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</si>
  <si>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</si>
  <si>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</si>
  <si>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</si>
  <si>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</si>
  <si>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</si>
  <si>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</si>
  <si>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</si>
  <si>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</si>
  <si>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</si>
  <si>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</si>
  <si>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</si>
  <si>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</si>
  <si>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</si>
  <si>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</si>
  <si>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</si>
  <si>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</si>
  <si>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</si>
  <si>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</si>
  <si>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</si>
  <si>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</si>
  <si>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</si>
  <si>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</si>
  <si>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</si>
  <si>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</si>
  <si>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</si>
  <si>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</si>
  <si>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</si>
  <si>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</si>
  <si>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</si>
  <si>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</si>
  <si>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</si>
  <si>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</si>
  <si>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</si>
  <si>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</si>
  <si>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</si>
  <si>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</si>
  <si>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</si>
  <si>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</si>
  <si>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</si>
  <si>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</si>
  <si>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</si>
  <si>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</si>
  <si>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</si>
  <si>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</si>
  <si>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</si>
  <si>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</si>
  <si>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</si>
  <si>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</si>
  <si>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</si>
  <si>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</si>
  <si>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</si>
  <si>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</si>
  <si>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</si>
  <si>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</si>
  <si>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</si>
  <si>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</si>
  <si>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</si>
  <si>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</si>
  <si>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</si>
  <si>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</si>
  <si>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</si>
  <si>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</si>
  <si>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</si>
  <si>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</si>
  <si>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</si>
  <si>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</si>
  <si>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</si>
  <si>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</si>
  <si>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</si>
  <si>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</si>
  <si>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</si>
  <si>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</si>
  <si>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</si>
  <si>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</si>
  <si>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</si>
  <si>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</si>
  <si>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</si>
  <si>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</si>
  <si>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</si>
  <si>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</si>
  <si>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</si>
  <si>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</si>
  <si>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</si>
  <si>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</si>
  <si>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</si>
  <si>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</si>
  <si>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</si>
  <si>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</si>
  <si>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</si>
  <si>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</si>
  <si>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</si>
  <si>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</si>
  <si>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</si>
  <si>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</si>
  <si>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</si>
  <si>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</si>
  <si>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</si>
  <si>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</si>
  <si>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</si>
  <si>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</si>
  <si>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</si>
  <si>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</si>
  <si>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</si>
  <si>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</si>
  <si>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</si>
  <si>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</si>
  <si>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</si>
  <si>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</si>
  <si>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</si>
  <si>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</si>
  <si>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</si>
  <si>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</si>
  <si>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</si>
  <si>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</si>
  <si>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</si>
  <si>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</si>
  <si>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</si>
  <si>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</si>
  <si>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</si>
  <si>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</si>
  <si>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</si>
  <si>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</si>
  <si>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</si>
  <si>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</si>
  <si>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</si>
  <si>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</si>
  <si>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</si>
  <si>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</si>
  <si>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</si>
  <si>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</si>
  <si>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</si>
  <si>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</si>
  <si>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</si>
  <si>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</si>
  <si>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</si>
  <si>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</si>
  <si>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</si>
  <si>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</si>
  <si>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</si>
  <si>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</si>
  <si>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</si>
  <si>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</si>
  <si>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</si>
  <si>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</si>
  <si>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</si>
  <si>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</si>
  <si>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</si>
  <si>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</si>
  <si>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</si>
  <si>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</si>
  <si>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</si>
  <si>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</si>
  <si>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</si>
  <si>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</si>
  <si>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</si>
  <si>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</si>
  <si>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</si>
  <si>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</si>
  <si>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</si>
  <si>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</si>
  <si>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</si>
  <si>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</si>
  <si>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</si>
  <si>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</si>
  <si>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</si>
  <si>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</si>
  <si>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</si>
  <si>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</si>
  <si>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</si>
  <si>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</si>
  <si>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</si>
  <si>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</si>
  <si>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</si>
  <si>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</si>
  <si>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</si>
  <si>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</si>
  <si>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</si>
  <si>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</si>
  <si>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</si>
  <si>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</si>
  <si>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</si>
  <si>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</si>
  <si>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</si>
  <si>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</si>
  <si>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</si>
  <si>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</si>
  <si>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</si>
  <si>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</si>
  <si>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</si>
  <si>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</si>
  <si>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</si>
  <si>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</si>
  <si>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</si>
  <si>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</si>
  <si>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</si>
  <si>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</si>
  <si>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</si>
  <si>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</si>
  <si>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</si>
  <si>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</si>
  <si>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</si>
  <si>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</si>
  <si>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</si>
  <si>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</si>
  <si>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</si>
  <si>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</si>
  <si>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</si>
  <si>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</si>
  <si>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</si>
  <si>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</si>
  <si>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</si>
  <si>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</si>
  <si>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</si>
  <si>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</si>
  <si>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</si>
  <si>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</si>
  <si>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</si>
  <si>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</si>
  <si>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</si>
  <si>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</si>
  <si>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</si>
  <si>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</si>
  <si>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</si>
  <si>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</si>
  <si>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</si>
  <si>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</si>
  <si>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</si>
  <si>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</si>
  <si>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</si>
  <si>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</si>
  <si>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</si>
  <si>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</si>
  <si>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</si>
  <si>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</si>
  <si>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</si>
  <si>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</si>
  <si>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</si>
  <si>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</si>
  <si>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</si>
  <si>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</si>
  <si>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</si>
  <si>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</si>
  <si>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</si>
  <si>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</si>
  <si>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</si>
  <si>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</si>
  <si>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</si>
  <si>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</si>
  <si>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</si>
  <si>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</si>
  <si>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</si>
  <si>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</si>
  <si>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</si>
  <si>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</si>
  <si>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</si>
  <si>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</si>
  <si>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</si>
  <si>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</si>
  <si>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</si>
  <si>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</si>
  <si>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</si>
  <si>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</si>
  <si>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</si>
  <si>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</si>
  <si>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</si>
  <si>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</si>
  <si>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</si>
  <si>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</si>
  <si>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</si>
  <si>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</si>
  <si>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</si>
  <si>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</si>
  <si>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</si>
  <si>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</si>
  <si>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</si>
  <si>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</si>
  <si>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</si>
  <si>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</si>
  <si>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</si>
  <si>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</si>
  <si>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</si>
  <si>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</si>
  <si>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</si>
  <si>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</si>
  <si>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</si>
  <si>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</si>
  <si>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</si>
  <si>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</si>
  <si>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</si>
  <si>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</si>
  <si>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</si>
  <si>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</si>
  <si>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</si>
  <si>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</si>
  <si>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</si>
  <si>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</si>
  <si>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</si>
  <si>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</si>
  <si>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</si>
  <si>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</si>
  <si>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</si>
  <si>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</si>
  <si>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</si>
  <si>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</si>
  <si>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</si>
  <si>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</si>
  <si>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</si>
  <si>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</si>
  <si>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</si>
  <si>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</si>
  <si>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</si>
  <si>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</si>
  <si>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</si>
  <si>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</si>
  <si>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</si>
  <si>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</si>
  <si>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</si>
  <si>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</si>
  <si>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</si>
  <si>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</si>
  <si>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</si>
  <si>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</si>
  <si>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</si>
  <si>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</si>
  <si>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</si>
  <si>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</si>
  <si>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</si>
  <si>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</si>
  <si>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</si>
  <si>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</si>
  <si>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</si>
  <si>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</si>
  <si>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</si>
  <si>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</si>
  <si>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</si>
  <si>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</si>
  <si>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</si>
  <si>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</si>
  <si>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</si>
  <si>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</si>
  <si>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</si>
  <si>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</si>
  <si>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</si>
  <si>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</si>
  <si>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</si>
  <si>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</si>
  <si>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</si>
  <si>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</si>
  <si>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</si>
  <si>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</si>
  <si>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</si>
  <si>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</si>
  <si>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</si>
  <si>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</si>
  <si>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</si>
  <si>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</si>
  <si>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</si>
  <si>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</si>
  <si>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</si>
  <si>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</si>
  <si>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</si>
  <si>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</si>
  <si>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</si>
  <si>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</si>
  <si>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</si>
  <si>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</si>
  <si>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</si>
  <si>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</si>
  <si>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</si>
  <si>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</si>
  <si>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</si>
  <si>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</si>
  <si>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</si>
  <si>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</si>
  <si>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</si>
  <si>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</si>
  <si>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</si>
  <si>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</si>
  <si>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</si>
  <si>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</si>
  <si>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</si>
  <si>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</si>
  <si>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</si>
  <si>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</si>
  <si>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</si>
  <si>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</si>
  <si>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</si>
  <si>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</si>
  <si>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</si>
  <si>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</si>
  <si>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</si>
  <si>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</si>
  <si>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</si>
  <si>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</si>
  <si>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</si>
  <si>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</si>
  <si>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</si>
  <si>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</si>
  <si>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</si>
  <si>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</si>
  <si>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</si>
  <si>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</si>
  <si>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</si>
  <si>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</si>
  <si>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</si>
  <si>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</si>
  <si>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</si>
  <si>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</si>
  <si>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</si>
  <si>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</si>
  <si>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</si>
  <si>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</si>
  <si>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</si>
  <si>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</si>
  <si>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</si>
  <si>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</si>
  <si>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</si>
  <si>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</si>
  <si>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</si>
  <si>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</si>
  <si>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</si>
  <si>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</si>
  <si>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</si>
  <si>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</si>
  <si>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</si>
  <si>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</si>
  <si>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</si>
  <si>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</si>
  <si>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</si>
  <si>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</si>
  <si>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</si>
  <si>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</si>
  <si>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</si>
  <si>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</si>
  <si>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</si>
  <si>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</si>
  <si>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</si>
  <si>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</si>
  <si>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</si>
  <si>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</si>
  <si>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</si>
  <si>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</si>
  <si>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</si>
  <si>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</si>
  <si>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</si>
  <si>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</si>
  <si>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</si>
  <si>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</si>
  <si>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</si>
  <si>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</si>
  <si>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</si>
  <si>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</si>
  <si>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</si>
  <si>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</si>
  <si>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</si>
  <si>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</si>
  <si>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</si>
  <si>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</si>
  <si>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</si>
  <si>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</si>
  <si>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</si>
  <si>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</si>
  <si>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</si>
  <si>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</si>
  <si>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</si>
  <si>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</si>
  <si>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</si>
  <si>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</si>
  <si>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</si>
  <si>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</si>
  <si>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</si>
  <si>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</si>
  <si>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</si>
  <si>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</si>
  <si>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</si>
  <si>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</si>
  <si>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</si>
  <si>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</si>
  <si>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</si>
  <si>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</si>
  <si>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</si>
  <si>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</si>
  <si>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</si>
  <si>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</si>
  <si>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</si>
  <si>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</si>
  <si>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</si>
  <si>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</si>
  <si>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</si>
  <si>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</si>
  <si>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</si>
  <si>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</si>
  <si>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</si>
  <si>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</si>
  <si>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</si>
  <si>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</si>
  <si>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</si>
  <si>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</si>
  <si>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</si>
  <si>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</si>
  <si>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</si>
  <si>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</si>
  <si>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</si>
  <si>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</si>
  <si>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</si>
  <si>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</si>
  <si>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</si>
  <si>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</si>
  <si>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</si>
  <si>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</si>
  <si>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</si>
  <si>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</si>
  <si>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</si>
  <si>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</si>
  <si>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</si>
  <si>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</si>
  <si>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</si>
  <si>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</si>
  <si>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</si>
  <si>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</si>
  <si>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</si>
  <si>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</si>
  <si>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</si>
  <si>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</si>
  <si>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</si>
  <si>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</si>
  <si>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</si>
  <si>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</si>
  <si>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</si>
  <si>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</si>
  <si>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</si>
  <si>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</si>
  <si>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</si>
  <si>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</si>
  <si>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</si>
  <si>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</si>
  <si>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</si>
  <si>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</si>
  <si>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</si>
  <si>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</si>
  <si>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</si>
  <si>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</si>
  <si>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</si>
  <si>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</si>
  <si>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</si>
  <si>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</si>
  <si>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</si>
  <si>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</si>
  <si>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</si>
  <si>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</si>
  <si>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</si>
  <si>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</si>
  <si>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</si>
  <si>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</si>
  <si>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</si>
  <si>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</si>
  <si>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</si>
  <si>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</si>
  <si>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</si>
  <si>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</si>
  <si>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</si>
  <si>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</si>
  <si>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</si>
  <si>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</si>
  <si>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</si>
  <si>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</si>
  <si>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</si>
  <si>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</si>
  <si>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</si>
  <si>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</si>
  <si>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</si>
  <si>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</si>
  <si>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</si>
  <si>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</si>
  <si>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</si>
  <si>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</si>
  <si>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</si>
  <si>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</si>
  <si>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</si>
  <si>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</si>
  <si>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</si>
  <si>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</si>
  <si>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</si>
  <si>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</si>
  <si>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</si>
  <si>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</si>
  <si>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</si>
  <si>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</si>
  <si>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</si>
  <si>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</si>
  <si>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</si>
  <si>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</si>
  <si>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</si>
  <si>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</si>
  <si>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</si>
  <si>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</si>
  <si>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</si>
  <si>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</si>
  <si>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</si>
  <si>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</si>
  <si>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</si>
  <si>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</si>
  <si>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</si>
  <si>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</si>
  <si>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</si>
  <si>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</si>
  <si>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</si>
  <si>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</si>
  <si>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</si>
  <si>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</si>
  <si>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</si>
  <si>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</si>
  <si>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</si>
  <si>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</si>
  <si>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</si>
  <si>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</si>
  <si>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</si>
  <si>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</si>
  <si>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</si>
  <si>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</si>
  <si>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</si>
  <si>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</si>
  <si>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</si>
  <si>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</si>
  <si>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</si>
  <si>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</si>
  <si>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</si>
  <si>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</si>
  <si>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</si>
  <si>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</si>
  <si>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</si>
  <si>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</si>
  <si>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</si>
  <si>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</si>
  <si>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</si>
  <si>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</si>
  <si>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</si>
  <si>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</si>
  <si>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</si>
  <si>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</si>
  <si>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</si>
  <si>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</si>
  <si>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</si>
  <si>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</si>
  <si>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</si>
  <si>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</si>
  <si>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</si>
  <si>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</si>
  <si>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</si>
  <si>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</si>
  <si>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</si>
  <si>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</si>
  <si>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</si>
  <si>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</si>
  <si>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</si>
  <si>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</si>
  <si>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</si>
  <si>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</si>
  <si>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</si>
  <si>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</si>
  <si>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</si>
  <si>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</si>
  <si>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</si>
  <si>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</si>
  <si>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</si>
  <si>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</si>
  <si>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</si>
  <si>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</si>
  <si>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</si>
  <si>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</si>
  <si>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</si>
  <si>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</si>
  <si>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</si>
  <si>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</si>
  <si>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</si>
  <si>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</si>
  <si>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</si>
  <si>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</si>
  <si>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</si>
  <si>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</si>
  <si>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</si>
  <si>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</si>
  <si>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</si>
  <si>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</si>
  <si>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</si>
  <si>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</si>
  <si>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</si>
  <si>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</si>
  <si>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</si>
  <si>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</si>
  <si>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</si>
  <si>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</si>
  <si>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</si>
  <si>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</si>
  <si>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</si>
  <si>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</si>
  <si>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</si>
  <si>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</si>
  <si>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</si>
  <si>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</si>
  <si>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</si>
  <si>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</si>
  <si>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</si>
  <si>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</si>
  <si>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</si>
  <si>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</si>
  <si>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</si>
  <si>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</si>
  <si>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</si>
  <si>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</si>
  <si>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</si>
  <si>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</si>
  <si>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</si>
  <si>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</si>
  <si>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</si>
  <si>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</si>
  <si>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</si>
  <si>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</si>
  <si>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</si>
  <si>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</si>
  <si>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</si>
  <si>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</si>
  <si>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</si>
  <si>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</si>
  <si>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</si>
  <si>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</si>
  <si>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</si>
  <si>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</si>
  <si>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</si>
  <si>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</si>
  <si>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</si>
  <si>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</si>
  <si>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</si>
  <si>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</si>
  <si>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</si>
  <si>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</si>
  <si>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</si>
  <si>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</si>
  <si>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</si>
  <si>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Made on Mac version so there is no country filter on the chart, so I put a country filter on the pivot table itself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</si>
  <si>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</si>
  <si>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</si>
  <si>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</si>
  <si>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</si>
  <si>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</si>
  <si>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</si>
  <si>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</si>
  <si>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</si>
  <si>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</si>
  <si>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</si>
  <si>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</si>
  <si>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</si>
  <si>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</si>
  <si>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</si>
  <si>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</si>
  <si>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</si>
  <si>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</si>
  <si>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</si>
  <si>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</si>
  <si>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</si>
  <si>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</si>
  <si>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</si>
  <si>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</si>
  <si>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</si>
  <si>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</si>
  <si>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</si>
  <si>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</si>
  <si>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</si>
  <si>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</si>
  <si>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</si>
  <si>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</si>
  <si>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</si>
  <si>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</si>
  <si>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</si>
  <si>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</si>
  <si>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</si>
  <si>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</si>
  <si>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</si>
  <si>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</si>
  <si>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</si>
  <si>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</si>
  <si>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Made on Mac version so there is no country/category filter on the chart, so I put a country/category filter on the pivot table itself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</si>
  <si>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</si>
  <si>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</si>
  <si>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</si>
  <si>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</si>
  <si>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</si>
  <si>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</si>
  <si>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</si>
  <si>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</si>
  <si>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</si>
  <si>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</si>
  <si>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</si>
  <si>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</si>
  <si>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</si>
  <si>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</si>
  <si>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</si>
  <si>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</si>
  <si>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Made on Mac version so there is no year/category filter on the chart, so I put a year/category filter on the pivot table itself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</si>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</sst>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24292E"/>
      <name val="Consolas"/>
      <family val="2"/>
    </font>
    <font>
      <sz val="16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rgb="FFE2C0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rgb="FFE2C0FF"/>
        </patternFill>
      </fill>
    </dxf>
  </dxfs>
  <tableStyles count="0" defaultTableStyle="TableStyleMedium2" defaultPivotStyle="PivotStyleLight16"/>
  <colors>
    <mruColors>
      <color rgb="FFE2C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F-A24A-AFCA-2D4DE8632CA7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F-A24A-AFCA-2D4DE8632CA7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F-A24A-AFCA-2D4DE8632CA7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F-A24A-AFCA-2D4DE8632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59840"/>
        <c:axId val="263961520"/>
      </c:barChart>
      <c:catAx>
        <c:axId val="2639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61520"/>
        <c:crosses val="autoZero"/>
        <c:auto val="1"/>
        <c:lblAlgn val="ctr"/>
        <c:lblOffset val="100"/>
        <c:noMultiLvlLbl val="0"/>
      </c:catAx>
      <c:valAx>
        <c:axId val="2639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(2)!PivotTable1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75-D74C-BAC9-7363C46D0D24}"/>
            </c:ext>
          </c:extLst>
        </c:ser>
        <c:ser>
          <c:idx val="1"/>
          <c:order val="1"/>
          <c:tx>
            <c:strRef>
              <c:f>'Pivot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75-D74C-BAC9-7363C46D0D24}"/>
            </c:ext>
          </c:extLst>
        </c:ser>
        <c:ser>
          <c:idx val="2"/>
          <c:order val="2"/>
          <c:tx>
            <c:strRef>
              <c:f>'Pivot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75-D74C-BAC9-7363C46D0D24}"/>
            </c:ext>
          </c:extLst>
        </c:ser>
        <c:ser>
          <c:idx val="3"/>
          <c:order val="3"/>
          <c:tx>
            <c:strRef>
              <c:f>'Pivot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75-D74C-BAC9-7363C46D0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59840"/>
        <c:axId val="263961520"/>
      </c:barChart>
      <c:catAx>
        <c:axId val="2639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61520"/>
        <c:crosses val="autoZero"/>
        <c:auto val="1"/>
        <c:lblAlgn val="ctr"/>
        <c:lblOffset val="100"/>
        <c:noMultiLvlLbl val="0"/>
      </c:catAx>
      <c:valAx>
        <c:axId val="2639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(3)!PivotTable1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(3)'!$B$6:$B$7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(3)'!$A$8:$A$20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B7-7A4C-AC6B-350E1FA4A48F}"/>
            </c:ext>
          </c:extLst>
        </c:ser>
        <c:ser>
          <c:idx val="1"/>
          <c:order val="1"/>
          <c:tx>
            <c:strRef>
              <c:f>'Pivot (3)'!$C$6:$C$7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(3)'!$A$8:$A$20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9E-5F41-8744-C45A6F57A33C}"/>
            </c:ext>
          </c:extLst>
        </c:ser>
        <c:ser>
          <c:idx val="2"/>
          <c:order val="2"/>
          <c:tx>
            <c:strRef>
              <c:f>'Pivot (3)'!$D$6:$D$7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(3)'!$A$8:$A$20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9E-5F41-8744-C45A6F57A33C}"/>
            </c:ext>
          </c:extLst>
        </c:ser>
        <c:ser>
          <c:idx val="3"/>
          <c:order val="3"/>
          <c:tx>
            <c:strRef>
              <c:f>'Pivot (3)'!$E$6:$E$7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(3)'!$A$8:$A$20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(3)'!$E$8:$E$20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9E-5F41-8744-C45A6F57A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59840"/>
        <c:axId val="263961520"/>
      </c:barChart>
      <c:catAx>
        <c:axId val="2639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61520"/>
        <c:crosses val="autoZero"/>
        <c:auto val="1"/>
        <c:lblAlgn val="ctr"/>
        <c:lblOffset val="100"/>
        <c:noMultiLvlLbl val="0"/>
      </c:catAx>
      <c:valAx>
        <c:axId val="2639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B-CD4A-A7CC-12259D0FB9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B-CD4A-A7CC-12259D0FB9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EB-CD4A-A7CC-12259D0F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864160"/>
        <c:axId val="223068655"/>
      </c:lineChart>
      <c:catAx>
        <c:axId val="18728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68655"/>
        <c:crosses val="autoZero"/>
        <c:auto val="1"/>
        <c:lblAlgn val="ctr"/>
        <c:lblOffset val="100"/>
        <c:noMultiLvlLbl val="0"/>
      </c:catAx>
      <c:valAx>
        <c:axId val="22306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127000</xdr:rowOff>
    </xdr:from>
    <xdr:to>
      <xdr:col>16</xdr:col>
      <xdr:colOff>127000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174B2-2FA0-B142-87AB-DA46C8DB1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127000</xdr:rowOff>
    </xdr:from>
    <xdr:to>
      <xdr:col>16</xdr:col>
      <xdr:colOff>127000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F9DC8-CEAF-C74A-97A7-2C073EA83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127000</xdr:rowOff>
    </xdr:from>
    <xdr:to>
      <xdr:col>16</xdr:col>
      <xdr:colOff>127000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2DC90-4AA4-814B-815B-EF1027B47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1943100</xdr:colOff>
      <xdr:row>15</xdr:row>
      <xdr:rowOff>31750</xdr:rowOff>
    </xdr:from>
    <xdr:to>
      <xdr:col>12</xdr:col>
      <xdr:colOff>666750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22AEC-A220-E843-B257-71C264AC2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69905949074" createdVersion="6" refreshedVersion="6" minRefreshableVersion="3" recordCount="4114" xr:uid="{D25F632C-FA93-4947-B92D-1D9AD320C3D3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69967800926" createdVersion="6" refreshedVersion="6" minRefreshableVersion="3" recordCount="4114" xr:uid="{1DC7954E-9160-3D44-A85B-D5F212F19B4E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9D344-5FAF-A945-9EA0-FA39BB44AC6B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606C3-2B72-3143-8804-767EA5B48D03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4246D-B78D-1144-B71C-7FD0D7386FB9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:F20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ACA3-CCBA-5A4B-B102-FB6EEC66F86F}">
  <dimension ref="A1:S30"/>
  <sheetViews>
    <sheetView workbookViewId="0">
      <selection activeCell="E69" sqref="E6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8309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30" spans="8:19" x14ac:dyDescent="0.2">
      <c r="H30" s="12" t="s">
        <v>8323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</sheetData>
  <mergeCells count="1">
    <mergeCell ref="H30:S30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488B6-FC9F-474D-8342-AF1D1E5364D3}">
  <dimension ref="A1:S47"/>
  <sheetViews>
    <sheetView workbookViewId="0">
      <selection activeCell="B18" sqref="B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8309</v>
      </c>
    </row>
    <row r="2" spans="1:6" x14ac:dyDescent="0.2">
      <c r="A2" s="7" t="s">
        <v>8381</v>
      </c>
      <c r="B2" t="s">
        <v>8309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19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19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19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19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19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19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19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19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19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19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19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19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19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19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  <c r="H30" s="12" t="s">
        <v>8365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19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mergeCells count="1">
    <mergeCell ref="H30:S30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C37E6-8210-7E49-AABF-8BEE4962F80B}">
  <dimension ref="A3:S30"/>
  <sheetViews>
    <sheetView workbookViewId="0">
      <selection activeCell="I41" sqref="I41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8380</v>
      </c>
      <c r="B3" t="s">
        <v>8309</v>
      </c>
    </row>
    <row r="4" spans="1:6" x14ac:dyDescent="0.2">
      <c r="A4" s="7" t="s">
        <v>8381</v>
      </c>
      <c r="B4" t="s">
        <v>8309</v>
      </c>
    </row>
    <row r="6" spans="1:6" x14ac:dyDescent="0.2">
      <c r="A6" s="7" t="s">
        <v>8322</v>
      </c>
      <c r="B6" s="7" t="s">
        <v>8321</v>
      </c>
    </row>
    <row r="7" spans="1:6" x14ac:dyDescent="0.2">
      <c r="A7" s="7" t="s">
        <v>8310</v>
      </c>
      <c r="B7" t="s">
        <v>8220</v>
      </c>
      <c r="C7" t="s">
        <v>8221</v>
      </c>
      <c r="D7" t="s">
        <v>8222</v>
      </c>
      <c r="E7" t="s">
        <v>8219</v>
      </c>
      <c r="F7" t="s">
        <v>8320</v>
      </c>
    </row>
    <row r="8" spans="1:6" x14ac:dyDescent="0.2">
      <c r="A8" s="11" t="s">
        <v>8374</v>
      </c>
      <c r="B8" s="9">
        <v>34</v>
      </c>
      <c r="C8" s="9">
        <v>149</v>
      </c>
      <c r="D8" s="9">
        <v>2</v>
      </c>
      <c r="E8" s="9">
        <v>183</v>
      </c>
      <c r="F8" s="9">
        <v>368</v>
      </c>
    </row>
    <row r="9" spans="1:6" x14ac:dyDescent="0.2">
      <c r="A9" s="11" t="s">
        <v>8375</v>
      </c>
      <c r="B9" s="9">
        <v>27</v>
      </c>
      <c r="C9" s="9">
        <v>105</v>
      </c>
      <c r="D9" s="9">
        <v>18</v>
      </c>
      <c r="E9" s="9">
        <v>202</v>
      </c>
      <c r="F9" s="9">
        <v>352</v>
      </c>
    </row>
    <row r="10" spans="1:6" x14ac:dyDescent="0.2">
      <c r="A10" s="11" t="s">
        <v>8376</v>
      </c>
      <c r="B10" s="9">
        <v>28</v>
      </c>
      <c r="C10" s="9">
        <v>108</v>
      </c>
      <c r="D10" s="9">
        <v>30</v>
      </c>
      <c r="E10" s="9">
        <v>179</v>
      </c>
      <c r="F10" s="9">
        <v>345</v>
      </c>
    </row>
    <row r="11" spans="1:6" x14ac:dyDescent="0.2">
      <c r="A11" s="11" t="s">
        <v>8377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2">
      <c r="A12" s="11" t="s">
        <v>8368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2">
      <c r="A13" s="11" t="s">
        <v>8378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">
      <c r="A14" s="11" t="s">
        <v>8369</v>
      </c>
      <c r="B14" s="9">
        <v>44</v>
      </c>
      <c r="C14" s="9">
        <v>148</v>
      </c>
      <c r="D14" s="9"/>
      <c r="E14" s="9">
        <v>192</v>
      </c>
      <c r="F14" s="9">
        <v>384</v>
      </c>
    </row>
    <row r="15" spans="1:6" x14ac:dyDescent="0.2">
      <c r="A15" s="11" t="s">
        <v>8370</v>
      </c>
      <c r="B15" s="9">
        <v>32</v>
      </c>
      <c r="C15" s="9">
        <v>134</v>
      </c>
      <c r="D15" s="9"/>
      <c r="E15" s="9">
        <v>167</v>
      </c>
      <c r="F15" s="9">
        <v>333</v>
      </c>
    </row>
    <row r="16" spans="1:6" x14ac:dyDescent="0.2">
      <c r="A16" s="11" t="s">
        <v>8371</v>
      </c>
      <c r="B16" s="9">
        <v>24</v>
      </c>
      <c r="C16" s="9">
        <v>127</v>
      </c>
      <c r="D16" s="9"/>
      <c r="E16" s="9">
        <v>148</v>
      </c>
      <c r="F16" s="9">
        <v>299</v>
      </c>
    </row>
    <row r="17" spans="1:19" x14ac:dyDescent="0.2">
      <c r="A17" s="11" t="s">
        <v>8372</v>
      </c>
      <c r="B17" s="9">
        <v>20</v>
      </c>
      <c r="C17" s="9">
        <v>150</v>
      </c>
      <c r="D17" s="9"/>
      <c r="E17" s="9">
        <v>184</v>
      </c>
      <c r="F17" s="9">
        <v>354</v>
      </c>
    </row>
    <row r="18" spans="1:19" x14ac:dyDescent="0.2">
      <c r="A18" s="11" t="s">
        <v>8373</v>
      </c>
      <c r="B18" s="9">
        <v>37</v>
      </c>
      <c r="C18" s="9">
        <v>113</v>
      </c>
      <c r="D18" s="9"/>
      <c r="E18" s="9">
        <v>180</v>
      </c>
      <c r="F18" s="9">
        <v>330</v>
      </c>
    </row>
    <row r="19" spans="1:19" x14ac:dyDescent="0.2">
      <c r="A19" s="11" t="s">
        <v>8379</v>
      </c>
      <c r="B19" s="9">
        <v>23</v>
      </c>
      <c r="C19" s="9">
        <v>119</v>
      </c>
      <c r="D19" s="9"/>
      <c r="E19" s="9">
        <v>111</v>
      </c>
      <c r="F19" s="9">
        <v>253</v>
      </c>
    </row>
    <row r="20" spans="1:19" x14ac:dyDescent="0.2">
      <c r="A20" s="11" t="s">
        <v>8320</v>
      </c>
      <c r="B20" s="9">
        <v>349</v>
      </c>
      <c r="C20" s="9">
        <v>1530</v>
      </c>
      <c r="D20" s="9">
        <v>50</v>
      </c>
      <c r="E20" s="9">
        <v>2185</v>
      </c>
      <c r="F20" s="9">
        <v>4114</v>
      </c>
    </row>
    <row r="30" spans="1:19" x14ac:dyDescent="0.2">
      <c r="H30" s="12" t="s">
        <v>8382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</sheetData>
  <mergeCells count="1">
    <mergeCell ref="H30:S30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4" zoomScaleNormal="84" workbookViewId="0">
      <selection activeCell="H131" sqref="H13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bestFit="1" customWidth="1"/>
    <col min="16" max="16" width="14.5" bestFit="1" customWidth="1"/>
    <col min="17" max="17" width="10.83203125" bestFit="1" customWidth="1"/>
    <col min="18" max="18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8381</v>
      </c>
      <c r="R1" s="1" t="s">
        <v>8308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F1:F4115" xr:uid="{1799A074-6123-7844-BD60-4B7913DFE2E0}">
    <filterColumn colId="0">
      <filters>
        <filter val="canceled"/>
      </filters>
    </filterColumn>
  </autoFilter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">
      <formula>NOT(ISERROR(SEARCH("cance",F2)))</formula>
    </cfRule>
    <cfRule type="containsText" dxfId="5" priority="4" operator="containsText" text="fail">
      <formula>NOT(ISERROR(SEARCH("fail",F2)))</formula>
    </cfRule>
    <cfRule type="containsText" dxfId="4" priority="5" operator="containsText" text="succes">
      <formula>NOT(ISERROR(SEARCH("succes",F2)))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67EF3-235E-3F4E-BE67-C87E0C5D8C9B}">
  <dimension ref="A1:K13"/>
  <sheetViews>
    <sheetView workbookViewId="0">
      <selection activeCell="O11" sqref="O11"/>
    </sheetView>
  </sheetViews>
  <sheetFormatPr baseColWidth="10" defaultRowHeight="15" x14ac:dyDescent="0.2"/>
  <cols>
    <col min="1" max="1" width="38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11" width="0" hidden="1" customWidth="1"/>
  </cols>
  <sheetData>
    <row r="1" spans="1:11" ht="19" x14ac:dyDescent="0.25">
      <c r="A1" s="13" t="s">
        <v>8383</v>
      </c>
      <c r="B1" t="s">
        <v>8390</v>
      </c>
      <c r="C1" t="s">
        <v>8389</v>
      </c>
      <c r="D1" t="s">
        <v>8388</v>
      </c>
      <c r="E1" t="s">
        <v>8387</v>
      </c>
      <c r="F1" t="s">
        <v>8386</v>
      </c>
      <c r="G1" t="s">
        <v>8385</v>
      </c>
      <c r="H1" t="s">
        <v>8384</v>
      </c>
    </row>
    <row r="2" spans="1:11" ht="21" x14ac:dyDescent="0.25">
      <c r="A2" s="14" t="s">
        <v>8391</v>
      </c>
      <c r="B2">
        <f>COUNTIFS(RAW!$F:$F,I2,RAW!$D:$D,"&lt;1000")</f>
        <v>322</v>
      </c>
      <c r="C2">
        <f>COUNTIFS(RAW!$F:$F,J2,RAW!$D:$D,"&lt;1000")</f>
        <v>113</v>
      </c>
      <c r="D2">
        <f>COUNTIFS(RAW!$F:$F,K2,RAW!$D:$D,"&lt;1000")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  <c r="I2" t="s">
        <v>8219</v>
      </c>
      <c r="J2" t="s">
        <v>8221</v>
      </c>
      <c r="K2" t="s">
        <v>8220</v>
      </c>
    </row>
    <row r="3" spans="1:11" ht="21" x14ac:dyDescent="0.25">
      <c r="A3" s="14" t="s">
        <v>8392</v>
      </c>
      <c r="B3">
        <f>COUNTIFS(RAW!$F:$F,I2,RAW!$D:$D,"&gt;=1000",RAW!$D:$D,"&lt;4999")</f>
        <v>931</v>
      </c>
      <c r="C3">
        <f>COUNTIFS(RAW!$F:$F,J2,RAW!$D:$D,"&gt;=1000",RAW!$D:$D,"&lt;4999")</f>
        <v>420</v>
      </c>
      <c r="D3">
        <f>COUNTIFS(RAW!$F:$F,K2,RAW!$D:$D,"&gt;=1000",RAW!$D:$D,"&lt;4999")</f>
        <v>60</v>
      </c>
      <c r="E3">
        <f t="shared" ref="E3:E13" si="1">SUM(B3:D3)</f>
        <v>1411</v>
      </c>
      <c r="F3" s="15">
        <f t="shared" ref="F3:F13" si="2">B3/$E3</f>
        <v>0.65981573352232459</v>
      </c>
      <c r="G3" s="15">
        <f t="shared" ref="G3:G13" si="3">C3/$E3</f>
        <v>0.297661233167966</v>
      </c>
      <c r="H3" s="15">
        <f t="shared" ref="H3:H13" si="4">D3/$E3</f>
        <v>4.2523033309709427E-2</v>
      </c>
    </row>
    <row r="4" spans="1:11" ht="21" x14ac:dyDescent="0.25">
      <c r="A4" s="14" t="s">
        <v>8393</v>
      </c>
      <c r="B4">
        <f>COUNTIFS(RAW!$F:$F,I2,RAW!$D:$D,"&lt;9999",RAW!$D:$D,"&gt;=5000")</f>
        <v>380</v>
      </c>
      <c r="C4">
        <f>COUNTIFS(RAW!$F:$F,J2,RAW!$D:$D,"&lt;9999",RAW!$D:$D,"&gt;=5000")</f>
        <v>282</v>
      </c>
      <c r="D4">
        <f>COUNTIFS(RAW!$F:$F,K2,RAW!$D:$D,"&lt;9999",RAW!$D:$D,"&gt;=5000")</f>
        <v>51</v>
      </c>
      <c r="E4">
        <f t="shared" si="1"/>
        <v>713</v>
      </c>
      <c r="F4" s="15">
        <f t="shared" si="2"/>
        <v>0.53295932678821878</v>
      </c>
      <c r="G4" s="15">
        <f t="shared" si="3"/>
        <v>0.39551192145862551</v>
      </c>
      <c r="H4" s="15">
        <f t="shared" si="4"/>
        <v>7.1528751753155678E-2</v>
      </c>
    </row>
    <row r="5" spans="1:11" ht="21" x14ac:dyDescent="0.25">
      <c r="A5" s="14" t="s">
        <v>8394</v>
      </c>
      <c r="B5">
        <f>COUNTIFS(RAW!$F:$F,I2,RAW!$D:$D,"&lt;14999",RAW!$D:$D,"&gt;=10000")</f>
        <v>168</v>
      </c>
      <c r="C5">
        <f>COUNTIFS(RAW!$F:$F,J2,RAW!$D:$D,"&lt;14999",RAW!$D:$D,"&gt;=10000")</f>
        <v>144</v>
      </c>
      <c r="D5">
        <f>COUNTIFS(RAW!$F:$F,K2,RAW!$D:$D,"&lt;14999",RAW!$D:$D,"&gt;=10000")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11" ht="21" x14ac:dyDescent="0.25">
      <c r="A6" s="14" t="s">
        <v>8395</v>
      </c>
      <c r="B6">
        <f>COUNTIFS(RAW!$F:$F,I2,RAW!$D:$D,"&lt;19999",RAW!$D:$D,"&gt;=15000")</f>
        <v>94</v>
      </c>
      <c r="C6">
        <f>COUNTIFS(RAW!$F:$F,J2,RAW!$D:$D,"&lt;19999",RAW!$D:$D,"&gt;=15000")</f>
        <v>90</v>
      </c>
      <c r="D6">
        <f>COUNTIFS(RAW!$F:$F,K2,RAW!$D:$D,"&lt;19999",RAW!$D:$D,"&gt;=15000")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11" ht="21" x14ac:dyDescent="0.25">
      <c r="A7" s="14" t="s">
        <v>8396</v>
      </c>
      <c r="B7">
        <f>COUNTIFS(RAW!$F:$F,I2,RAW!$D:$D,"&lt;24999",RAW!$D:$D,"&gt;=20000")</f>
        <v>62</v>
      </c>
      <c r="C7">
        <f>COUNTIFS(RAW!$F:$F,J2,RAW!$D:$D,"&lt;24999",RAW!$D:$D,"&gt;=20000")</f>
        <v>72</v>
      </c>
      <c r="D7">
        <f>COUNTIFS(RAW!$F:$F,K2,RAW!$D:$D,"&lt;24999",RAW!$D:$D,"&gt;=20000")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11" ht="21" x14ac:dyDescent="0.25">
      <c r="A8" s="14" t="s">
        <v>8397</v>
      </c>
      <c r="B8">
        <f>COUNTIFS(RAW!$F:$F,I2,RAW!$D:$D,"&lt;29999",RAW!$D:$D,"&gt;=25000")</f>
        <v>55</v>
      </c>
      <c r="C8">
        <f>COUNTIFS(RAW!$F:$F,J2,RAW!$D:$D,"&lt;29999",RAW!$D:$D,"&gt;=25000")</f>
        <v>64</v>
      </c>
      <c r="D8">
        <f>COUNTIFS(RAW!$F:$F,K2,RAW!$D:$D,"&lt;29999",RAW!$D:$D,"&gt;=25000")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11" ht="21" x14ac:dyDescent="0.25">
      <c r="A9" s="14" t="s">
        <v>8398</v>
      </c>
      <c r="B9">
        <f>COUNTIFS(RAW!$F:$F,I2,RAW!$D:$D,"&lt;34999",RAW!$D:$D,"&gt;=30000")</f>
        <v>32</v>
      </c>
      <c r="C9">
        <f>COUNTIFS(RAW!$F:$F,J2,RAW!$D:$D,"&lt;34999",RAW!$D:$D,"&gt;=30000")</f>
        <v>37</v>
      </c>
      <c r="D9">
        <f>COUNTIFS(RAW!$F:$F,K2,RAW!$D:$D,"&lt;34999",RAW!$D:$D,"&gt;=30000")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11" ht="21" x14ac:dyDescent="0.25">
      <c r="A10" s="14" t="s">
        <v>8399</v>
      </c>
      <c r="B10">
        <f>COUNTIFS(RAW!$F:$F,I2,RAW!$D:$D,"&lt;39999",RAW!$D:$D,"&gt;=35000")</f>
        <v>26</v>
      </c>
      <c r="C10">
        <f>COUNTIFS(RAW!$F:$F,J2,RAW!$D:$D,"&lt;39999",RAW!$D:$D,"&gt;=35000")</f>
        <v>22</v>
      </c>
      <c r="D10">
        <f>COUNTIFS(RAW!$F:$F,K2,RAW!$D:$D,"&lt;39999",RAW!$D:$D,"&gt;=35000")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11" ht="21" x14ac:dyDescent="0.25">
      <c r="A11" s="14" t="s">
        <v>8400</v>
      </c>
      <c r="B11">
        <f>COUNTIFS(RAW!$F:$F,I2,RAW!$D:$D,"&lt;44999",RAW!$D:$D,"&gt;=40000")</f>
        <v>21</v>
      </c>
      <c r="C11">
        <f>COUNTIFS(RAW!$F:$F,J2,RAW!$D:$D,"&lt;44999",RAW!$D:$D,"&gt;=40000")</f>
        <v>16</v>
      </c>
      <c r="D11">
        <f>COUNTIFS(RAW!$F:$F,K2,RAW!$D:$D,"&lt;44999",RAW!$D:$D,"&gt;=40000")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11" ht="21" x14ac:dyDescent="0.25">
      <c r="A12" s="14" t="s">
        <v>8401</v>
      </c>
      <c r="B12">
        <f>COUNTIFS(RAW!$F:$F,I2,RAW!$D:$D,"&lt;49999",RAW!$D:$D,"&gt;=45000")</f>
        <v>6</v>
      </c>
      <c r="C12">
        <f>COUNTIFS(RAW!$F:$F,J2,RAW!$D:$D,"&lt;49999",RAW!$D:$D,"&gt;=45000")</f>
        <v>11</v>
      </c>
      <c r="D12">
        <f>COUNTIFS(RAW!$F:$F,K2,RAW!$D:$D,"&lt;49999",RAW!$D:$D,"&gt;=45000")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11" ht="21" x14ac:dyDescent="0.25">
      <c r="A13" s="14" t="s">
        <v>8402</v>
      </c>
      <c r="B13">
        <f>COUNTIFS(RAW!$F:$F,I2,RAW!$D:$D,"&gt;=50000")</f>
        <v>86</v>
      </c>
      <c r="C13">
        <f>COUNTIFS(RAW!$F:$F,J2,RAW!$D:$D,"&gt;=50000")</f>
        <v>258</v>
      </c>
      <c r="D13">
        <f>COUNTIFS(RAW!$F:$F,K2,RAW!$D:$D,"&gt;=50000")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conditionalFormatting sqref="K2">
    <cfRule type="containsText" dxfId="3" priority="1" operator="containsText" text="live">
      <formula>NOT(ISERROR(SEARCH("live",K2)))</formula>
    </cfRule>
    <cfRule type="containsText" dxfId="2" priority="2" operator="containsText" text="cance">
      <formula>NOT(ISERROR(SEARCH("cance",K2)))</formula>
    </cfRule>
    <cfRule type="containsText" dxfId="1" priority="3" operator="containsText" text="fail">
      <formula>NOT(ISERROR(SEARCH("fail",K2)))</formula>
    </cfRule>
    <cfRule type="containsText" dxfId="0" priority="4" operator="containsText" text="succes">
      <formula>NOT(ISERROR(SEARCH("succes",K2)))</formula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Pivot (2)</vt:lpstr>
      <vt:lpstr>Pivot (3)</vt:lpstr>
      <vt:lpstr>RAW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2018-10-27T14:45:44Z</dcterms:modified>
</cp:coreProperties>
</file>