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0.119\2.복지과(사례,제공,조직)\2026년도\3. 지역조직화기능\8-9. 주민이 Green 고산\♣2. 종이팩 수거 정류장\"/>
    </mc:Choice>
  </mc:AlternateContent>
  <bookViews>
    <workbookView xWindow="0" yWindow="0" windowWidth="28800" windowHeight="11955" tabRatio="814" activeTab="4"/>
  </bookViews>
  <sheets>
    <sheet name="수거" sheetId="8" r:id="rId1"/>
    <sheet name="2025카페 및 유관기관 종이팩 회수량" sheetId="10" r:id="rId2"/>
    <sheet name="2025(수거량)" sheetId="9" r:id="rId3"/>
    <sheet name="2026" sheetId="11" r:id="rId4"/>
    <sheet name="2026(수거량)" sheetId="12" r:id="rId5"/>
  </sheets>
  <definedNames>
    <definedName name="_xlnm._FilterDatabase" localSheetId="0" hidden="1">수거!$B$2:$F$15</definedName>
  </definedNames>
  <calcPr calcId="162913"/>
</workbook>
</file>

<file path=xl/calcChain.xml><?xml version="1.0" encoding="utf-8"?>
<calcChain xmlns="http://schemas.openxmlformats.org/spreadsheetml/2006/main">
  <c r="P13" i="12" l="1"/>
  <c r="O22" i="12"/>
  <c r="N22" i="12"/>
  <c r="M22" i="12"/>
  <c r="C22" i="12"/>
  <c r="D22" i="12"/>
  <c r="E22" i="12"/>
  <c r="F22" i="12"/>
  <c r="G22" i="12"/>
  <c r="H22" i="12"/>
  <c r="I22" i="12"/>
  <c r="J22" i="12"/>
  <c r="K22" i="12"/>
  <c r="B22" i="12"/>
  <c r="P14" i="12" l="1"/>
  <c r="P15" i="12"/>
  <c r="P16" i="12"/>
  <c r="C17" i="12"/>
  <c r="D17" i="12"/>
  <c r="E17" i="12"/>
  <c r="F17" i="12"/>
  <c r="G17" i="12"/>
  <c r="H17" i="12"/>
  <c r="I17" i="12"/>
  <c r="J17" i="12"/>
  <c r="K17" i="12"/>
  <c r="M17" i="12"/>
  <c r="N17" i="12"/>
  <c r="O17" i="12"/>
  <c r="B17" i="12"/>
  <c r="P9" i="12" l="1"/>
  <c r="P10" i="12"/>
  <c r="P11" i="12"/>
  <c r="P8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B12" i="12"/>
  <c r="O28" i="9" l="1"/>
  <c r="O27" i="9"/>
  <c r="O24" i="9"/>
  <c r="O25" i="9"/>
  <c r="O26" i="9"/>
  <c r="O23" i="9"/>
  <c r="O22" i="9"/>
  <c r="O19" i="9"/>
  <c r="O20" i="9"/>
  <c r="O21" i="9"/>
  <c r="O18" i="9"/>
  <c r="O14" i="9"/>
  <c r="O15" i="9"/>
  <c r="O16" i="9"/>
  <c r="O13" i="9"/>
  <c r="O12" i="9"/>
  <c r="O9" i="9"/>
  <c r="O10" i="9"/>
  <c r="O11" i="9"/>
  <c r="O8" i="9"/>
  <c r="O4" i="9"/>
  <c r="O5" i="9"/>
  <c r="O6" i="9"/>
  <c r="O3" i="9"/>
  <c r="O7" i="9"/>
  <c r="C7" i="9"/>
  <c r="D7" i="9"/>
  <c r="E7" i="9"/>
  <c r="F7" i="9"/>
  <c r="G7" i="9"/>
  <c r="H7" i="9"/>
  <c r="I7" i="9"/>
  <c r="J7" i="9"/>
  <c r="K7" i="9"/>
  <c r="L7" i="9"/>
  <c r="M7" i="9"/>
  <c r="N7" i="9"/>
  <c r="B7" i="9"/>
  <c r="C28" i="9" l="1"/>
  <c r="D28" i="9"/>
  <c r="E28" i="9"/>
  <c r="F28" i="9"/>
  <c r="G28" i="9"/>
  <c r="H28" i="9"/>
  <c r="I28" i="9"/>
  <c r="J28" i="9"/>
  <c r="K28" i="9"/>
  <c r="L28" i="9"/>
  <c r="M28" i="9"/>
  <c r="N28" i="9"/>
  <c r="B28" i="9"/>
  <c r="C27" i="9"/>
  <c r="D27" i="9"/>
  <c r="E27" i="9"/>
  <c r="F27" i="9"/>
  <c r="G27" i="9"/>
  <c r="H27" i="9"/>
  <c r="I27" i="9"/>
  <c r="J27" i="9"/>
  <c r="K27" i="9"/>
  <c r="L27" i="9"/>
  <c r="M27" i="9"/>
  <c r="N27" i="9"/>
  <c r="B27" i="9"/>
  <c r="C22" i="9"/>
  <c r="D22" i="9"/>
  <c r="E22" i="9"/>
  <c r="F22" i="9"/>
  <c r="G22" i="9"/>
  <c r="H22" i="9"/>
  <c r="I22" i="9"/>
  <c r="J22" i="9"/>
  <c r="K22" i="9"/>
  <c r="L22" i="9"/>
  <c r="M22" i="9"/>
  <c r="N22" i="9"/>
  <c r="B22" i="9"/>
  <c r="O17" i="9"/>
  <c r="C17" i="9"/>
  <c r="D17" i="9"/>
  <c r="E17" i="9"/>
  <c r="F17" i="9"/>
  <c r="G17" i="9"/>
  <c r="H17" i="9"/>
  <c r="I17" i="9"/>
  <c r="J17" i="9"/>
  <c r="K17" i="9"/>
  <c r="L17" i="9"/>
  <c r="M17" i="9"/>
  <c r="N17" i="9"/>
  <c r="B17" i="9"/>
  <c r="D12" i="9"/>
  <c r="E12" i="9"/>
  <c r="F12" i="9"/>
  <c r="G12" i="9"/>
  <c r="H12" i="9"/>
  <c r="I12" i="9"/>
  <c r="J12" i="9"/>
  <c r="K12" i="9"/>
  <c r="L12" i="9"/>
  <c r="M12" i="9"/>
  <c r="N12" i="9"/>
  <c r="C12" i="9"/>
  <c r="P4" i="12" l="1"/>
  <c r="P5" i="12"/>
  <c r="P6" i="12"/>
  <c r="P3" i="12"/>
  <c r="L7" i="12" l="1"/>
  <c r="C7" i="12"/>
  <c r="D7" i="12"/>
  <c r="E7" i="12"/>
  <c r="F7" i="12"/>
  <c r="G7" i="12"/>
  <c r="H7" i="12"/>
  <c r="I7" i="12"/>
  <c r="J7" i="12"/>
  <c r="K7" i="12"/>
  <c r="M7" i="12"/>
  <c r="N7" i="12"/>
  <c r="O7" i="12"/>
  <c r="B7" i="12"/>
  <c r="M28" i="12"/>
  <c r="L28" i="12"/>
  <c r="K28" i="12"/>
  <c r="J28" i="12"/>
  <c r="I28" i="12"/>
  <c r="H28" i="12"/>
  <c r="G28" i="12"/>
  <c r="F28" i="12"/>
  <c r="E28" i="12"/>
  <c r="D28" i="12"/>
  <c r="C28" i="12"/>
  <c r="Q28" i="12" s="1"/>
  <c r="B28" i="12"/>
  <c r="P28" i="12" s="1"/>
  <c r="B8" i="11" l="1"/>
  <c r="B19" i="11" l="1"/>
  <c r="B20" i="11" s="1"/>
  <c r="B19" i="10" l="1"/>
  <c r="B13" i="10"/>
  <c r="B8" i="10"/>
  <c r="B20" i="10" s="1"/>
  <c r="B12" i="9"/>
</calcChain>
</file>

<file path=xl/sharedStrings.xml><?xml version="1.0" encoding="utf-8"?>
<sst xmlns="http://schemas.openxmlformats.org/spreadsheetml/2006/main" count="223" uniqueCount="191">
  <si>
    <r>
      <rPr>
        <sz val="11"/>
        <color rgb="FF000000"/>
        <rFont val="맑은 고딕"/>
        <family val="3"/>
        <charset val="129"/>
      </rPr>
      <t>수성구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천을로</t>
    </r>
    <r>
      <rPr>
        <sz val="11"/>
        <color rgb="FF000000"/>
        <rFont val="Arial"/>
        <family val="2"/>
      </rPr>
      <t xml:space="preserve"> 173</t>
    </r>
  </si>
  <si>
    <t>053-791-8895</t>
  </si>
  <si>
    <t>0507-1406-5022</t>
  </si>
  <si>
    <t>0507-1328-0797</t>
  </si>
  <si>
    <t>053-792-6120</t>
  </si>
  <si>
    <t>0507-1349-4099</t>
  </si>
  <si>
    <t>053-793-9822</t>
  </si>
  <si>
    <t>연락처</t>
  </si>
  <si>
    <t>-</t>
  </si>
  <si>
    <t>주소</t>
  </si>
  <si>
    <r>
      <rPr>
        <sz val="11"/>
        <color rgb="FF000000"/>
        <rFont val="맑은 고딕"/>
        <family val="3"/>
        <charset val="129"/>
      </rPr>
      <t>수성구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달구벌대로</t>
    </r>
    <r>
      <rPr>
        <sz val="11"/>
        <color rgb="FF000000"/>
        <rFont val="Arial"/>
        <family val="2"/>
      </rPr>
      <t xml:space="preserve"> 652</t>
    </r>
    <r>
      <rPr>
        <sz val="11"/>
        <color rgb="FF000000"/>
        <rFont val="맑은 고딕"/>
        <family val="3"/>
        <charset val="129"/>
      </rPr>
      <t>길</t>
    </r>
    <r>
      <rPr>
        <sz val="11"/>
        <color rgb="FF000000"/>
        <rFont val="Arial"/>
        <family val="2"/>
      </rPr>
      <t xml:space="preserve"> 16</t>
    </r>
  </si>
  <si>
    <t>대구 수성구 알파시티2로9길 8</t>
  </si>
  <si>
    <r>
      <rPr>
        <sz val="11"/>
        <color rgb="FF000000"/>
        <rFont val="맑은 고딕"/>
        <family val="3"/>
        <charset val="129"/>
      </rPr>
      <t>수성구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달구벌대로</t>
    </r>
    <r>
      <rPr>
        <sz val="11"/>
        <color rgb="FF000000"/>
        <rFont val="Arial"/>
        <family val="2"/>
      </rPr>
      <t xml:space="preserve"> 641</t>
    </r>
    <r>
      <rPr>
        <sz val="11"/>
        <color rgb="FF000000"/>
        <rFont val="맑은 고딕"/>
        <family val="3"/>
        <charset val="129"/>
      </rPr>
      <t>길</t>
    </r>
    <r>
      <rPr>
        <sz val="11"/>
        <color rgb="FF000000"/>
        <rFont val="Arial"/>
        <family val="2"/>
      </rPr>
      <t xml:space="preserve"> 8</t>
    </r>
  </si>
  <si>
    <t>수성구 신매로 4길 3</t>
  </si>
  <si>
    <t>대구 수성구 노변공원로7길 3 커피no.5</t>
  </si>
  <si>
    <t>대구 수성구 노변공원로 23 상가 1층</t>
  </si>
  <si>
    <t>대구 수성구 노변공원로 11-1</t>
  </si>
  <si>
    <t xml:space="preserve">     </t>
    <phoneticPr fontId="7" type="noConversion"/>
  </si>
  <si>
    <t>053-793-9995</t>
    <phoneticPr fontId="7" type="noConversion"/>
  </si>
  <si>
    <r>
      <rPr>
        <sz val="11"/>
        <color rgb="FF000000"/>
        <rFont val="맑은 고딕"/>
        <family val="3"/>
        <charset val="129"/>
      </rPr>
      <t>대구</t>
    </r>
    <r>
      <rPr>
        <sz val="11"/>
        <color rgb="FF000000"/>
        <rFont val="Arial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수성구</t>
    </r>
    <r>
      <rPr>
        <sz val="11"/>
        <color rgb="FF000000"/>
        <rFont val="Arial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천을로</t>
    </r>
    <r>
      <rPr>
        <sz val="11"/>
        <color rgb="FF000000"/>
        <rFont val="Arial"/>
        <family val="3"/>
        <charset val="129"/>
      </rPr>
      <t xml:space="preserve"> 105-1 1</t>
    </r>
    <r>
      <rPr>
        <sz val="11"/>
        <color rgb="FF000000"/>
        <rFont val="맑은 고딕"/>
        <family val="3"/>
        <charset val="129"/>
      </rPr>
      <t>층</t>
    </r>
    <phoneticPr fontId="7" type="noConversion"/>
  </si>
  <si>
    <t xml:space="preserve"> 010-4924-7339</t>
    <phoneticPr fontId="7" type="noConversion"/>
  </si>
  <si>
    <t>1-2.파즈커피</t>
    <phoneticPr fontId="7" type="noConversion"/>
  </si>
  <si>
    <t>1-2.카페 아이올리</t>
    <phoneticPr fontId="7" type="noConversion"/>
  </si>
  <si>
    <t>1-1.우드테일러스 카페</t>
    <phoneticPr fontId="7" type="noConversion"/>
  </si>
  <si>
    <t>2-3.토리커피</t>
    <phoneticPr fontId="7" type="noConversion"/>
  </si>
  <si>
    <t>2-4.컵스쿠쿠</t>
    <phoneticPr fontId="7" type="noConversion"/>
  </si>
  <si>
    <t>3-1.달커피</t>
    <phoneticPr fontId="7" type="noConversion"/>
  </si>
  <si>
    <r>
      <rPr>
        <sz val="11"/>
        <color rgb="FF000000"/>
        <rFont val="맑은 고딕"/>
        <family val="3"/>
        <charset val="129"/>
      </rPr>
      <t>대구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수성구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달구벌대로</t>
    </r>
    <r>
      <rPr>
        <sz val="11"/>
        <color rgb="FF000000"/>
        <rFont val="Arial"/>
        <family val="2"/>
      </rPr>
      <t>650</t>
    </r>
    <r>
      <rPr>
        <sz val="11"/>
        <color rgb="FF000000"/>
        <rFont val="맑은 고딕"/>
        <family val="3"/>
        <charset val="129"/>
      </rPr>
      <t>길</t>
    </r>
    <r>
      <rPr>
        <sz val="11"/>
        <color rgb="FF000000"/>
        <rFont val="Arial"/>
        <family val="2"/>
      </rPr>
      <t xml:space="preserve"> 11 C</t>
    </r>
    <r>
      <rPr>
        <sz val="11"/>
        <color rgb="FF000000"/>
        <rFont val="맑은 고딕"/>
        <family val="3"/>
        <charset val="129"/>
      </rPr>
      <t>동</t>
    </r>
    <r>
      <rPr>
        <sz val="11"/>
        <color rgb="FF000000"/>
        <rFont val="Arial"/>
        <family val="2"/>
      </rPr>
      <t>1</t>
    </r>
    <r>
      <rPr>
        <sz val="11"/>
        <color rgb="FF000000"/>
        <rFont val="맑은 고딕"/>
        <family val="3"/>
        <charset val="129"/>
      </rPr>
      <t>층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신매동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신매교회 앞</t>
    </r>
    <r>
      <rPr>
        <sz val="11"/>
        <color rgb="FF000000"/>
        <rFont val="Arial"/>
        <family val="2"/>
      </rPr>
      <t>)</t>
    </r>
    <phoneticPr fontId="7" type="noConversion"/>
  </si>
  <si>
    <t>영업시간</t>
    <phoneticPr fontId="7" type="noConversion"/>
  </si>
  <si>
    <t>비고</t>
    <phoneticPr fontId="7" type="noConversion"/>
  </si>
  <si>
    <r>
      <t xml:space="preserve">10:00 - 22:00 / </t>
    </r>
    <r>
      <rPr>
        <sz val="11"/>
        <color rgb="FF000000"/>
        <rFont val="맑은 고딕"/>
        <family val="3"/>
        <charset val="129"/>
      </rPr>
      <t>연중무휴</t>
    </r>
    <phoneticPr fontId="7" type="noConversion"/>
  </si>
  <si>
    <t>수거량 多</t>
  </si>
  <si>
    <r>
      <t xml:space="preserve">07:00 - 20:00 / </t>
    </r>
    <r>
      <rPr>
        <sz val="11"/>
        <color rgb="FF000000"/>
        <rFont val="맑은 고딕"/>
        <family val="3"/>
        <charset val="129"/>
      </rPr>
      <t>연중무휴</t>
    </r>
    <phoneticPr fontId="7" type="noConversion"/>
  </si>
  <si>
    <r>
      <rPr>
        <sz val="11"/>
        <color rgb="FF000000"/>
        <rFont val="맑은 고딕"/>
        <family val="3"/>
        <charset val="129"/>
      </rPr>
      <t>08:00 - 17:30 / 매주 일 정기휴무</t>
    </r>
    <r>
      <rPr>
        <sz val="11"/>
        <color rgb="FF000000"/>
        <rFont val="Arial"/>
        <family val="2"/>
      </rPr>
      <t xml:space="preserve"> </t>
    </r>
    <phoneticPr fontId="7" type="noConversion"/>
  </si>
  <si>
    <r>
      <t xml:space="preserve">10:00 - 21:30 / </t>
    </r>
    <r>
      <rPr>
        <sz val="11"/>
        <color theme="1"/>
        <rFont val="맑은 고딕"/>
        <family val="3"/>
        <charset val="129"/>
      </rPr>
      <t>매주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정기휴무</t>
    </r>
    <phoneticPr fontId="7" type="noConversion"/>
  </si>
  <si>
    <r>
      <t xml:space="preserve">10:00 - 23:00 / </t>
    </r>
    <r>
      <rPr>
        <sz val="11"/>
        <color rgb="FF000000"/>
        <rFont val="맑은 고딕"/>
        <family val="3"/>
        <charset val="129"/>
      </rPr>
      <t>연중무휴</t>
    </r>
    <phoneticPr fontId="7" type="noConversion"/>
  </si>
  <si>
    <r>
      <t xml:space="preserve">09:30 - 23:00 / </t>
    </r>
    <r>
      <rPr>
        <sz val="11"/>
        <color rgb="FF000000"/>
        <rFont val="맑은 고딕"/>
        <family val="3"/>
        <charset val="129"/>
      </rPr>
      <t>연중무휴</t>
    </r>
    <phoneticPr fontId="7" type="noConversion"/>
  </si>
  <si>
    <t>09:30 - 22:00 / 매주 일 정기휴무</t>
    <phoneticPr fontId="7" type="noConversion"/>
  </si>
  <si>
    <t>10:00 - 22:00 / 매월 마지막주 일 정기휴무</t>
    <phoneticPr fontId="7" type="noConversion"/>
  </si>
  <si>
    <t>고산1동(노변공원 1팀)</t>
    <phoneticPr fontId="7" type="noConversion"/>
  </si>
  <si>
    <t>고산2동(노변공원 2팀)</t>
    <phoneticPr fontId="7" type="noConversion"/>
  </si>
  <si>
    <t>고산3동(시지근린공원팀)</t>
    <phoneticPr fontId="7" type="noConversion"/>
  </si>
  <si>
    <t>수거 팀</t>
    <phoneticPr fontId="7" type="noConversion"/>
  </si>
  <si>
    <t>가게명</t>
    <phoneticPr fontId="7" type="noConversion"/>
  </si>
  <si>
    <t>합계</t>
    <phoneticPr fontId="14" type="noConversion"/>
  </si>
  <si>
    <t>8월 1주</t>
    <phoneticPr fontId="14" type="noConversion"/>
  </si>
  <si>
    <t>8월 2주</t>
    <phoneticPr fontId="14" type="noConversion"/>
  </si>
  <si>
    <t>8월 3주</t>
    <phoneticPr fontId="14" type="noConversion"/>
  </si>
  <si>
    <t>8월 4주</t>
    <phoneticPr fontId="14" type="noConversion"/>
  </si>
  <si>
    <t>8월 합계</t>
    <phoneticPr fontId="14" type="noConversion"/>
  </si>
  <si>
    <t>9월 1주</t>
    <phoneticPr fontId="14" type="noConversion"/>
  </si>
  <si>
    <t>9월 2주</t>
    <phoneticPr fontId="14" type="noConversion"/>
  </si>
  <si>
    <t>9월 3주</t>
    <phoneticPr fontId="14" type="noConversion"/>
  </si>
  <si>
    <t>9월 4주</t>
    <phoneticPr fontId="14" type="noConversion"/>
  </si>
  <si>
    <t>9월 합계</t>
    <phoneticPr fontId="14" type="noConversion"/>
  </si>
  <si>
    <t>10월 1주</t>
    <phoneticPr fontId="14" type="noConversion"/>
  </si>
  <si>
    <t>10월 3주</t>
  </si>
  <si>
    <t>10월 4주</t>
  </si>
  <si>
    <t>10월 합계</t>
    <phoneticPr fontId="14" type="noConversion"/>
  </si>
  <si>
    <t>개수</t>
    <phoneticPr fontId="7" type="noConversion"/>
  </si>
  <si>
    <t>우드테일러스카페</t>
    <phoneticPr fontId="14" type="noConversion"/>
  </si>
  <si>
    <t>카페아이올리</t>
    <phoneticPr fontId="14" type="noConversion"/>
  </si>
  <si>
    <t>파즈커피</t>
    <phoneticPr fontId="14" type="noConversion"/>
  </si>
  <si>
    <t>희희베이글</t>
    <phoneticPr fontId="14" type="noConversion"/>
  </si>
  <si>
    <t>커피넘버파이브</t>
    <phoneticPr fontId="14" type="noConversion"/>
  </si>
  <si>
    <t>토리커피</t>
    <phoneticPr fontId="14" type="noConversion"/>
  </si>
  <si>
    <t>컵스쿠쿠</t>
    <phoneticPr fontId="7" type="noConversion"/>
  </si>
  <si>
    <t>데일리호스시지점</t>
    <phoneticPr fontId="7" type="noConversion"/>
  </si>
  <si>
    <t>달커피</t>
    <phoneticPr fontId="7" type="noConversion"/>
  </si>
  <si>
    <t>레인트리</t>
    <phoneticPr fontId="7" type="noConversion"/>
  </si>
  <si>
    <t>데일리호스본점</t>
    <phoneticPr fontId="7" type="noConversion"/>
  </si>
  <si>
    <t>카페라라</t>
    <phoneticPr fontId="7" type="noConversion"/>
  </si>
  <si>
    <t>카페플러스알파</t>
    <phoneticPr fontId="7" type="noConversion"/>
  </si>
  <si>
    <t>카페 및 유관기관 종이팩 회수량</t>
    <phoneticPr fontId="14" type="noConversion"/>
  </si>
  <si>
    <t>카페 및 유관기관</t>
    <phoneticPr fontId="14" type="noConversion"/>
  </si>
  <si>
    <t>5월 1주</t>
    <phoneticPr fontId="14" type="noConversion"/>
  </si>
  <si>
    <t>5월 2주</t>
    <phoneticPr fontId="14" type="noConversion"/>
  </si>
  <si>
    <t>5월 3주</t>
  </si>
  <si>
    <t>5월 4주</t>
  </si>
  <si>
    <t>5월 5주</t>
  </si>
  <si>
    <t>5월 합계</t>
    <phoneticPr fontId="14" type="noConversion"/>
  </si>
  <si>
    <t>6월 1주</t>
    <phoneticPr fontId="14" type="noConversion"/>
  </si>
  <si>
    <t>6월 2주</t>
    <phoneticPr fontId="14" type="noConversion"/>
  </si>
  <si>
    <t>6월 3주</t>
  </si>
  <si>
    <t>6월 4주</t>
  </si>
  <si>
    <t>6월 합계</t>
    <phoneticPr fontId="14" type="noConversion"/>
  </si>
  <si>
    <t>7월 1주</t>
    <phoneticPr fontId="14" type="noConversion"/>
  </si>
  <si>
    <t>7월 2주</t>
  </si>
  <si>
    <t>7월 3주</t>
  </si>
  <si>
    <t>7월 4주</t>
    <phoneticPr fontId="14" type="noConversion"/>
  </si>
  <si>
    <t>7월 5주</t>
    <phoneticPr fontId="14" type="noConversion"/>
  </si>
  <si>
    <t>10kg</t>
    <phoneticPr fontId="14" type="noConversion"/>
  </si>
  <si>
    <t>7월 합계</t>
    <phoneticPr fontId="14" type="noConversion"/>
  </si>
  <si>
    <t>6.5kg</t>
    <phoneticPr fontId="14" type="noConversion"/>
  </si>
  <si>
    <r>
      <rPr>
        <b/>
        <sz val="18"/>
        <rFont val="맑은 고딕"/>
        <family val="3"/>
        <charset val="129"/>
        <scheme val="minor"/>
      </rPr>
      <t>카페 및 유관기관 종이팩 회수량(대구수성시니어클럽 회수)</t>
    </r>
    <r>
      <rPr>
        <b/>
        <sz val="10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(*카페사정에 따라 회수는 유동적으로 진행)</t>
    </r>
    <phoneticPr fontId="14" type="noConversion"/>
  </si>
  <si>
    <t>11월 1주</t>
    <phoneticPr fontId="14" type="noConversion"/>
  </si>
  <si>
    <t>11월 3주</t>
    <phoneticPr fontId="7" type="noConversion"/>
  </si>
  <si>
    <t>11월 4주</t>
    <phoneticPr fontId="7" type="noConversion"/>
  </si>
  <si>
    <t>12월 4주</t>
    <phoneticPr fontId="7" type="noConversion"/>
  </si>
  <si>
    <t>12월 3주</t>
    <phoneticPr fontId="7" type="noConversion"/>
  </si>
  <si>
    <t>12월 1주</t>
    <phoneticPr fontId="14" type="noConversion"/>
  </si>
  <si>
    <t>11월 합계</t>
    <phoneticPr fontId="14" type="noConversion"/>
  </si>
  <si>
    <t>12월 합계</t>
    <phoneticPr fontId="14" type="noConversion"/>
  </si>
  <si>
    <t>8.5kg</t>
    <phoneticPr fontId="7" type="noConversion"/>
  </si>
  <si>
    <t>4.4kg</t>
    <phoneticPr fontId="7" type="noConversion"/>
  </si>
  <si>
    <t>10월 2주</t>
    <phoneticPr fontId="7" type="noConversion"/>
  </si>
  <si>
    <t>11월 2주</t>
    <phoneticPr fontId="7" type="noConversion"/>
  </si>
  <si>
    <t>12월 2주</t>
    <phoneticPr fontId="7" type="noConversion"/>
  </si>
  <si>
    <t>2.9kg</t>
    <phoneticPr fontId="7" type="noConversion"/>
  </si>
  <si>
    <t>2.0kg</t>
    <phoneticPr fontId="7" type="noConversion"/>
  </si>
  <si>
    <t>5.2kg</t>
    <phoneticPr fontId="7" type="noConversion"/>
  </si>
  <si>
    <t>1.7kg</t>
    <phoneticPr fontId="7" type="noConversion"/>
  </si>
  <si>
    <t>2.5kg</t>
    <phoneticPr fontId="7" type="noConversion"/>
  </si>
  <si>
    <t>2.5kg</t>
    <phoneticPr fontId="7" type="noConversion"/>
  </si>
  <si>
    <t>1.8kg</t>
    <phoneticPr fontId="7" type="noConversion"/>
  </si>
  <si>
    <t>1월 1주</t>
    <phoneticPr fontId="14" type="noConversion"/>
  </si>
  <si>
    <t>1월 2주</t>
    <phoneticPr fontId="14" type="noConversion"/>
  </si>
  <si>
    <t>1월 3주</t>
    <phoneticPr fontId="7" type="noConversion"/>
  </si>
  <si>
    <t>1월 4주</t>
    <phoneticPr fontId="7" type="noConversion"/>
  </si>
  <si>
    <t>1월 5주</t>
    <phoneticPr fontId="7" type="noConversion"/>
  </si>
  <si>
    <t>12.5kg</t>
    <phoneticPr fontId="7" type="noConversion"/>
  </si>
  <si>
    <t>2-1.커피넘버파이브</t>
    <phoneticPr fontId="7" type="noConversion"/>
  </si>
  <si>
    <t>2-2.고산2동커뮤니티센터(카페플러스알파)</t>
    <phoneticPr fontId="7" type="noConversion"/>
  </si>
  <si>
    <t>070-7543-3951</t>
  </si>
  <si>
    <t>09:00 ~ 18:00 / 매주 토, 일 정기휴무</t>
  </si>
  <si>
    <r>
      <t xml:space="preserve">10:30 ~ 22:30 / </t>
    </r>
    <r>
      <rPr>
        <sz val="11"/>
        <color rgb="FF000000"/>
        <rFont val="맑은 고딕"/>
        <family val="3"/>
        <charset val="129"/>
      </rPr>
      <t>연중무휴</t>
    </r>
    <phoneticPr fontId="7" type="noConversion"/>
  </si>
  <si>
    <t>2-5.데일리호스브라운 시지점</t>
    <phoneticPr fontId="7" type="noConversion"/>
  </si>
  <si>
    <t>053-795-5777</t>
    <phoneticPr fontId="7" type="noConversion"/>
  </si>
  <si>
    <r>
      <rPr>
        <sz val="11"/>
        <color rgb="FF000000"/>
        <rFont val="맑은 고딕"/>
        <family val="3"/>
        <charset val="129"/>
      </rPr>
      <t>대구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수성구</t>
    </r>
    <r>
      <rPr>
        <sz val="11"/>
        <color rgb="FF000000"/>
        <rFont val="Arial"/>
        <family val="3"/>
      </rPr>
      <t xml:space="preserve"> </t>
    </r>
    <r>
      <rPr>
        <sz val="11"/>
        <color rgb="FF000000"/>
        <rFont val="맑은 고딕"/>
        <family val="3"/>
        <charset val="129"/>
      </rPr>
      <t>달구벌대로</t>
    </r>
    <r>
      <rPr>
        <sz val="11"/>
        <color rgb="FF000000"/>
        <rFont val="Arial"/>
        <family val="3"/>
      </rPr>
      <t>625</t>
    </r>
    <r>
      <rPr>
        <sz val="11"/>
        <color rgb="FF000000"/>
        <rFont val="맑은 고딕"/>
        <family val="3"/>
        <charset val="129"/>
      </rPr>
      <t>길</t>
    </r>
    <r>
      <rPr>
        <sz val="11"/>
        <color rgb="FF000000"/>
        <rFont val="Arial"/>
        <family val="3"/>
      </rPr>
      <t xml:space="preserve"> 9</t>
    </r>
    <phoneticPr fontId="7" type="noConversion"/>
  </si>
  <si>
    <t>07:00 ~ 21:00 / 연중무휴</t>
    <phoneticPr fontId="7" type="noConversion"/>
  </si>
  <si>
    <t>수거량 종종 多</t>
    <phoneticPr fontId="7" type="noConversion"/>
  </si>
  <si>
    <t>3-2. 고산3동커뮤니티센터</t>
    <phoneticPr fontId="7" type="noConversion"/>
  </si>
  <si>
    <t>053-795-7893</t>
    <phoneticPr fontId="7" type="noConversion"/>
  </si>
  <si>
    <r>
      <rPr>
        <sz val="11"/>
        <color rgb="FF000000"/>
        <rFont val="맑은 고딕"/>
        <family val="2"/>
        <charset val="129"/>
      </rPr>
      <t>대구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수성구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천을로</t>
    </r>
    <r>
      <rPr>
        <sz val="11"/>
        <color rgb="FF000000"/>
        <rFont val="Arial"/>
        <family val="2"/>
      </rPr>
      <t xml:space="preserve"> 199 1</t>
    </r>
    <r>
      <rPr>
        <sz val="11"/>
        <color rgb="FF000000"/>
        <rFont val="맑은 고딕"/>
        <family val="2"/>
        <charset val="129"/>
      </rPr>
      <t>층</t>
    </r>
    <phoneticPr fontId="7" type="noConversion"/>
  </si>
  <si>
    <r>
      <t xml:space="preserve">09:00 - 21:00 / </t>
    </r>
    <r>
      <rPr>
        <sz val="11"/>
        <color rgb="FF000000"/>
        <rFont val="맑은 고딕"/>
        <family val="3"/>
        <charset val="129"/>
      </rPr>
      <t>매주 일 정기휴무</t>
    </r>
    <phoneticPr fontId="7" type="noConversion"/>
  </si>
  <si>
    <t>실내 2단박스형 수거함</t>
    <phoneticPr fontId="7" type="noConversion"/>
  </si>
  <si>
    <t>3-3.데일리호스브라운 본점</t>
  </si>
  <si>
    <t>053-755-5777</t>
  </si>
  <si>
    <t>대구 수성구 천을로 191</t>
  </si>
  <si>
    <t>08:00 - 22:00 / 연중무휴</t>
  </si>
  <si>
    <t>실외 수거함, 수거량 多</t>
    <phoneticPr fontId="7" type="noConversion"/>
  </si>
  <si>
    <t>3-4.레인트리 커피앤디저트</t>
    <phoneticPr fontId="7" type="noConversion"/>
  </si>
  <si>
    <t>3-5.카페라라</t>
    <phoneticPr fontId="7" type="noConversion"/>
  </si>
  <si>
    <t>1. 순서대로 가게를 돌며 종이팩을 회수합니다.(동선수정 가능)</t>
    <phoneticPr fontId="7" type="noConversion"/>
  </si>
  <si>
    <t>2. 회수한 종이팩은 동행정복지센터에 전달합니다.(마지막 코스)</t>
    <phoneticPr fontId="7" type="noConversion"/>
  </si>
  <si>
    <t>3. 가게별 모니터링 일지는 시니어클럽에서 1차 관리합니다.</t>
    <phoneticPr fontId="7" type="noConversion"/>
  </si>
  <si>
    <t>4. 수거카트는 수거 담당자가 관리합니다.</t>
    <phoneticPr fontId="7" type="noConversion"/>
  </si>
  <si>
    <t>*희희베이글 폐업으로 인한 삭제, 데일리호스브라운 시지점 추가</t>
    <phoneticPr fontId="7" type="noConversion"/>
  </si>
  <si>
    <t>*네이버 지도 링크로 이동합니다.</t>
    <phoneticPr fontId="7" type="noConversion"/>
  </si>
  <si>
    <t>종이팩 수거 정류장 리스트(2026. 1. 14(수) 기준)</t>
    <phoneticPr fontId="7" type="noConversion"/>
  </si>
  <si>
    <t>2월 1주</t>
    <phoneticPr fontId="14" type="noConversion"/>
  </si>
  <si>
    <t>2월 2주</t>
    <phoneticPr fontId="14" type="noConversion"/>
  </si>
  <si>
    <t>2월 3주</t>
    <phoneticPr fontId="14" type="noConversion"/>
  </si>
  <si>
    <t>2월 4주</t>
    <phoneticPr fontId="14" type="noConversion"/>
  </si>
  <si>
    <t>2월 합계</t>
    <phoneticPr fontId="14" type="noConversion"/>
  </si>
  <si>
    <t>3월 1주</t>
    <phoneticPr fontId="14" type="noConversion"/>
  </si>
  <si>
    <t>3월 2주</t>
    <phoneticPr fontId="14" type="noConversion"/>
  </si>
  <si>
    <t>3월 3주</t>
    <phoneticPr fontId="14" type="noConversion"/>
  </si>
  <si>
    <t>3월 4주</t>
    <phoneticPr fontId="14" type="noConversion"/>
  </si>
  <si>
    <t>3월 합계</t>
    <phoneticPr fontId="14" type="noConversion"/>
  </si>
  <si>
    <t>4월 1주</t>
    <phoneticPr fontId="14" type="noConversion"/>
  </si>
  <si>
    <t>4월 2주</t>
    <phoneticPr fontId="7" type="noConversion"/>
  </si>
  <si>
    <t>4월 3주</t>
    <phoneticPr fontId="7" type="noConversion"/>
  </si>
  <si>
    <t>4월 4주</t>
    <phoneticPr fontId="7" type="noConversion"/>
  </si>
  <si>
    <t>4월 합계</t>
    <phoneticPr fontId="14" type="noConversion"/>
  </si>
  <si>
    <t>5월 1주</t>
    <phoneticPr fontId="14" type="noConversion"/>
  </si>
  <si>
    <t>5월 2주</t>
    <phoneticPr fontId="7" type="noConversion"/>
  </si>
  <si>
    <t>5월 3주</t>
    <phoneticPr fontId="7" type="noConversion"/>
  </si>
  <si>
    <t>5월 4주</t>
    <phoneticPr fontId="7" type="noConversion"/>
  </si>
  <si>
    <t>5월 합계</t>
    <phoneticPr fontId="14" type="noConversion"/>
  </si>
  <si>
    <t>6월 1주</t>
    <phoneticPr fontId="14" type="noConversion"/>
  </si>
  <si>
    <t>6월 2주</t>
    <phoneticPr fontId="7" type="noConversion"/>
  </si>
  <si>
    <t>6월 3주</t>
    <phoneticPr fontId="7" type="noConversion"/>
  </si>
  <si>
    <t>6월 4주</t>
    <phoneticPr fontId="7" type="noConversion"/>
  </si>
  <si>
    <t>고산3동커뮤니티센터</t>
    <phoneticPr fontId="7" type="noConversion"/>
  </si>
  <si>
    <t>1kg</t>
    <phoneticPr fontId="7" type="noConversion"/>
  </si>
  <si>
    <t>9.5kg</t>
    <phoneticPr fontId="7" type="noConversion"/>
  </si>
  <si>
    <t>5.4kg</t>
    <phoneticPr fontId="7" type="noConversion"/>
  </si>
  <si>
    <t>4.9kg</t>
    <phoneticPr fontId="7" type="noConversion"/>
  </si>
  <si>
    <t>8kg</t>
    <phoneticPr fontId="7" type="noConversion"/>
  </si>
  <si>
    <t>떼데움커피연구소</t>
    <phoneticPr fontId="7" type="noConversion"/>
  </si>
  <si>
    <t>5.5kg</t>
    <phoneticPr fontId="7" type="noConversion"/>
  </si>
  <si>
    <t>3.8kg</t>
    <phoneticPr fontId="7" type="noConversion"/>
  </si>
  <si>
    <t>5.4kg</t>
    <phoneticPr fontId="7" type="noConversion"/>
  </si>
  <si>
    <t>2kg</t>
    <phoneticPr fontId="7" type="noConversion"/>
  </si>
  <si>
    <t>10.7kg</t>
    <phoneticPr fontId="7" type="noConversion"/>
  </si>
  <si>
    <t>합계</t>
    <phoneticPr fontId="14" type="noConversion"/>
  </si>
  <si>
    <t>6월 합계</t>
    <phoneticPr fontId="14" type="noConversion"/>
  </si>
  <si>
    <t>9.2kg</t>
    <phoneticPr fontId="7" type="noConversion"/>
  </si>
  <si>
    <t>4.1kg</t>
    <phoneticPr fontId="7" type="noConversion"/>
  </si>
  <si>
    <t>4.4kg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</si>
</sst>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&quot;kg&quot;"/>
    <numFmt numFmtId="177" formatCode="0_);[Red]\(0\)"/>
    <numFmt numFmtId="178" formatCode="##,##0&quot;g&quot;"/>
  </numFmts>
  <fonts count="3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Arial"/>
      <family val="2"/>
    </font>
    <font>
      <sz val="8"/>
      <name val="돋움"/>
      <family val="3"/>
      <charset val="129"/>
    </font>
    <font>
      <sz val="11"/>
      <color rgb="FF000000"/>
      <name val="Arial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Arial"/>
      <family val="3"/>
    </font>
    <font>
      <sz val="11"/>
      <color rgb="FF000000"/>
      <name val="Arial"/>
      <family val="2"/>
      <charset val="129"/>
    </font>
    <font>
      <sz val="11"/>
      <color rgb="FF000000"/>
      <name val="맑은 고딕"/>
      <family val="2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2" borderId="0">
      <alignment vertical="center"/>
    </xf>
    <xf numFmtId="0" fontId="1" fillId="0" borderId="0">
      <alignment vertical="center"/>
    </xf>
  </cellStyleXfs>
  <cellXfs count="113">
    <xf numFmtId="0" fontId="0" fillId="0" borderId="0" xfId="0">
      <alignment vertical="center"/>
    </xf>
    <xf numFmtId="0" fontId="2" fillId="0" borderId="0" xfId="1">
      <alignment vertical="center"/>
    </xf>
    <xf numFmtId="0" fontId="4" fillId="4" borderId="14" xfId="2" applyFont="1" applyFill="1" applyBorder="1" applyAlignment="1">
      <alignment horizontal="center" vertical="center"/>
    </xf>
    <xf numFmtId="0" fontId="4" fillId="4" borderId="13" xfId="2" applyFont="1" applyFill="1" applyBorder="1" applyAlignment="1">
      <alignment horizontal="center" vertical="center"/>
    </xf>
    <xf numFmtId="49" fontId="4" fillId="4" borderId="13" xfId="2" applyNumberFormat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49" fontId="2" fillId="0" borderId="0" xfId="1" applyNumberFormat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6" borderId="4" xfId="1" applyFill="1" applyBorder="1" applyAlignment="1">
      <alignment horizontal="center" vertical="center"/>
    </xf>
    <xf numFmtId="0" fontId="2" fillId="6" borderId="2" xfId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left" vertical="center"/>
    </xf>
    <xf numFmtId="0" fontId="2" fillId="6" borderId="1" xfId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/>
    </xf>
    <xf numFmtId="0" fontId="2" fillId="7" borderId="4" xfId="1" applyFill="1" applyBorder="1" applyAlignment="1">
      <alignment horizontal="center" vertical="center"/>
    </xf>
    <xf numFmtId="0" fontId="9" fillId="7" borderId="5" xfId="1" applyFont="1" applyFill="1" applyBorder="1" applyAlignment="1">
      <alignment horizontal="left" vertical="center"/>
    </xf>
    <xf numFmtId="0" fontId="2" fillId="7" borderId="5" xfId="1" applyFill="1" applyBorder="1" applyAlignment="1">
      <alignment horizontal="center" vertical="center" wrapText="1"/>
    </xf>
    <xf numFmtId="0" fontId="6" fillId="7" borderId="5" xfId="1" applyFont="1" applyFill="1" applyBorder="1" applyAlignment="1">
      <alignment horizontal="center" vertical="center"/>
    </xf>
    <xf numFmtId="0" fontId="6" fillId="7" borderId="12" xfId="1" applyFont="1" applyFill="1" applyBorder="1" applyAlignment="1">
      <alignment horizontal="center" vertical="center"/>
    </xf>
    <xf numFmtId="0" fontId="2" fillId="7" borderId="2" xfId="1" applyFill="1" applyBorder="1" applyAlignment="1">
      <alignment horizontal="center" vertical="center"/>
    </xf>
    <xf numFmtId="0" fontId="9" fillId="7" borderId="1" xfId="1" applyFont="1" applyFill="1" applyBorder="1" applyAlignment="1">
      <alignment horizontal="left" vertical="center"/>
    </xf>
    <xf numFmtId="0" fontId="2" fillId="7" borderId="1" xfId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/>
    </xf>
    <xf numFmtId="0" fontId="6" fillId="7" borderId="7" xfId="1" applyFont="1" applyFill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0" fontId="9" fillId="7" borderId="6" xfId="1" applyFont="1" applyFill="1" applyBorder="1" applyAlignment="1">
      <alignment horizontal="left" vertical="center"/>
    </xf>
    <xf numFmtId="0" fontId="2" fillId="7" borderId="6" xfId="1" applyFill="1" applyBorder="1" applyAlignment="1">
      <alignment horizontal="center" vertical="center"/>
    </xf>
    <xf numFmtId="0" fontId="8" fillId="7" borderId="6" xfId="1" applyFont="1" applyFill="1" applyBorder="1" applyAlignment="1">
      <alignment horizontal="center" vertical="center"/>
    </xf>
    <xf numFmtId="0" fontId="8" fillId="7" borderId="9" xfId="1" applyFont="1" applyFill="1" applyBorder="1" applyAlignment="1">
      <alignment horizontal="center" vertical="center"/>
    </xf>
    <xf numFmtId="0" fontId="2" fillId="8" borderId="4" xfId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left" vertical="center"/>
    </xf>
    <xf numFmtId="0" fontId="2" fillId="8" borderId="5" xfId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/>
    </xf>
    <xf numFmtId="0" fontId="8" fillId="8" borderId="12" xfId="1" applyFont="1" applyFill="1" applyBorder="1" applyAlignment="1">
      <alignment horizontal="center" vertical="center"/>
    </xf>
    <xf numFmtId="0" fontId="2" fillId="8" borderId="2" xfId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left" vertical="center"/>
    </xf>
    <xf numFmtId="0" fontId="2" fillId="8" borderId="1" xfId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2" fillId="8" borderId="7" xfId="1" applyFill="1" applyBorder="1" applyAlignment="1">
      <alignment horizontal="center" vertical="center"/>
    </xf>
    <xf numFmtId="0" fontId="2" fillId="8" borderId="3" xfId="1" applyFill="1" applyBorder="1" applyAlignment="1">
      <alignment horizontal="center" vertical="center"/>
    </xf>
    <xf numFmtId="0" fontId="9" fillId="8" borderId="6" xfId="1" applyFont="1" applyFill="1" applyBorder="1" applyAlignment="1">
      <alignment horizontal="left" vertical="center"/>
    </xf>
    <xf numFmtId="0" fontId="2" fillId="8" borderId="6" xfId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2" fillId="8" borderId="9" xfId="1" applyFill="1" applyBorder="1" applyAlignment="1">
      <alignment horizontal="center" vertical="center"/>
    </xf>
    <xf numFmtId="0" fontId="2" fillId="6" borderId="15" xfId="1" applyFill="1" applyBorder="1" applyAlignment="1">
      <alignment horizontal="center" vertical="center"/>
    </xf>
    <xf numFmtId="0" fontId="9" fillId="6" borderId="16" xfId="1" applyFont="1" applyFill="1" applyBorder="1" applyAlignment="1">
      <alignment horizontal="left" vertical="center"/>
    </xf>
    <xf numFmtId="0" fontId="2" fillId="6" borderId="16" xfId="1" applyFill="1" applyBorder="1" applyAlignment="1">
      <alignment horizontal="center" vertical="center" wrapText="1"/>
    </xf>
    <xf numFmtId="0" fontId="6" fillId="6" borderId="16" xfId="1" applyFont="1" applyFill="1" applyBorder="1" applyAlignment="1">
      <alignment horizontal="center" vertical="center"/>
    </xf>
    <xf numFmtId="0" fontId="6" fillId="6" borderId="17" xfId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2" fillId="6" borderId="8" xfId="1" applyFill="1" applyBorder="1" applyAlignment="1">
      <alignment horizontal="center" vertical="center"/>
    </xf>
    <xf numFmtId="0" fontId="9" fillId="6" borderId="10" xfId="1" applyFont="1" applyFill="1" applyBorder="1" applyAlignment="1">
      <alignment horizontal="left" vertical="center"/>
    </xf>
    <xf numFmtId="0" fontId="2" fillId="6" borderId="10" xfId="1" applyFill="1" applyBorder="1" applyAlignment="1">
      <alignment horizontal="center" vertical="center" wrapText="1"/>
    </xf>
    <xf numFmtId="0" fontId="6" fillId="6" borderId="10" xfId="1" applyFont="1" applyFill="1" applyBorder="1" applyAlignment="1">
      <alignment horizontal="center" vertical="center"/>
    </xf>
    <xf numFmtId="0" fontId="6" fillId="6" borderId="11" xfId="1" applyFont="1" applyFill="1" applyBorder="1" applyAlignment="1">
      <alignment horizontal="center" vertical="center"/>
    </xf>
    <xf numFmtId="49" fontId="12" fillId="9" borderId="18" xfId="2" applyNumberFormat="1" applyFont="1" applyFill="1" applyBorder="1" applyAlignment="1">
      <alignment horizontal="center" vertical="center"/>
    </xf>
    <xf numFmtId="49" fontId="9" fillId="7" borderId="12" xfId="1" applyNumberFormat="1" applyFont="1" applyFill="1" applyBorder="1" applyAlignment="1">
      <alignment horizontal="center" vertical="center"/>
    </xf>
    <xf numFmtId="49" fontId="9" fillId="7" borderId="7" xfId="1" applyNumberFormat="1" applyFont="1" applyFill="1" applyBorder="1" applyAlignment="1">
      <alignment horizontal="center" vertical="center"/>
    </xf>
    <xf numFmtId="49" fontId="2" fillId="7" borderId="9" xfId="1" applyNumberFormat="1" applyFill="1" applyBorder="1" applyAlignment="1">
      <alignment horizontal="center" vertical="center"/>
    </xf>
    <xf numFmtId="49" fontId="2" fillId="6" borderId="12" xfId="1" applyNumberFormat="1" applyFill="1" applyBorder="1" applyAlignment="1">
      <alignment horizontal="center" vertical="center"/>
    </xf>
    <xf numFmtId="49" fontId="2" fillId="6" borderId="17" xfId="1" applyNumberFormat="1" applyFill="1" applyBorder="1" applyAlignment="1">
      <alignment horizontal="center" vertical="center"/>
    </xf>
    <xf numFmtId="49" fontId="2" fillId="6" borderId="7" xfId="1" applyNumberFormat="1" applyFill="1" applyBorder="1" applyAlignment="1">
      <alignment horizontal="center" vertical="center"/>
    </xf>
    <xf numFmtId="49" fontId="5" fillId="6" borderId="11" xfId="1" applyNumberFormat="1" applyFont="1" applyFill="1" applyBorder="1" applyAlignment="1">
      <alignment horizontal="center" vertical="center"/>
    </xf>
    <xf numFmtId="49" fontId="2" fillId="8" borderId="12" xfId="1" applyNumberFormat="1" applyFill="1" applyBorder="1" applyAlignment="1">
      <alignment horizontal="center" vertical="center"/>
    </xf>
    <xf numFmtId="0" fontId="13" fillId="9" borderId="19" xfId="1" applyFont="1" applyFill="1" applyBorder="1" applyAlignment="1">
      <alignment horizontal="center" vertical="center"/>
    </xf>
    <xf numFmtId="0" fontId="2" fillId="5" borderId="20" xfId="1" applyFill="1" applyBorder="1">
      <alignment vertical="center"/>
    </xf>
    <xf numFmtId="0" fontId="2" fillId="5" borderId="21" xfId="1" applyFill="1" applyBorder="1">
      <alignment vertical="center"/>
    </xf>
    <xf numFmtId="0" fontId="2" fillId="5" borderId="19" xfId="1" applyFill="1" applyBorder="1">
      <alignment vertical="center"/>
    </xf>
    <xf numFmtId="0" fontId="15" fillId="9" borderId="1" xfId="0" applyFont="1" applyFill="1" applyBorder="1" applyAlignment="1">
      <alignment horizontal="center" vertical="center"/>
    </xf>
    <xf numFmtId="14" fontId="17" fillId="9" borderId="1" xfId="0" applyNumberFormat="1" applyFont="1" applyFill="1" applyBorder="1" applyAlignment="1">
      <alignment horizontal="center" vertical="center"/>
    </xf>
    <xf numFmtId="14" fontId="16" fillId="9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77" fontId="15" fillId="10" borderId="1" xfId="0" applyNumberFormat="1" applyFont="1" applyFill="1" applyBorder="1" applyAlignment="1">
      <alignment horizontal="center" vertical="center"/>
    </xf>
    <xf numFmtId="177" fontId="16" fillId="3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178" fontId="18" fillId="5" borderId="1" xfId="0" applyNumberFormat="1" applyFont="1" applyFill="1" applyBorder="1" applyAlignment="1">
      <alignment horizontal="center" vertical="center"/>
    </xf>
    <xf numFmtId="178" fontId="16" fillId="1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177" fontId="18" fillId="5" borderId="1" xfId="0" applyNumberFormat="1" applyFont="1" applyFill="1" applyBorder="1" applyAlignment="1">
      <alignment horizontal="center" vertical="center"/>
    </xf>
    <xf numFmtId="177" fontId="16" fillId="10" borderId="1" xfId="0" applyNumberFormat="1" applyFont="1" applyFill="1" applyBorder="1" applyAlignment="1">
      <alignment horizontal="center" vertical="center"/>
    </xf>
    <xf numFmtId="177" fontId="15" fillId="3" borderId="1" xfId="0" applyNumberFormat="1" applyFont="1" applyFill="1" applyBorder="1" applyAlignment="1">
      <alignment horizontal="center" vertical="center"/>
    </xf>
    <xf numFmtId="0" fontId="1" fillId="0" borderId="0" xfId="3">
      <alignment vertical="center"/>
    </xf>
    <xf numFmtId="0" fontId="22" fillId="9" borderId="1" xfId="3" applyFont="1" applyFill="1" applyBorder="1" applyAlignment="1">
      <alignment horizontal="center" vertical="center"/>
    </xf>
    <xf numFmtId="14" fontId="23" fillId="9" borderId="1" xfId="3" applyNumberFormat="1" applyFont="1" applyFill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24" fillId="5" borderId="1" xfId="3" applyFont="1" applyFill="1" applyBorder="1" applyAlignment="1">
      <alignment horizontal="center" vertical="center"/>
    </xf>
    <xf numFmtId="176" fontId="24" fillId="5" borderId="1" xfId="3" applyNumberFormat="1" applyFont="1" applyFill="1" applyBorder="1" applyAlignment="1">
      <alignment horizontal="center" vertical="center"/>
    </xf>
    <xf numFmtId="0" fontId="22" fillId="10" borderId="1" xfId="3" applyFont="1" applyFill="1" applyBorder="1" applyAlignment="1">
      <alignment horizontal="center" vertical="center"/>
    </xf>
    <xf numFmtId="176" fontId="22" fillId="10" borderId="1" xfId="3" applyNumberFormat="1" applyFont="1" applyFill="1" applyBorder="1" applyAlignment="1">
      <alignment horizontal="center" vertical="center"/>
    </xf>
    <xf numFmtId="0" fontId="22" fillId="3" borderId="1" xfId="3" applyFont="1" applyFill="1" applyBorder="1" applyAlignment="1">
      <alignment horizontal="center" vertical="center"/>
    </xf>
    <xf numFmtId="176" fontId="22" fillId="3" borderId="1" xfId="3" applyNumberFormat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" fillId="8" borderId="8" xfId="1" applyFill="1" applyBorder="1" applyAlignment="1">
      <alignment horizontal="center" vertical="center"/>
    </xf>
    <xf numFmtId="0" fontId="9" fillId="8" borderId="10" xfId="1" applyFont="1" applyFill="1" applyBorder="1" applyAlignment="1">
      <alignment horizontal="left" vertical="center"/>
    </xf>
    <xf numFmtId="0" fontId="2" fillId="8" borderId="10" xfId="1" applyFill="1" applyBorder="1" applyAlignment="1">
      <alignment horizontal="center" vertical="center" wrapText="1"/>
    </xf>
    <xf numFmtId="0" fontId="8" fillId="8" borderId="11" xfId="1" applyFont="1" applyFill="1" applyBorder="1" applyAlignment="1">
      <alignment horizontal="center" vertical="center"/>
    </xf>
    <xf numFmtId="49" fontId="2" fillId="8" borderId="11" xfId="1" applyNumberFormat="1" applyFill="1" applyBorder="1" applyAlignment="1">
      <alignment horizontal="center" vertical="center"/>
    </xf>
    <xf numFmtId="0" fontId="2" fillId="6" borderId="3" xfId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left" vertical="center"/>
    </xf>
    <xf numFmtId="0" fontId="2" fillId="6" borderId="6" xfId="1" applyFill="1" applyBorder="1" applyAlignment="1">
      <alignment horizontal="center" vertical="center" wrapText="1"/>
    </xf>
    <xf numFmtId="0" fontId="8" fillId="6" borderId="6" xfId="1" applyFont="1" applyFill="1" applyBorder="1" applyAlignment="1">
      <alignment horizontal="center" vertical="center"/>
    </xf>
    <xf numFmtId="0" fontId="2" fillId="6" borderId="9" xfId="1" applyFill="1" applyBorder="1" applyAlignment="1">
      <alignment horizontal="center" vertical="center"/>
    </xf>
    <xf numFmtId="49" fontId="2" fillId="6" borderId="9" xfId="1" applyNumberFormat="1" applyFill="1" applyBorder="1" applyAlignment="1">
      <alignment horizontal="center" vertical="center"/>
    </xf>
    <xf numFmtId="0" fontId="26" fillId="8" borderId="10" xfId="1" applyFont="1" applyFill="1" applyBorder="1" applyAlignment="1">
      <alignment horizontal="center" vertical="center"/>
    </xf>
    <xf numFmtId="0" fontId="28" fillId="0" borderId="0" xfId="1" applyFont="1">
      <alignment vertical="center"/>
    </xf>
    <xf numFmtId="0" fontId="29" fillId="0" borderId="0" xfId="1" applyFont="1">
      <alignment vertical="center"/>
    </xf>
    <xf numFmtId="0" fontId="30" fillId="0" borderId="0" xfId="1" applyFont="1">
      <alignment vertical="center"/>
    </xf>
    <xf numFmtId="0" fontId="32" fillId="0" borderId="0" xfId="1" applyFont="1">
      <alignment vertical="center"/>
    </xf>
    <xf numFmtId="0" fontId="31" fillId="0" borderId="0" xfId="1" applyFont="1" applyAlignment="1">
      <alignment horizontal="center" vertical="center"/>
    </xf>
    <xf numFmtId="0" fontId="20" fillId="0" borderId="22" xfId="3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</cellXfs>
  <cellStyles count="4">
    <cellStyle name="좋음 2" xfId="2"/>
    <cellStyle name="표준" xfId="0" builtinId="0"/>
    <cellStyle name="표준 2" xfId="1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naver.me/xpB4OwYq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15</xdr:row>
      <xdr:rowOff>27215</xdr:rowOff>
    </xdr:from>
    <xdr:to>
      <xdr:col>3</xdr:col>
      <xdr:colOff>3401785</xdr:colOff>
      <xdr:row>45</xdr:row>
      <xdr:rowOff>77982</xdr:rowOff>
    </xdr:to>
    <xdr:pic>
      <xdr:nvPicPr>
        <xdr:cNvPr id="2" name="그림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708071-7544-4353-A057-A2E1DBE9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839" y="4799240"/>
          <a:ext cx="8127546" cy="6337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기류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  <pageSetUpPr fitToPage="1"/>
  </sheetPr>
  <dimension ref="A1:M24"/>
  <sheetViews>
    <sheetView topLeftCell="C1" zoomScale="55" zoomScaleNormal="55" zoomScaleSheetLayoutView="70" workbookViewId="0">
      <selection activeCell="H45" sqref="H45"/>
    </sheetView>
  </sheetViews>
  <sheetFormatPr defaultColWidth="9" defaultRowHeight="16.5"/>
  <cols>
    <col min="1" max="1" width="5.625" style="1" customWidth="1"/>
    <col min="2" max="2" width="36.375" style="7" bestFit="1" customWidth="1"/>
    <col min="3" max="3" width="26" style="1" customWidth="1"/>
    <col min="4" max="4" width="55.75" style="1" customWidth="1"/>
    <col min="5" max="5" width="46.5" style="1" bestFit="1" customWidth="1"/>
    <col min="6" max="6" width="29" style="1" customWidth="1"/>
    <col min="7" max="7" width="21.5" style="1" bestFit="1" customWidth="1"/>
    <col min="8" max="16384" width="9" style="1"/>
  </cols>
  <sheetData>
    <row r="1" spans="1:13" s="109" customFormat="1" ht="39.950000000000003" customHeight="1" thickBot="1">
      <c r="A1" s="110" t="s">
        <v>149</v>
      </c>
      <c r="B1" s="110"/>
      <c r="C1" s="110"/>
      <c r="D1" s="110"/>
      <c r="E1" s="110"/>
      <c r="F1" s="110"/>
    </row>
    <row r="2" spans="1:13" ht="24" customHeight="1" thickBot="1">
      <c r="A2" s="2"/>
      <c r="B2" s="3" t="s">
        <v>43</v>
      </c>
      <c r="C2" s="3" t="s">
        <v>7</v>
      </c>
      <c r="D2" s="4" t="s">
        <v>9</v>
      </c>
      <c r="E2" s="4" t="s">
        <v>28</v>
      </c>
      <c r="F2" s="54" t="s">
        <v>29</v>
      </c>
      <c r="G2" s="63" t="s">
        <v>42</v>
      </c>
    </row>
    <row r="3" spans="1:13" ht="24" customHeight="1">
      <c r="A3" s="13">
        <v>1</v>
      </c>
      <c r="B3" s="14" t="s">
        <v>23</v>
      </c>
      <c r="C3" s="15" t="s">
        <v>3</v>
      </c>
      <c r="D3" s="16" t="s">
        <v>13</v>
      </c>
      <c r="E3" s="17" t="s">
        <v>35</v>
      </c>
      <c r="F3" s="55"/>
      <c r="G3" s="66" t="s">
        <v>39</v>
      </c>
    </row>
    <row r="4" spans="1:13" ht="24" customHeight="1">
      <c r="A4" s="18">
        <v>2</v>
      </c>
      <c r="B4" s="19" t="s">
        <v>22</v>
      </c>
      <c r="C4" s="20" t="s">
        <v>1</v>
      </c>
      <c r="D4" s="21" t="s">
        <v>10</v>
      </c>
      <c r="E4" s="22" t="s">
        <v>30</v>
      </c>
      <c r="F4" s="56" t="s">
        <v>31</v>
      </c>
      <c r="G4" s="64"/>
    </row>
    <row r="5" spans="1:13" ht="24" customHeight="1" thickBot="1">
      <c r="A5" s="23">
        <v>3</v>
      </c>
      <c r="B5" s="24" t="s">
        <v>21</v>
      </c>
      <c r="C5" s="25" t="s">
        <v>8</v>
      </c>
      <c r="D5" s="26" t="s">
        <v>27</v>
      </c>
      <c r="E5" s="27" t="s">
        <v>34</v>
      </c>
      <c r="F5" s="57"/>
      <c r="G5" s="65"/>
    </row>
    <row r="6" spans="1:13" ht="24" customHeight="1">
      <c r="A6" s="8">
        <v>4</v>
      </c>
      <c r="B6" s="44" t="s">
        <v>121</v>
      </c>
      <c r="C6" s="45" t="s">
        <v>5</v>
      </c>
      <c r="D6" s="46" t="s">
        <v>14</v>
      </c>
      <c r="E6" s="47" t="s">
        <v>32</v>
      </c>
      <c r="F6" s="58"/>
      <c r="G6" s="64" t="s">
        <v>40</v>
      </c>
      <c r="M6" s="1" t="s">
        <v>17</v>
      </c>
    </row>
    <row r="7" spans="1:13" ht="24" customHeight="1">
      <c r="A7" s="43">
        <v>5</v>
      </c>
      <c r="B7" s="44" t="s">
        <v>122</v>
      </c>
      <c r="C7" s="45" t="s">
        <v>123</v>
      </c>
      <c r="D7" s="46" t="s">
        <v>11</v>
      </c>
      <c r="E7" s="47" t="s">
        <v>124</v>
      </c>
      <c r="F7" s="59"/>
      <c r="G7" s="64"/>
    </row>
    <row r="8" spans="1:13" ht="24" customHeight="1">
      <c r="A8" s="9">
        <v>6</v>
      </c>
      <c r="B8" s="10" t="s">
        <v>24</v>
      </c>
      <c r="C8" s="11" t="s">
        <v>20</v>
      </c>
      <c r="D8" s="12" t="s">
        <v>15</v>
      </c>
      <c r="E8" s="48" t="s">
        <v>33</v>
      </c>
      <c r="F8" s="60"/>
      <c r="G8" s="64"/>
    </row>
    <row r="9" spans="1:13" ht="24" customHeight="1">
      <c r="A9" s="49">
        <v>7</v>
      </c>
      <c r="B9" s="50" t="s">
        <v>25</v>
      </c>
      <c r="C9" s="51" t="s">
        <v>6</v>
      </c>
      <c r="D9" s="52" t="s">
        <v>16</v>
      </c>
      <c r="E9" s="53" t="s">
        <v>125</v>
      </c>
      <c r="F9" s="61"/>
      <c r="G9" s="64"/>
    </row>
    <row r="10" spans="1:13" ht="24" customHeight="1" thickBot="1">
      <c r="A10" s="99">
        <v>8</v>
      </c>
      <c r="B10" s="100" t="s">
        <v>126</v>
      </c>
      <c r="C10" s="101" t="s">
        <v>127</v>
      </c>
      <c r="D10" s="102" t="s">
        <v>128</v>
      </c>
      <c r="E10" s="103" t="s">
        <v>129</v>
      </c>
      <c r="F10" s="104" t="s">
        <v>130</v>
      </c>
      <c r="G10" s="64"/>
    </row>
    <row r="11" spans="1:13" ht="24" customHeight="1">
      <c r="A11" s="28">
        <v>9</v>
      </c>
      <c r="B11" s="29" t="s">
        <v>26</v>
      </c>
      <c r="C11" s="30" t="s">
        <v>2</v>
      </c>
      <c r="D11" s="31" t="s">
        <v>12</v>
      </c>
      <c r="E11" s="32" t="s">
        <v>36</v>
      </c>
      <c r="F11" s="62"/>
      <c r="G11" s="66" t="s">
        <v>41</v>
      </c>
    </row>
    <row r="12" spans="1:13" ht="24" customHeight="1">
      <c r="A12" s="94">
        <v>10</v>
      </c>
      <c r="B12" s="95" t="s">
        <v>131</v>
      </c>
      <c r="C12" s="96" t="s">
        <v>132</v>
      </c>
      <c r="D12" s="105" t="s">
        <v>133</v>
      </c>
      <c r="E12" s="97" t="s">
        <v>134</v>
      </c>
      <c r="F12" s="98" t="s">
        <v>135</v>
      </c>
      <c r="G12" s="64"/>
    </row>
    <row r="13" spans="1:13" ht="24" customHeight="1">
      <c r="A13" s="94">
        <v>11</v>
      </c>
      <c r="B13" s="95" t="s">
        <v>136</v>
      </c>
      <c r="C13" s="96" t="s">
        <v>137</v>
      </c>
      <c r="D13" s="105" t="s">
        <v>138</v>
      </c>
      <c r="E13" s="97" t="s">
        <v>139</v>
      </c>
      <c r="F13" s="98" t="s">
        <v>140</v>
      </c>
      <c r="G13" s="64"/>
    </row>
    <row r="14" spans="1:13" ht="24" customHeight="1">
      <c r="A14" s="33">
        <v>12</v>
      </c>
      <c r="B14" s="34" t="s">
        <v>141</v>
      </c>
      <c r="C14" s="35" t="s">
        <v>4</v>
      </c>
      <c r="D14" s="36" t="s">
        <v>0</v>
      </c>
      <c r="E14" s="37" t="s">
        <v>38</v>
      </c>
      <c r="F14" s="37"/>
      <c r="G14" s="64"/>
    </row>
    <row r="15" spans="1:13" ht="24" customHeight="1" thickBot="1">
      <c r="A15" s="38">
        <v>13</v>
      </c>
      <c r="B15" s="39" t="s">
        <v>142</v>
      </c>
      <c r="C15" s="40" t="s">
        <v>18</v>
      </c>
      <c r="D15" s="41" t="s">
        <v>19</v>
      </c>
      <c r="E15" s="42" t="s">
        <v>37</v>
      </c>
      <c r="F15" s="42"/>
      <c r="G15" s="65"/>
    </row>
    <row r="16" spans="1:13">
      <c r="A16"/>
    </row>
    <row r="17" spans="5:7" ht="17.25">
      <c r="E17" s="106" t="s">
        <v>143</v>
      </c>
    </row>
    <row r="18" spans="5:7" ht="17.25">
      <c r="E18" s="106" t="s">
        <v>144</v>
      </c>
    </row>
    <row r="19" spans="5:7" ht="17.25">
      <c r="E19" s="106" t="s">
        <v>145</v>
      </c>
    </row>
    <row r="20" spans="5:7" ht="17.25">
      <c r="E20" s="106" t="s">
        <v>146</v>
      </c>
    </row>
    <row r="21" spans="5:7" ht="17.25">
      <c r="E21" s="107"/>
    </row>
    <row r="22" spans="5:7" ht="17.25">
      <c r="E22" s="108" t="s">
        <v>147</v>
      </c>
    </row>
    <row r="23" spans="5:7" ht="17.25">
      <c r="E23" s="108" t="s">
        <v>148</v>
      </c>
    </row>
    <row r="24" spans="5:7">
      <c r="F24" s="5"/>
      <c r="G24" s="6"/>
    </row>
  </sheetData>
  <autoFilter ref="B2:F15">
    <sortState ref="B3:F15">
      <sortCondition ref="B2:B15"/>
    </sortState>
  </autoFilter>
  <mergeCells count="1">
    <mergeCell ref="A1:F1"/>
  </mergeCells>
  <phoneticPr fontId="7" type="noConversion"/>
  <pageMargins left="0.74805557727813721" right="0.74805557727813721" top="0.98430556058883667" bottom="0.98430556058883667" header="0.51166665554046631" footer="0.51166665554046631"/>
  <pageSetup paperSize="9"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zoomScale="70" zoomScaleNormal="70" workbookViewId="0">
      <selection sqref="A1:B20"/>
    </sheetView>
  </sheetViews>
  <sheetFormatPr defaultRowHeight="16.5"/>
  <cols>
    <col min="1" max="1" width="19.5" style="93" customWidth="1"/>
    <col min="2" max="2" width="22.625" style="93" customWidth="1"/>
    <col min="3" max="16384" width="9" style="83"/>
  </cols>
  <sheetData>
    <row r="1" spans="1:2" ht="39.950000000000003" customHeight="1">
      <c r="A1" s="111" t="s">
        <v>73</v>
      </c>
      <c r="B1" s="111"/>
    </row>
    <row r="2" spans="1:2" s="86" customFormat="1" ht="24" customHeight="1">
      <c r="A2" s="84"/>
      <c r="B2" s="85" t="s">
        <v>74</v>
      </c>
    </row>
    <row r="3" spans="1:2" ht="24" customHeight="1">
      <c r="A3" s="87" t="s">
        <v>75</v>
      </c>
      <c r="B3" s="88">
        <v>8.4</v>
      </c>
    </row>
    <row r="4" spans="1:2" ht="24" customHeight="1">
      <c r="A4" s="87" t="s">
        <v>76</v>
      </c>
      <c r="B4" s="88">
        <v>9.3000000000000007</v>
      </c>
    </row>
    <row r="5" spans="1:2" ht="24" customHeight="1">
      <c r="A5" s="87" t="s">
        <v>77</v>
      </c>
      <c r="B5" s="88">
        <v>10.4</v>
      </c>
    </row>
    <row r="6" spans="1:2" ht="24" customHeight="1">
      <c r="A6" s="87" t="s">
        <v>78</v>
      </c>
      <c r="B6" s="88">
        <v>12.3</v>
      </c>
    </row>
    <row r="7" spans="1:2" ht="24" customHeight="1">
      <c r="A7" s="87" t="s">
        <v>79</v>
      </c>
      <c r="B7" s="88">
        <v>11</v>
      </c>
    </row>
    <row r="8" spans="1:2" ht="24" customHeight="1">
      <c r="A8" s="89" t="s">
        <v>80</v>
      </c>
      <c r="B8" s="90">
        <f t="shared" ref="B8" si="0">SUM(B3:B7)</f>
        <v>51.400000000000006</v>
      </c>
    </row>
    <row r="9" spans="1:2" ht="24" customHeight="1">
      <c r="A9" s="87" t="s">
        <v>81</v>
      </c>
      <c r="B9" s="88">
        <v>12.9</v>
      </c>
    </row>
    <row r="10" spans="1:2" ht="24" customHeight="1">
      <c r="A10" s="87" t="s">
        <v>82</v>
      </c>
      <c r="B10" s="88">
        <v>13.2</v>
      </c>
    </row>
    <row r="11" spans="1:2" ht="24" customHeight="1">
      <c r="A11" s="87" t="s">
        <v>83</v>
      </c>
      <c r="B11" s="88">
        <v>12</v>
      </c>
    </row>
    <row r="12" spans="1:2" ht="24" customHeight="1">
      <c r="A12" s="87" t="s">
        <v>84</v>
      </c>
      <c r="B12" s="88">
        <v>10.1</v>
      </c>
    </row>
    <row r="13" spans="1:2" ht="25.5" customHeight="1">
      <c r="A13" s="89" t="s">
        <v>85</v>
      </c>
      <c r="B13" s="90">
        <f t="shared" ref="B13" si="1">SUM(B9:B12)</f>
        <v>48.2</v>
      </c>
    </row>
    <row r="14" spans="1:2" ht="24" customHeight="1">
      <c r="A14" s="87" t="s">
        <v>86</v>
      </c>
      <c r="B14" s="88">
        <v>11.5</v>
      </c>
    </row>
    <row r="15" spans="1:2" ht="24" customHeight="1">
      <c r="A15" s="87" t="s">
        <v>87</v>
      </c>
      <c r="B15" s="88">
        <v>12.4</v>
      </c>
    </row>
    <row r="16" spans="1:2" ht="24" customHeight="1">
      <c r="A16" s="87" t="s">
        <v>88</v>
      </c>
      <c r="B16" s="88">
        <v>0</v>
      </c>
    </row>
    <row r="17" spans="1:2" ht="24" customHeight="1">
      <c r="A17" s="87" t="s">
        <v>89</v>
      </c>
      <c r="B17" s="88" t="s">
        <v>93</v>
      </c>
    </row>
    <row r="18" spans="1:2" ht="24" customHeight="1">
      <c r="A18" s="87" t="s">
        <v>90</v>
      </c>
      <c r="B18" s="88" t="s">
        <v>91</v>
      </c>
    </row>
    <row r="19" spans="1:2" ht="25.5" customHeight="1">
      <c r="A19" s="89" t="s">
        <v>92</v>
      </c>
      <c r="B19" s="90">
        <f>SUM(B14:B18)</f>
        <v>23.9</v>
      </c>
    </row>
    <row r="20" spans="1:2" ht="24" customHeight="1">
      <c r="A20" s="91" t="s">
        <v>44</v>
      </c>
      <c r="B20" s="92">
        <f>SUM(B8,B13,B19)</f>
        <v>123.5</v>
      </c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zoomScale="85" zoomScaleNormal="85" workbookViewId="0">
      <selection activeCell="O28" sqref="O28"/>
    </sheetView>
  </sheetViews>
  <sheetFormatPr defaultRowHeight="16.5"/>
  <cols>
    <col min="1" max="16" width="15.625" customWidth="1"/>
  </cols>
  <sheetData>
    <row r="1" spans="1:16" ht="69" customHeight="1">
      <c r="A1" s="112" t="s">
        <v>94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s="76" customFormat="1" ht="24" customHeight="1">
      <c r="A2" s="67"/>
      <c r="B2" s="75" t="s">
        <v>72</v>
      </c>
      <c r="C2" s="68" t="s">
        <v>60</v>
      </c>
      <c r="D2" s="68" t="s">
        <v>61</v>
      </c>
      <c r="E2" s="68" t="s">
        <v>62</v>
      </c>
      <c r="F2" s="68" t="s">
        <v>63</v>
      </c>
      <c r="G2" s="68" t="s">
        <v>64</v>
      </c>
      <c r="H2" s="68" t="s">
        <v>65</v>
      </c>
      <c r="I2" s="68" t="s">
        <v>66</v>
      </c>
      <c r="J2" s="68" t="s">
        <v>67</v>
      </c>
      <c r="K2" s="68" t="s">
        <v>68</v>
      </c>
      <c r="L2" s="68" t="s">
        <v>69</v>
      </c>
      <c r="M2" s="68" t="s">
        <v>70</v>
      </c>
      <c r="N2" s="68" t="s">
        <v>71</v>
      </c>
      <c r="O2" s="68" t="s">
        <v>59</v>
      </c>
      <c r="P2" s="69" t="s">
        <v>44</v>
      </c>
    </row>
    <row r="3" spans="1:16" ht="24" customHeight="1">
      <c r="A3" s="70" t="s">
        <v>45</v>
      </c>
      <c r="B3" s="80">
        <v>4</v>
      </c>
      <c r="C3" s="80">
        <v>56</v>
      </c>
      <c r="D3" s="80">
        <v>138</v>
      </c>
      <c r="E3" s="80">
        <v>32</v>
      </c>
      <c r="F3" s="80">
        <v>54</v>
      </c>
      <c r="G3" s="80">
        <v>14</v>
      </c>
      <c r="H3" s="80">
        <v>7</v>
      </c>
      <c r="I3" s="80"/>
      <c r="J3" s="80"/>
      <c r="K3" s="80">
        <v>12</v>
      </c>
      <c r="L3" s="80">
        <v>2</v>
      </c>
      <c r="M3" s="80">
        <v>98</v>
      </c>
      <c r="N3" s="80">
        <v>4</v>
      </c>
      <c r="O3" s="80">
        <f>SUM(B3:N3)</f>
        <v>421</v>
      </c>
      <c r="P3" s="77"/>
    </row>
    <row r="4" spans="1:16" ht="24" customHeight="1">
      <c r="A4" s="70" t="s">
        <v>46</v>
      </c>
      <c r="B4" s="80">
        <v>70</v>
      </c>
      <c r="C4" s="80">
        <v>102</v>
      </c>
      <c r="D4" s="80">
        <v>146</v>
      </c>
      <c r="E4" s="80">
        <v>107</v>
      </c>
      <c r="F4" s="80">
        <v>25</v>
      </c>
      <c r="G4" s="80">
        <v>72</v>
      </c>
      <c r="H4" s="80">
        <v>31</v>
      </c>
      <c r="I4" s="80"/>
      <c r="J4" s="80"/>
      <c r="K4" s="80">
        <v>1</v>
      </c>
      <c r="L4" s="80">
        <v>4</v>
      </c>
      <c r="M4" s="80">
        <v>95</v>
      </c>
      <c r="N4" s="80">
        <v>10</v>
      </c>
      <c r="O4" s="80">
        <f t="shared" ref="O4:O6" si="0">SUM(B4:N4)</f>
        <v>663</v>
      </c>
      <c r="P4" s="77"/>
    </row>
    <row r="5" spans="1:16" ht="24" customHeight="1">
      <c r="A5" s="70" t="s">
        <v>47</v>
      </c>
      <c r="B5" s="80">
        <v>4</v>
      </c>
      <c r="C5" s="80">
        <v>14</v>
      </c>
      <c r="D5" s="80">
        <v>111</v>
      </c>
      <c r="E5" s="80">
        <v>15</v>
      </c>
      <c r="F5" s="80">
        <v>19</v>
      </c>
      <c r="G5" s="80">
        <v>34</v>
      </c>
      <c r="H5" s="80">
        <v>9</v>
      </c>
      <c r="I5" s="80"/>
      <c r="J5" s="80"/>
      <c r="K5" s="80"/>
      <c r="L5" s="80">
        <v>26</v>
      </c>
      <c r="M5" s="80">
        <v>38</v>
      </c>
      <c r="N5" s="80"/>
      <c r="O5" s="80">
        <f t="shared" si="0"/>
        <v>270</v>
      </c>
      <c r="P5" s="77"/>
    </row>
    <row r="6" spans="1:16" ht="24" customHeight="1">
      <c r="A6" s="70" t="s">
        <v>48</v>
      </c>
      <c r="B6" s="80">
        <v>3</v>
      </c>
      <c r="C6" s="80">
        <v>40</v>
      </c>
      <c r="D6" s="80"/>
      <c r="E6" s="80">
        <v>30</v>
      </c>
      <c r="F6" s="80">
        <v>6</v>
      </c>
      <c r="G6" s="80">
        <v>15</v>
      </c>
      <c r="H6" s="80">
        <v>5</v>
      </c>
      <c r="I6" s="80"/>
      <c r="J6" s="80"/>
      <c r="K6" s="80"/>
      <c r="L6" s="80">
        <v>6</v>
      </c>
      <c r="M6" s="80">
        <v>2</v>
      </c>
      <c r="N6" s="80"/>
      <c r="O6" s="80">
        <f t="shared" si="0"/>
        <v>107</v>
      </c>
      <c r="P6" s="77"/>
    </row>
    <row r="7" spans="1:16" ht="24" customHeight="1">
      <c r="A7" s="71" t="s">
        <v>49</v>
      </c>
      <c r="B7" s="73">
        <f>SUM(B3:B6)</f>
        <v>81</v>
      </c>
      <c r="C7" s="73">
        <f t="shared" ref="C7:N7" si="1">SUM(C3:C6)</f>
        <v>212</v>
      </c>
      <c r="D7" s="73">
        <f t="shared" si="1"/>
        <v>395</v>
      </c>
      <c r="E7" s="73">
        <f t="shared" si="1"/>
        <v>184</v>
      </c>
      <c r="F7" s="73">
        <f t="shared" si="1"/>
        <v>104</v>
      </c>
      <c r="G7" s="73">
        <f t="shared" si="1"/>
        <v>135</v>
      </c>
      <c r="H7" s="73">
        <f t="shared" si="1"/>
        <v>52</v>
      </c>
      <c r="I7" s="73">
        <f t="shared" si="1"/>
        <v>0</v>
      </c>
      <c r="J7" s="73">
        <f t="shared" si="1"/>
        <v>0</v>
      </c>
      <c r="K7" s="73">
        <f t="shared" si="1"/>
        <v>13</v>
      </c>
      <c r="L7" s="73">
        <f t="shared" si="1"/>
        <v>38</v>
      </c>
      <c r="M7" s="73">
        <f t="shared" si="1"/>
        <v>233</v>
      </c>
      <c r="N7" s="73">
        <f t="shared" si="1"/>
        <v>14</v>
      </c>
      <c r="O7" s="81">
        <f>SUM(O3:O6)</f>
        <v>1461</v>
      </c>
      <c r="P7" s="78"/>
    </row>
    <row r="8" spans="1:16" ht="24" customHeight="1">
      <c r="A8" s="70" t="s">
        <v>50</v>
      </c>
      <c r="B8" s="80"/>
      <c r="C8" s="80">
        <v>69</v>
      </c>
      <c r="D8" s="80">
        <v>174</v>
      </c>
      <c r="E8" s="80">
        <v>53</v>
      </c>
      <c r="F8" s="80">
        <v>42</v>
      </c>
      <c r="G8" s="80">
        <v>31</v>
      </c>
      <c r="H8" s="80">
        <v>23</v>
      </c>
      <c r="I8" s="80">
        <v>21</v>
      </c>
      <c r="J8" s="80"/>
      <c r="K8" s="80"/>
      <c r="L8" s="80">
        <v>20</v>
      </c>
      <c r="M8" s="80">
        <v>112</v>
      </c>
      <c r="N8" s="80">
        <v>11</v>
      </c>
      <c r="O8" s="80">
        <f>SUM(B8:N8)</f>
        <v>556</v>
      </c>
      <c r="P8" s="77"/>
    </row>
    <row r="9" spans="1:16" ht="24" customHeight="1">
      <c r="A9" s="70" t="s">
        <v>51</v>
      </c>
      <c r="B9" s="80"/>
      <c r="C9" s="80">
        <v>66</v>
      </c>
      <c r="D9" s="80">
        <v>164</v>
      </c>
      <c r="E9" s="80">
        <v>52</v>
      </c>
      <c r="F9" s="80">
        <v>24</v>
      </c>
      <c r="G9" s="80">
        <v>40</v>
      </c>
      <c r="H9" s="80">
        <v>17</v>
      </c>
      <c r="I9" s="80">
        <v>20</v>
      </c>
      <c r="J9" s="80"/>
      <c r="K9" s="80"/>
      <c r="L9" s="80">
        <v>26</v>
      </c>
      <c r="M9" s="80">
        <v>34.5</v>
      </c>
      <c r="N9" s="80">
        <v>6</v>
      </c>
      <c r="O9" s="80">
        <f t="shared" ref="O9:O11" si="2">SUM(B9:N9)</f>
        <v>449.5</v>
      </c>
      <c r="P9" s="77"/>
    </row>
    <row r="10" spans="1:16" ht="24" customHeight="1">
      <c r="A10" s="70" t="s">
        <v>52</v>
      </c>
      <c r="B10" s="80"/>
      <c r="C10" s="80">
        <v>20</v>
      </c>
      <c r="D10" s="80">
        <v>56</v>
      </c>
      <c r="E10" s="80">
        <v>13</v>
      </c>
      <c r="F10" s="80">
        <v>13</v>
      </c>
      <c r="G10" s="80">
        <v>33</v>
      </c>
      <c r="H10" s="80">
        <v>10</v>
      </c>
      <c r="I10" s="80">
        <v>20</v>
      </c>
      <c r="J10" s="80"/>
      <c r="K10" s="80"/>
      <c r="L10" s="80">
        <v>1</v>
      </c>
      <c r="M10" s="80">
        <v>36</v>
      </c>
      <c r="N10" s="80">
        <v>10</v>
      </c>
      <c r="O10" s="80">
        <f t="shared" si="2"/>
        <v>212</v>
      </c>
      <c r="P10" s="77"/>
    </row>
    <row r="11" spans="1:16" ht="24" customHeight="1">
      <c r="A11" s="70" t="s">
        <v>53</v>
      </c>
      <c r="B11" s="80"/>
      <c r="C11" s="80">
        <v>36</v>
      </c>
      <c r="D11" s="80">
        <v>98</v>
      </c>
      <c r="E11" s="80">
        <v>19</v>
      </c>
      <c r="F11" s="80">
        <v>20</v>
      </c>
      <c r="G11" s="80">
        <v>38</v>
      </c>
      <c r="H11" s="80">
        <v>13</v>
      </c>
      <c r="I11" s="80">
        <v>22</v>
      </c>
      <c r="J11" s="80"/>
      <c r="K11" s="80"/>
      <c r="L11" s="80">
        <v>6</v>
      </c>
      <c r="M11" s="80">
        <v>62</v>
      </c>
      <c r="N11" s="80">
        <v>5</v>
      </c>
      <c r="O11" s="80">
        <f t="shared" si="2"/>
        <v>319</v>
      </c>
      <c r="P11" s="77"/>
    </row>
    <row r="12" spans="1:16" ht="24" customHeight="1">
      <c r="A12" s="71" t="s">
        <v>54</v>
      </c>
      <c r="B12" s="73">
        <f t="shared" ref="B12" si="3">SUM(B8:B11)</f>
        <v>0</v>
      </c>
      <c r="C12" s="73">
        <f>SUM(C8:C11)</f>
        <v>191</v>
      </c>
      <c r="D12" s="73">
        <f t="shared" ref="D12:N12" si="4">SUM(D8:D11)</f>
        <v>492</v>
      </c>
      <c r="E12" s="73">
        <f t="shared" si="4"/>
        <v>137</v>
      </c>
      <c r="F12" s="73">
        <f t="shared" si="4"/>
        <v>99</v>
      </c>
      <c r="G12" s="73">
        <f t="shared" si="4"/>
        <v>142</v>
      </c>
      <c r="H12" s="73">
        <f t="shared" si="4"/>
        <v>63</v>
      </c>
      <c r="I12" s="73">
        <f t="shared" si="4"/>
        <v>83</v>
      </c>
      <c r="J12" s="73">
        <f t="shared" si="4"/>
        <v>0</v>
      </c>
      <c r="K12" s="73">
        <f t="shared" si="4"/>
        <v>0</v>
      </c>
      <c r="L12" s="73">
        <f t="shared" si="4"/>
        <v>53</v>
      </c>
      <c r="M12" s="73">
        <f t="shared" si="4"/>
        <v>244.5</v>
      </c>
      <c r="N12" s="73">
        <f t="shared" si="4"/>
        <v>32</v>
      </c>
      <c r="O12" s="81">
        <f>SUM(O8:O11)</f>
        <v>1536.5</v>
      </c>
      <c r="P12" s="78"/>
    </row>
    <row r="13" spans="1:16" ht="24" customHeight="1">
      <c r="A13" s="70" t="s">
        <v>55</v>
      </c>
      <c r="B13" s="80">
        <v>9</v>
      </c>
      <c r="C13" s="80"/>
      <c r="D13" s="80">
        <v>224</v>
      </c>
      <c r="E13" s="80">
        <v>35</v>
      </c>
      <c r="F13" s="80">
        <v>52</v>
      </c>
      <c r="G13" s="80">
        <v>24</v>
      </c>
      <c r="H13" s="80">
        <v>18</v>
      </c>
      <c r="I13" s="80">
        <v>17</v>
      </c>
      <c r="J13" s="80">
        <v>3</v>
      </c>
      <c r="K13" s="80"/>
      <c r="L13" s="80">
        <v>13</v>
      </c>
      <c r="M13" s="80">
        <v>34</v>
      </c>
      <c r="N13" s="80">
        <v>12</v>
      </c>
      <c r="O13" s="80">
        <f>SUM(B13:N13)</f>
        <v>441</v>
      </c>
      <c r="P13" s="77"/>
    </row>
    <row r="14" spans="1:16" ht="24" customHeight="1">
      <c r="A14" s="70" t="s">
        <v>105</v>
      </c>
      <c r="B14" s="80">
        <v>5</v>
      </c>
      <c r="C14" s="80"/>
      <c r="D14" s="80">
        <v>54</v>
      </c>
      <c r="E14" s="80">
        <v>48</v>
      </c>
      <c r="F14" s="80">
        <v>16</v>
      </c>
      <c r="G14" s="80">
        <v>40</v>
      </c>
      <c r="H14" s="80">
        <v>18</v>
      </c>
      <c r="I14" s="80">
        <v>5</v>
      </c>
      <c r="J14" s="80">
        <v>41</v>
      </c>
      <c r="K14" s="80"/>
      <c r="L14" s="80">
        <v>11</v>
      </c>
      <c r="M14" s="80">
        <v>43</v>
      </c>
      <c r="N14" s="80">
        <v>5</v>
      </c>
      <c r="O14" s="80">
        <f t="shared" ref="O14:O16" si="5">SUM(B14:N14)</f>
        <v>286</v>
      </c>
      <c r="P14" s="77"/>
    </row>
    <row r="15" spans="1:16" ht="24" customHeight="1">
      <c r="A15" s="70" t="s">
        <v>56</v>
      </c>
      <c r="B15" s="80">
        <v>3</v>
      </c>
      <c r="C15" s="80"/>
      <c r="D15" s="80">
        <v>116</v>
      </c>
      <c r="E15" s="80">
        <v>29</v>
      </c>
      <c r="F15" s="80">
        <v>24</v>
      </c>
      <c r="G15" s="80">
        <v>14</v>
      </c>
      <c r="H15" s="80">
        <v>9</v>
      </c>
      <c r="I15" s="80"/>
      <c r="J15" s="80">
        <v>1</v>
      </c>
      <c r="K15" s="80">
        <v>4</v>
      </c>
      <c r="L15" s="80">
        <v>5</v>
      </c>
      <c r="M15" s="80">
        <v>38</v>
      </c>
      <c r="N15" s="80">
        <v>5</v>
      </c>
      <c r="O15" s="80">
        <f t="shared" si="5"/>
        <v>248</v>
      </c>
      <c r="P15" s="77"/>
    </row>
    <row r="16" spans="1:16" ht="24" customHeight="1">
      <c r="A16" s="70" t="s">
        <v>57</v>
      </c>
      <c r="B16" s="80">
        <v>8</v>
      </c>
      <c r="C16" s="80"/>
      <c r="D16" s="80">
        <v>66</v>
      </c>
      <c r="E16" s="80">
        <v>28</v>
      </c>
      <c r="F16" s="80">
        <v>10</v>
      </c>
      <c r="G16" s="80">
        <v>23</v>
      </c>
      <c r="H16" s="80">
        <v>20</v>
      </c>
      <c r="I16" s="80">
        <v>11</v>
      </c>
      <c r="J16" s="80"/>
      <c r="K16" s="80"/>
      <c r="L16" s="80">
        <v>9</v>
      </c>
      <c r="M16" s="80">
        <v>55</v>
      </c>
      <c r="N16" s="80"/>
      <c r="O16" s="80">
        <f t="shared" si="5"/>
        <v>230</v>
      </c>
      <c r="P16" s="77"/>
    </row>
    <row r="17" spans="1:16" ht="24" customHeight="1">
      <c r="A17" s="71" t="s">
        <v>58</v>
      </c>
      <c r="B17" s="73">
        <f>SUM(B13:B16)</f>
        <v>25</v>
      </c>
      <c r="C17" s="73">
        <f t="shared" ref="C17:N17" si="6">SUM(C13:C16)</f>
        <v>0</v>
      </c>
      <c r="D17" s="73">
        <f t="shared" si="6"/>
        <v>460</v>
      </c>
      <c r="E17" s="73">
        <f t="shared" si="6"/>
        <v>140</v>
      </c>
      <c r="F17" s="73">
        <f t="shared" si="6"/>
        <v>102</v>
      </c>
      <c r="G17" s="73">
        <f t="shared" si="6"/>
        <v>101</v>
      </c>
      <c r="H17" s="73">
        <f t="shared" si="6"/>
        <v>65</v>
      </c>
      <c r="I17" s="73">
        <f t="shared" si="6"/>
        <v>33</v>
      </c>
      <c r="J17" s="73">
        <f t="shared" si="6"/>
        <v>45</v>
      </c>
      <c r="K17" s="73">
        <f t="shared" si="6"/>
        <v>4</v>
      </c>
      <c r="L17" s="73">
        <f t="shared" si="6"/>
        <v>38</v>
      </c>
      <c r="M17" s="73">
        <f t="shared" si="6"/>
        <v>170</v>
      </c>
      <c r="N17" s="73">
        <f t="shared" si="6"/>
        <v>22</v>
      </c>
      <c r="O17" s="81">
        <f>SUM(O13:O16)</f>
        <v>1205</v>
      </c>
      <c r="P17" s="78"/>
    </row>
    <row r="18" spans="1:16" ht="24" customHeight="1">
      <c r="A18" s="70" t="s">
        <v>95</v>
      </c>
      <c r="B18" s="80">
        <v>37</v>
      </c>
      <c r="C18" s="80">
        <v>45</v>
      </c>
      <c r="D18" s="80">
        <v>43</v>
      </c>
      <c r="E18" s="80">
        <v>101</v>
      </c>
      <c r="F18" s="80">
        <v>36</v>
      </c>
      <c r="G18" s="80">
        <v>43</v>
      </c>
      <c r="H18" s="80">
        <v>11</v>
      </c>
      <c r="I18" s="80">
        <v>14</v>
      </c>
      <c r="J18" s="80">
        <v>20</v>
      </c>
      <c r="K18" s="80"/>
      <c r="L18" s="80">
        <v>20</v>
      </c>
      <c r="M18" s="80">
        <v>73</v>
      </c>
      <c r="N18" s="80">
        <v>14</v>
      </c>
      <c r="O18" s="80">
        <f>SUM(B18:N18)</f>
        <v>457</v>
      </c>
      <c r="P18" s="77"/>
    </row>
    <row r="19" spans="1:16">
      <c r="A19" s="70" t="s">
        <v>106</v>
      </c>
      <c r="B19" s="80">
        <v>17</v>
      </c>
      <c r="C19" s="80">
        <v>50</v>
      </c>
      <c r="D19" s="80">
        <v>27</v>
      </c>
      <c r="E19" s="80">
        <v>101</v>
      </c>
      <c r="F19" s="80">
        <v>24</v>
      </c>
      <c r="G19" s="80">
        <v>42</v>
      </c>
      <c r="H19" s="80">
        <v>14</v>
      </c>
      <c r="I19" s="80">
        <v>10</v>
      </c>
      <c r="J19" s="80">
        <v>16</v>
      </c>
      <c r="K19" s="80"/>
      <c r="L19" s="80">
        <v>9</v>
      </c>
      <c r="M19" s="80" t="s">
        <v>103</v>
      </c>
      <c r="N19" s="80">
        <v>3</v>
      </c>
      <c r="O19" s="80">
        <f t="shared" ref="O19:O21" si="7">SUM(B19:N19)</f>
        <v>313</v>
      </c>
      <c r="P19" s="77"/>
    </row>
    <row r="20" spans="1:16">
      <c r="A20" s="70" t="s">
        <v>96</v>
      </c>
      <c r="B20" s="80">
        <v>6</v>
      </c>
      <c r="C20" s="80">
        <v>36</v>
      </c>
      <c r="D20" s="80">
        <v>32</v>
      </c>
      <c r="E20" s="80">
        <v>110</v>
      </c>
      <c r="F20" s="80">
        <v>28</v>
      </c>
      <c r="G20" s="80">
        <v>27</v>
      </c>
      <c r="H20" s="80">
        <v>16</v>
      </c>
      <c r="I20" s="80">
        <v>8</v>
      </c>
      <c r="J20" s="80">
        <v>42</v>
      </c>
      <c r="K20" s="80"/>
      <c r="L20" s="80">
        <v>15</v>
      </c>
      <c r="M20" s="80">
        <v>68</v>
      </c>
      <c r="N20" s="80">
        <v>5</v>
      </c>
      <c r="O20" s="80">
        <f t="shared" si="7"/>
        <v>393</v>
      </c>
      <c r="P20" s="77"/>
    </row>
    <row r="21" spans="1:16">
      <c r="A21" s="70" t="s">
        <v>97</v>
      </c>
      <c r="B21" s="80">
        <v>5</v>
      </c>
      <c r="C21" s="80">
        <v>46</v>
      </c>
      <c r="D21" s="80">
        <v>34</v>
      </c>
      <c r="E21" s="80">
        <v>110</v>
      </c>
      <c r="F21" s="80">
        <v>25</v>
      </c>
      <c r="G21" s="80">
        <v>33</v>
      </c>
      <c r="H21" s="80">
        <v>5</v>
      </c>
      <c r="I21" s="80">
        <v>4</v>
      </c>
      <c r="J21" s="80">
        <v>47</v>
      </c>
      <c r="K21" s="80"/>
      <c r="L21" s="80">
        <v>11</v>
      </c>
      <c r="M21" s="80" t="s">
        <v>104</v>
      </c>
      <c r="N21" s="80">
        <v>4</v>
      </c>
      <c r="O21" s="80">
        <f t="shared" si="7"/>
        <v>324</v>
      </c>
      <c r="P21" s="77"/>
    </row>
    <row r="22" spans="1:16">
      <c r="A22" s="71" t="s">
        <v>101</v>
      </c>
      <c r="B22" s="73">
        <f>SUM(B18:B21)</f>
        <v>65</v>
      </c>
      <c r="C22" s="73">
        <f t="shared" ref="C22:N22" si="8">SUM(C18:C21)</f>
        <v>177</v>
      </c>
      <c r="D22" s="73">
        <f t="shared" si="8"/>
        <v>136</v>
      </c>
      <c r="E22" s="73">
        <f t="shared" si="8"/>
        <v>422</v>
      </c>
      <c r="F22" s="73">
        <f t="shared" si="8"/>
        <v>113</v>
      </c>
      <c r="G22" s="73">
        <f t="shared" si="8"/>
        <v>145</v>
      </c>
      <c r="H22" s="73">
        <f t="shared" si="8"/>
        <v>46</v>
      </c>
      <c r="I22" s="73">
        <f t="shared" si="8"/>
        <v>36</v>
      </c>
      <c r="J22" s="73">
        <f t="shared" si="8"/>
        <v>125</v>
      </c>
      <c r="K22" s="73">
        <f t="shared" si="8"/>
        <v>0</v>
      </c>
      <c r="L22" s="73">
        <f t="shared" si="8"/>
        <v>55</v>
      </c>
      <c r="M22" s="73">
        <f t="shared" si="8"/>
        <v>141</v>
      </c>
      <c r="N22" s="73">
        <f t="shared" si="8"/>
        <v>26</v>
      </c>
      <c r="O22" s="81">
        <f>SUM(O18:O21)</f>
        <v>1487</v>
      </c>
      <c r="P22" s="78"/>
    </row>
    <row r="23" spans="1:16">
      <c r="A23" s="70" t="s">
        <v>100</v>
      </c>
      <c r="B23" s="80">
        <v>8</v>
      </c>
      <c r="C23" s="80">
        <v>39</v>
      </c>
      <c r="D23" s="80">
        <v>135</v>
      </c>
      <c r="E23" s="80">
        <v>27</v>
      </c>
      <c r="F23" s="80">
        <v>36</v>
      </c>
      <c r="G23" s="80">
        <v>62</v>
      </c>
      <c r="H23" s="80">
        <v>12</v>
      </c>
      <c r="I23" s="80">
        <v>15</v>
      </c>
      <c r="J23" s="80">
        <v>30</v>
      </c>
      <c r="K23" s="80"/>
      <c r="L23" s="80">
        <v>12</v>
      </c>
      <c r="M23" s="80">
        <v>73</v>
      </c>
      <c r="N23" s="80">
        <v>2</v>
      </c>
      <c r="O23" s="80">
        <f>SUM(B23:N23)</f>
        <v>451</v>
      </c>
      <c r="P23" s="77"/>
    </row>
    <row r="24" spans="1:16">
      <c r="A24" s="70" t="s">
        <v>107</v>
      </c>
      <c r="B24" s="80">
        <v>4</v>
      </c>
      <c r="C24" s="80">
        <v>104</v>
      </c>
      <c r="D24" s="80">
        <v>185</v>
      </c>
      <c r="E24" s="80">
        <v>26</v>
      </c>
      <c r="F24" s="80">
        <v>59</v>
      </c>
      <c r="G24" s="80">
        <v>39</v>
      </c>
      <c r="H24" s="80">
        <v>18</v>
      </c>
      <c r="I24" s="80">
        <v>12</v>
      </c>
      <c r="J24" s="80">
        <v>28</v>
      </c>
      <c r="K24" s="80"/>
      <c r="L24" s="80">
        <v>18</v>
      </c>
      <c r="M24" s="80">
        <v>19</v>
      </c>
      <c r="N24" s="80">
        <v>2</v>
      </c>
      <c r="O24" s="80">
        <f t="shared" ref="O24:O26" si="9">SUM(B24:N24)</f>
        <v>514</v>
      </c>
      <c r="P24" s="77"/>
    </row>
    <row r="25" spans="1:16">
      <c r="A25" s="70" t="s">
        <v>99</v>
      </c>
      <c r="B25" s="80" t="s">
        <v>108</v>
      </c>
      <c r="C25" s="80" t="s">
        <v>109</v>
      </c>
      <c r="D25" s="80" t="s">
        <v>110</v>
      </c>
      <c r="E25" s="80" t="s">
        <v>111</v>
      </c>
      <c r="F25" s="80" t="s">
        <v>112</v>
      </c>
      <c r="G25" s="80" t="s">
        <v>113</v>
      </c>
      <c r="H25" s="80" t="s">
        <v>114</v>
      </c>
      <c r="I25" s="80"/>
      <c r="J25" s="80"/>
      <c r="K25" s="80"/>
      <c r="L25" s="80"/>
      <c r="M25" s="80"/>
      <c r="N25" s="80"/>
      <c r="O25" s="80">
        <f t="shared" si="9"/>
        <v>0</v>
      </c>
      <c r="P25" s="77"/>
    </row>
    <row r="26" spans="1:16">
      <c r="A26" s="70" t="s">
        <v>98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>
        <f t="shared" si="9"/>
        <v>0</v>
      </c>
      <c r="P26" s="77"/>
    </row>
    <row r="27" spans="1:16">
      <c r="A27" s="71" t="s">
        <v>102</v>
      </c>
      <c r="B27" s="73">
        <f>SUM(B23:B26)</f>
        <v>12</v>
      </c>
      <c r="C27" s="73">
        <f t="shared" ref="C27:N27" si="10">SUM(C23:C26)</f>
        <v>143</v>
      </c>
      <c r="D27" s="73">
        <f t="shared" si="10"/>
        <v>320</v>
      </c>
      <c r="E27" s="73">
        <f t="shared" si="10"/>
        <v>53</v>
      </c>
      <c r="F27" s="73">
        <f t="shared" si="10"/>
        <v>95</v>
      </c>
      <c r="G27" s="73">
        <f t="shared" si="10"/>
        <v>101</v>
      </c>
      <c r="H27" s="73">
        <f t="shared" si="10"/>
        <v>30</v>
      </c>
      <c r="I27" s="73">
        <f t="shared" si="10"/>
        <v>27</v>
      </c>
      <c r="J27" s="73">
        <f t="shared" si="10"/>
        <v>58</v>
      </c>
      <c r="K27" s="73">
        <f t="shared" si="10"/>
        <v>0</v>
      </c>
      <c r="L27" s="73">
        <f t="shared" si="10"/>
        <v>30</v>
      </c>
      <c r="M27" s="73">
        <f t="shared" si="10"/>
        <v>92</v>
      </c>
      <c r="N27" s="73">
        <f t="shared" si="10"/>
        <v>4</v>
      </c>
      <c r="O27" s="81">
        <f>SUM(O23:O26)</f>
        <v>965</v>
      </c>
      <c r="P27" s="78"/>
    </row>
    <row r="28" spans="1:16">
      <c r="A28" s="72" t="s">
        <v>44</v>
      </c>
      <c r="B28" s="82">
        <f>SUM(B7,B12,B17,B22,B27)</f>
        <v>183</v>
      </c>
      <c r="C28" s="82">
        <f t="shared" ref="C28:N28" si="11">SUM(C7,C12,C17,C22,C27)</f>
        <v>723</v>
      </c>
      <c r="D28" s="82">
        <f t="shared" si="11"/>
        <v>1803</v>
      </c>
      <c r="E28" s="82">
        <f t="shared" si="11"/>
        <v>936</v>
      </c>
      <c r="F28" s="82">
        <f t="shared" si="11"/>
        <v>513</v>
      </c>
      <c r="G28" s="82">
        <f t="shared" si="11"/>
        <v>624</v>
      </c>
      <c r="H28" s="82">
        <f t="shared" si="11"/>
        <v>256</v>
      </c>
      <c r="I28" s="82">
        <f t="shared" si="11"/>
        <v>179</v>
      </c>
      <c r="J28" s="82">
        <f t="shared" si="11"/>
        <v>228</v>
      </c>
      <c r="K28" s="82">
        <f t="shared" si="11"/>
        <v>17</v>
      </c>
      <c r="L28" s="82">
        <f t="shared" si="11"/>
        <v>214</v>
      </c>
      <c r="M28" s="82">
        <f t="shared" si="11"/>
        <v>880.5</v>
      </c>
      <c r="N28" s="82">
        <f t="shared" si="11"/>
        <v>98</v>
      </c>
      <c r="O28" s="74">
        <f>SUM(O7,O12,O17,O22,O27)</f>
        <v>6654.5</v>
      </c>
      <c r="P28" s="79"/>
    </row>
  </sheetData>
  <mergeCells count="1">
    <mergeCell ref="A1:P1"/>
  </mergeCells>
  <phoneticPr fontId="7" type="noConversion"/>
  <pageMargins left="0.7" right="0.7" top="0.75" bottom="0.75" header="0.3" footer="0.3"/>
  <pageSetup paperSize="9" scale="74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9" sqref="B9"/>
    </sheetView>
  </sheetViews>
  <sheetFormatPr defaultRowHeight="16.5"/>
  <cols>
    <col min="2" max="2" width="32.875" customWidth="1"/>
  </cols>
  <sheetData>
    <row r="1" spans="1:2" ht="20.25">
      <c r="A1" s="111" t="s">
        <v>73</v>
      </c>
      <c r="B1" s="111"/>
    </row>
    <row r="2" spans="1:2">
      <c r="A2" s="84"/>
      <c r="B2" s="85" t="s">
        <v>74</v>
      </c>
    </row>
    <row r="3" spans="1:2">
      <c r="A3" s="87" t="s">
        <v>115</v>
      </c>
      <c r="B3" s="88" t="s">
        <v>120</v>
      </c>
    </row>
    <row r="4" spans="1:2">
      <c r="A4" s="87" t="s">
        <v>116</v>
      </c>
      <c r="B4" s="88">
        <v>15</v>
      </c>
    </row>
    <row r="5" spans="1:2">
      <c r="A5" s="87" t="s">
        <v>117</v>
      </c>
      <c r="B5" s="88">
        <v>13.1</v>
      </c>
    </row>
    <row r="6" spans="1:2">
      <c r="A6" s="87" t="s">
        <v>118</v>
      </c>
      <c r="B6" s="88">
        <v>12.5</v>
      </c>
    </row>
    <row r="7" spans="1:2">
      <c r="A7" s="87" t="s">
        <v>119</v>
      </c>
      <c r="B7" s="88"/>
    </row>
    <row r="8" spans="1:2">
      <c r="A8" s="89" t="s">
        <v>80</v>
      </c>
      <c r="B8" s="90">
        <f>SUM(B3:B7)</f>
        <v>40.6</v>
      </c>
    </row>
    <row r="9" spans="1:2">
      <c r="A9" s="87" t="s">
        <v>81</v>
      </c>
      <c r="B9" s="88"/>
    </row>
    <row r="10" spans="1:2">
      <c r="A10" s="87" t="s">
        <v>82</v>
      </c>
      <c r="B10" s="88"/>
    </row>
    <row r="11" spans="1:2">
      <c r="A11" s="87" t="s">
        <v>83</v>
      </c>
      <c r="B11" s="88"/>
    </row>
    <row r="12" spans="1:2">
      <c r="A12" s="87" t="s">
        <v>84</v>
      </c>
      <c r="B12" s="88"/>
    </row>
    <row r="13" spans="1:2">
      <c r="A13" s="89" t="s">
        <v>85</v>
      </c>
      <c r="B13" s="90"/>
    </row>
    <row r="14" spans="1:2">
      <c r="A14" s="87" t="s">
        <v>86</v>
      </c>
      <c r="B14" s="88"/>
    </row>
    <row r="15" spans="1:2">
      <c r="A15" s="87" t="s">
        <v>87</v>
      </c>
      <c r="B15" s="88"/>
    </row>
    <row r="16" spans="1:2">
      <c r="A16" s="87" t="s">
        <v>88</v>
      </c>
      <c r="B16" s="88"/>
    </row>
    <row r="17" spans="1:2">
      <c r="A17" s="87" t="s">
        <v>89</v>
      </c>
      <c r="B17" s="88"/>
    </row>
    <row r="18" spans="1:2">
      <c r="A18" s="87" t="s">
        <v>90</v>
      </c>
      <c r="B18" s="88"/>
    </row>
    <row r="19" spans="1:2">
      <c r="A19" s="89" t="s">
        <v>92</v>
      </c>
      <c r="B19" s="90">
        <f>SUM(B14:B18)</f>
        <v>0</v>
      </c>
    </row>
    <row r="20" spans="1:2">
      <c r="A20" s="91" t="s">
        <v>44</v>
      </c>
      <c r="B20" s="92">
        <f>SUM(B8,B13,B19)</f>
        <v>40.6</v>
      </c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zoomScale="70" zoomScaleNormal="70" workbookViewId="0">
      <selection activeCell="P14" sqref="P14"/>
    </sheetView>
  </sheetViews>
  <sheetFormatPr defaultRowHeight="16.5"/>
  <cols>
    <col min="1" max="18" width="15.625" customWidth="1"/>
  </cols>
  <sheetData>
    <row r="1" spans="1:18" ht="69" customHeight="1">
      <c r="A1" s="112" t="s">
        <v>94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 s="76" customFormat="1" ht="24" customHeight="1">
      <c r="A2" s="67"/>
      <c r="B2" s="75" t="s">
        <v>72</v>
      </c>
      <c r="C2" s="68" t="s">
        <v>60</v>
      </c>
      <c r="D2" s="68" t="s">
        <v>61</v>
      </c>
      <c r="E2" s="68" t="s">
        <v>62</v>
      </c>
      <c r="F2" s="68" t="s">
        <v>64</v>
      </c>
      <c r="G2" s="68" t="s">
        <v>65</v>
      </c>
      <c r="H2" s="68" t="s">
        <v>66</v>
      </c>
      <c r="I2" s="68" t="s">
        <v>67</v>
      </c>
      <c r="J2" s="68" t="s">
        <v>68</v>
      </c>
      <c r="K2" s="68" t="s">
        <v>69</v>
      </c>
      <c r="L2" s="68" t="s">
        <v>70</v>
      </c>
      <c r="M2" s="68" t="s">
        <v>71</v>
      </c>
      <c r="N2" s="68" t="s">
        <v>174</v>
      </c>
      <c r="O2" s="68" t="s">
        <v>180</v>
      </c>
      <c r="P2" s="68" t="s">
        <v>59</v>
      </c>
      <c r="Q2" s="69" t="s">
        <v>44</v>
      </c>
    </row>
    <row r="3" spans="1:18" ht="24" customHeight="1">
      <c r="A3" s="70" t="s">
        <v>150</v>
      </c>
      <c r="B3" s="80">
        <v>19</v>
      </c>
      <c r="C3" s="80">
        <v>85</v>
      </c>
      <c r="D3" s="80">
        <v>69</v>
      </c>
      <c r="E3" s="80">
        <v>56</v>
      </c>
      <c r="F3" s="80">
        <v>25</v>
      </c>
      <c r="G3" s="80">
        <v>20</v>
      </c>
      <c r="H3" s="80">
        <v>19</v>
      </c>
      <c r="I3" s="80">
        <v>27</v>
      </c>
      <c r="J3" s="80">
        <v>0</v>
      </c>
      <c r="K3" s="80">
        <v>25</v>
      </c>
      <c r="L3" s="80" t="s">
        <v>176</v>
      </c>
      <c r="M3" s="80">
        <v>13</v>
      </c>
      <c r="N3" s="80" t="s">
        <v>175</v>
      </c>
      <c r="O3" s="80"/>
      <c r="P3" s="80">
        <f>SUM(B3:O3)</f>
        <v>358</v>
      </c>
      <c r="Q3" s="77"/>
    </row>
    <row r="4" spans="1:18" ht="24" customHeight="1">
      <c r="A4" s="70" t="s">
        <v>151</v>
      </c>
      <c r="B4" s="80">
        <v>9</v>
      </c>
      <c r="C4" s="80">
        <v>67</v>
      </c>
      <c r="D4" s="80">
        <v>131</v>
      </c>
      <c r="E4" s="80">
        <v>75</v>
      </c>
      <c r="F4" s="80">
        <v>37</v>
      </c>
      <c r="G4" s="80">
        <v>18</v>
      </c>
      <c r="H4" s="80">
        <v>26</v>
      </c>
      <c r="I4" s="80">
        <v>91</v>
      </c>
      <c r="J4" s="80">
        <v>0</v>
      </c>
      <c r="K4" s="80">
        <v>26</v>
      </c>
      <c r="L4" s="80" t="s">
        <v>177</v>
      </c>
      <c r="M4" s="80">
        <v>12</v>
      </c>
      <c r="N4" s="80">
        <v>0</v>
      </c>
      <c r="O4" s="80"/>
      <c r="P4" s="80">
        <f t="shared" ref="P4:P6" si="0">SUM(B4:O4)</f>
        <v>492</v>
      </c>
      <c r="Q4" s="77"/>
    </row>
    <row r="5" spans="1:18" ht="24" customHeight="1">
      <c r="A5" s="70" t="s">
        <v>152</v>
      </c>
      <c r="B5" s="80">
        <v>6</v>
      </c>
      <c r="C5" s="80">
        <v>63</v>
      </c>
      <c r="D5" s="80">
        <v>100</v>
      </c>
      <c r="E5" s="80">
        <v>29</v>
      </c>
      <c r="F5" s="80">
        <v>25</v>
      </c>
      <c r="G5" s="80">
        <v>7</v>
      </c>
      <c r="H5" s="80">
        <v>9</v>
      </c>
      <c r="I5" s="80">
        <v>43</v>
      </c>
      <c r="J5" s="80">
        <v>0</v>
      </c>
      <c r="K5" s="80">
        <v>11</v>
      </c>
      <c r="L5" s="80" t="s">
        <v>178</v>
      </c>
      <c r="M5" s="80"/>
      <c r="N5" s="80"/>
      <c r="O5" s="80"/>
      <c r="P5" s="80">
        <f t="shared" si="0"/>
        <v>293</v>
      </c>
      <c r="Q5" s="77"/>
    </row>
    <row r="6" spans="1:18" ht="24" customHeight="1">
      <c r="A6" s="70" t="s">
        <v>153</v>
      </c>
      <c r="B6" s="80">
        <v>10</v>
      </c>
      <c r="C6" s="80">
        <v>22</v>
      </c>
      <c r="D6" s="80">
        <v>97</v>
      </c>
      <c r="E6" s="80">
        <v>45</v>
      </c>
      <c r="F6" s="80">
        <v>18</v>
      </c>
      <c r="G6" s="80">
        <v>15</v>
      </c>
      <c r="H6" s="80">
        <v>18</v>
      </c>
      <c r="I6" s="80">
        <v>53</v>
      </c>
      <c r="J6" s="80"/>
      <c r="K6" s="80">
        <v>13</v>
      </c>
      <c r="L6" s="80" t="s">
        <v>179</v>
      </c>
      <c r="M6" s="80"/>
      <c r="N6" s="80"/>
      <c r="O6" s="80"/>
      <c r="P6" s="80">
        <f t="shared" si="0"/>
        <v>291</v>
      </c>
      <c r="Q6" s="77"/>
    </row>
    <row r="7" spans="1:18" ht="24" customHeight="1">
      <c r="A7" s="71" t="s">
        <v>154</v>
      </c>
      <c r="B7" s="73">
        <f>SUM(B3:B6)</f>
        <v>44</v>
      </c>
      <c r="C7" s="73">
        <f t="shared" ref="C7:O7" si="1">SUM(C3:C6)</f>
        <v>237</v>
      </c>
      <c r="D7" s="73">
        <f t="shared" si="1"/>
        <v>397</v>
      </c>
      <c r="E7" s="73">
        <f t="shared" si="1"/>
        <v>205</v>
      </c>
      <c r="F7" s="73">
        <f t="shared" si="1"/>
        <v>105</v>
      </c>
      <c r="G7" s="73">
        <f t="shared" si="1"/>
        <v>60</v>
      </c>
      <c r="H7" s="73">
        <f t="shared" si="1"/>
        <v>72</v>
      </c>
      <c r="I7" s="73">
        <f t="shared" si="1"/>
        <v>214</v>
      </c>
      <c r="J7" s="73">
        <f t="shared" si="1"/>
        <v>0</v>
      </c>
      <c r="K7" s="73">
        <f t="shared" si="1"/>
        <v>75</v>
      </c>
      <c r="L7" s="73">
        <f>SUM(L3:L6)</f>
        <v>0</v>
      </c>
      <c r="M7" s="73">
        <f t="shared" si="1"/>
        <v>25</v>
      </c>
      <c r="N7" s="73">
        <f t="shared" si="1"/>
        <v>0</v>
      </c>
      <c r="O7" s="73">
        <f t="shared" si="1"/>
        <v>0</v>
      </c>
      <c r="P7" s="81"/>
      <c r="Q7" s="78"/>
    </row>
    <row r="8" spans="1:18" ht="24" customHeight="1">
      <c r="A8" s="70" t="s">
        <v>155</v>
      </c>
      <c r="B8" s="80">
        <v>9</v>
      </c>
      <c r="C8" s="80">
        <v>49</v>
      </c>
      <c r="D8" s="80">
        <v>145</v>
      </c>
      <c r="E8" s="80">
        <v>25</v>
      </c>
      <c r="F8" s="80">
        <v>22</v>
      </c>
      <c r="G8" s="80">
        <v>13</v>
      </c>
      <c r="H8" s="80">
        <v>9</v>
      </c>
      <c r="I8" s="80">
        <v>53</v>
      </c>
      <c r="J8" s="80">
        <v>1</v>
      </c>
      <c r="K8" s="80">
        <v>14</v>
      </c>
      <c r="L8" s="80" t="s">
        <v>181</v>
      </c>
      <c r="M8" s="80">
        <v>9</v>
      </c>
      <c r="N8" s="80">
        <v>20</v>
      </c>
      <c r="O8" s="80">
        <v>54</v>
      </c>
      <c r="P8" s="80">
        <f>SUM(B8:O8)</f>
        <v>423</v>
      </c>
      <c r="Q8" s="77"/>
    </row>
    <row r="9" spans="1:18" ht="24" customHeight="1">
      <c r="A9" s="70" t="s">
        <v>156</v>
      </c>
      <c r="B9" s="80">
        <v>8</v>
      </c>
      <c r="C9" s="80">
        <v>47</v>
      </c>
      <c r="D9" s="80">
        <v>101</v>
      </c>
      <c r="E9" s="80">
        <v>26</v>
      </c>
      <c r="F9" s="80">
        <v>46</v>
      </c>
      <c r="G9" s="80">
        <v>15</v>
      </c>
      <c r="H9" s="80">
        <v>19</v>
      </c>
      <c r="I9" s="80">
        <v>37</v>
      </c>
      <c r="J9" s="80">
        <v>0</v>
      </c>
      <c r="K9" s="80">
        <v>13</v>
      </c>
      <c r="L9" s="80" t="s">
        <v>182</v>
      </c>
      <c r="M9" s="80">
        <v>8</v>
      </c>
      <c r="N9" s="80">
        <v>22</v>
      </c>
      <c r="O9" s="80">
        <v>28</v>
      </c>
      <c r="P9" s="80">
        <f t="shared" ref="P9:P11" si="2">SUM(B9:O9)</f>
        <v>370</v>
      </c>
      <c r="Q9" s="77"/>
    </row>
    <row r="10" spans="1:18" ht="24" customHeight="1">
      <c r="A10" s="70" t="s">
        <v>157</v>
      </c>
      <c r="B10" s="80">
        <v>6</v>
      </c>
      <c r="C10" s="80">
        <v>69</v>
      </c>
      <c r="D10" s="80">
        <v>214</v>
      </c>
      <c r="E10" s="80">
        <v>32</v>
      </c>
      <c r="F10" s="80">
        <v>39</v>
      </c>
      <c r="G10" s="80">
        <v>10</v>
      </c>
      <c r="H10" s="80">
        <v>4</v>
      </c>
      <c r="I10" s="80">
        <v>63</v>
      </c>
      <c r="J10" s="80">
        <v>0</v>
      </c>
      <c r="K10" s="80">
        <v>16</v>
      </c>
      <c r="L10" s="80" t="s">
        <v>183</v>
      </c>
      <c r="M10" s="80">
        <v>0</v>
      </c>
      <c r="N10" s="80">
        <v>0</v>
      </c>
      <c r="O10" s="80">
        <v>17</v>
      </c>
      <c r="P10" s="80">
        <f t="shared" si="2"/>
        <v>470</v>
      </c>
      <c r="Q10" s="77"/>
    </row>
    <row r="11" spans="1:18" ht="24" customHeight="1">
      <c r="A11" s="70" t="s">
        <v>158</v>
      </c>
      <c r="B11" s="80">
        <v>6</v>
      </c>
      <c r="C11" s="80">
        <v>54</v>
      </c>
      <c r="D11" s="80">
        <v>65</v>
      </c>
      <c r="E11" s="80">
        <v>20</v>
      </c>
      <c r="F11" s="80">
        <v>28</v>
      </c>
      <c r="G11" s="80">
        <v>7</v>
      </c>
      <c r="H11" s="80">
        <v>7</v>
      </c>
      <c r="I11" s="80">
        <v>36</v>
      </c>
      <c r="J11" s="80">
        <v>0</v>
      </c>
      <c r="K11" s="80">
        <v>7</v>
      </c>
      <c r="L11" s="80" t="s">
        <v>184</v>
      </c>
      <c r="M11" s="80">
        <v>0</v>
      </c>
      <c r="N11" s="80">
        <v>0</v>
      </c>
      <c r="O11" s="80">
        <v>19</v>
      </c>
      <c r="P11" s="80">
        <f t="shared" si="2"/>
        <v>249</v>
      </c>
      <c r="Q11" s="77"/>
    </row>
    <row r="12" spans="1:18" ht="24" customHeight="1">
      <c r="A12" s="71" t="s">
        <v>159</v>
      </c>
      <c r="B12" s="73">
        <f>SUM(B8:B11)</f>
        <v>29</v>
      </c>
      <c r="C12" s="73">
        <f t="shared" ref="C12:O12" si="3">SUM(C8:C11)</f>
        <v>219</v>
      </c>
      <c r="D12" s="73">
        <f t="shared" si="3"/>
        <v>525</v>
      </c>
      <c r="E12" s="73">
        <f t="shared" si="3"/>
        <v>103</v>
      </c>
      <c r="F12" s="73">
        <f t="shared" si="3"/>
        <v>135</v>
      </c>
      <c r="G12" s="73">
        <f t="shared" si="3"/>
        <v>45</v>
      </c>
      <c r="H12" s="73">
        <f t="shared" si="3"/>
        <v>39</v>
      </c>
      <c r="I12" s="73">
        <f t="shared" si="3"/>
        <v>189</v>
      </c>
      <c r="J12" s="73">
        <f t="shared" si="3"/>
        <v>1</v>
      </c>
      <c r="K12" s="73">
        <f t="shared" si="3"/>
        <v>50</v>
      </c>
      <c r="L12" s="73">
        <f t="shared" si="3"/>
        <v>0</v>
      </c>
      <c r="M12" s="73">
        <f t="shared" si="3"/>
        <v>17</v>
      </c>
      <c r="N12" s="73">
        <f t="shared" si="3"/>
        <v>42</v>
      </c>
      <c r="O12" s="73">
        <f t="shared" si="3"/>
        <v>118</v>
      </c>
      <c r="P12" s="81"/>
      <c r="Q12" s="78"/>
    </row>
    <row r="13" spans="1:18" ht="24" customHeight="1">
      <c r="A13" s="70" t="s">
        <v>160</v>
      </c>
      <c r="B13" s="80">
        <v>9</v>
      </c>
      <c r="C13" s="80">
        <v>79</v>
      </c>
      <c r="D13" s="80">
        <v>107</v>
      </c>
      <c r="E13" s="80">
        <v>32</v>
      </c>
      <c r="F13" s="80">
        <v>22</v>
      </c>
      <c r="G13" s="80">
        <v>12</v>
      </c>
      <c r="H13" s="80">
        <v>15</v>
      </c>
      <c r="I13" s="80">
        <v>54</v>
      </c>
      <c r="J13" s="80">
        <v>1</v>
      </c>
      <c r="K13" s="80">
        <v>15</v>
      </c>
      <c r="L13" s="80" t="s">
        <v>185</v>
      </c>
      <c r="M13" s="80">
        <v>15</v>
      </c>
      <c r="N13" s="80">
        <v>37</v>
      </c>
      <c r="O13" s="80">
        <v>35</v>
      </c>
      <c r="P13" s="80">
        <f>SUM(B13:O13)</f>
        <v>433</v>
      </c>
      <c r="Q13" s="77"/>
    </row>
    <row r="14" spans="1:18" ht="24" customHeight="1">
      <c r="A14" s="70" t="s">
        <v>161</v>
      </c>
      <c r="B14" s="80">
        <v>12</v>
      </c>
      <c r="C14" s="80">
        <v>55</v>
      </c>
      <c r="D14" s="80">
        <v>114</v>
      </c>
      <c r="E14" s="80">
        <v>34</v>
      </c>
      <c r="F14" s="80">
        <v>47</v>
      </c>
      <c r="G14" s="80">
        <v>37</v>
      </c>
      <c r="H14" s="80">
        <v>31</v>
      </c>
      <c r="I14" s="80">
        <v>54</v>
      </c>
      <c r="J14" s="80">
        <v>1</v>
      </c>
      <c r="K14" s="80">
        <v>15</v>
      </c>
      <c r="L14" s="80">
        <v>30</v>
      </c>
      <c r="M14" s="80">
        <v>20</v>
      </c>
      <c r="N14" s="80">
        <v>15</v>
      </c>
      <c r="O14" s="80">
        <v>18</v>
      </c>
      <c r="P14" s="80">
        <f t="shared" ref="P14:P16" si="4">SUM(B14:O14)</f>
        <v>483</v>
      </c>
      <c r="Q14" s="77"/>
    </row>
    <row r="15" spans="1:18" ht="24" customHeight="1">
      <c r="A15" s="70" t="s">
        <v>162</v>
      </c>
      <c r="B15" s="80">
        <v>8</v>
      </c>
      <c r="C15" s="80">
        <v>73</v>
      </c>
      <c r="D15" s="80">
        <v>100</v>
      </c>
      <c r="E15" s="80">
        <v>32</v>
      </c>
      <c r="F15" s="80">
        <v>27</v>
      </c>
      <c r="G15" s="80">
        <v>13</v>
      </c>
      <c r="H15" s="80">
        <v>10</v>
      </c>
      <c r="I15" s="80">
        <v>47</v>
      </c>
      <c r="J15" s="80">
        <v>0</v>
      </c>
      <c r="K15" s="80">
        <v>12</v>
      </c>
      <c r="L15" s="80">
        <v>5.6</v>
      </c>
      <c r="M15" s="80">
        <v>0</v>
      </c>
      <c r="N15" s="80">
        <v>3</v>
      </c>
      <c r="O15" s="80">
        <v>36</v>
      </c>
      <c r="P15" s="80">
        <f t="shared" si="4"/>
        <v>366.6</v>
      </c>
      <c r="Q15" s="77"/>
    </row>
    <row r="16" spans="1:18" ht="24" customHeight="1">
      <c r="A16" s="70" t="s">
        <v>163</v>
      </c>
      <c r="B16" s="80">
        <v>17</v>
      </c>
      <c r="C16" s="80">
        <v>56</v>
      </c>
      <c r="D16" s="80">
        <v>86</v>
      </c>
      <c r="E16" s="80">
        <v>40</v>
      </c>
      <c r="F16" s="80">
        <v>38</v>
      </c>
      <c r="G16" s="80">
        <v>24</v>
      </c>
      <c r="H16" s="80">
        <v>24</v>
      </c>
      <c r="I16" s="80">
        <v>52</v>
      </c>
      <c r="J16" s="80">
        <v>0</v>
      </c>
      <c r="K16" s="80">
        <v>14</v>
      </c>
      <c r="L16" s="80">
        <v>5.4</v>
      </c>
      <c r="M16" s="80">
        <v>0</v>
      </c>
      <c r="N16" s="80">
        <v>7</v>
      </c>
      <c r="O16" s="80">
        <v>19</v>
      </c>
      <c r="P16" s="80">
        <f t="shared" si="4"/>
        <v>382.4</v>
      </c>
      <c r="Q16" s="77"/>
    </row>
    <row r="17" spans="1:17" ht="24" customHeight="1">
      <c r="A17" s="71" t="s">
        <v>164</v>
      </c>
      <c r="B17" s="73">
        <f>SUM(B13:B16)</f>
        <v>46</v>
      </c>
      <c r="C17" s="73">
        <f t="shared" ref="C17:O17" si="5">SUM(C13:C16)</f>
        <v>263</v>
      </c>
      <c r="D17" s="73">
        <f t="shared" si="5"/>
        <v>407</v>
      </c>
      <c r="E17" s="73">
        <f t="shared" si="5"/>
        <v>138</v>
      </c>
      <c r="F17" s="73">
        <f t="shared" si="5"/>
        <v>134</v>
      </c>
      <c r="G17" s="73">
        <f t="shared" si="5"/>
        <v>86</v>
      </c>
      <c r="H17" s="73">
        <f t="shared" si="5"/>
        <v>80</v>
      </c>
      <c r="I17" s="73">
        <f t="shared" si="5"/>
        <v>207</v>
      </c>
      <c r="J17" s="73">
        <f t="shared" si="5"/>
        <v>2</v>
      </c>
      <c r="K17" s="73">
        <f t="shared" si="5"/>
        <v>56</v>
      </c>
      <c r="L17" s="73">
        <v>0</v>
      </c>
      <c r="M17" s="73">
        <f t="shared" si="5"/>
        <v>35</v>
      </c>
      <c r="N17" s="73">
        <f t="shared" si="5"/>
        <v>62</v>
      </c>
      <c r="O17" s="73">
        <f t="shared" si="5"/>
        <v>108</v>
      </c>
      <c r="P17" s="81"/>
      <c r="Q17" s="78"/>
    </row>
    <row r="18" spans="1:17" ht="24" customHeight="1">
      <c r="A18" s="70" t="s">
        <v>165</v>
      </c>
      <c r="B18" s="80">
        <v>9</v>
      </c>
      <c r="C18" s="80">
        <v>104</v>
      </c>
      <c r="D18" s="80">
        <v>150</v>
      </c>
      <c r="E18" s="80">
        <v>16</v>
      </c>
      <c r="F18" s="80">
        <v>33</v>
      </c>
      <c r="G18" s="80"/>
      <c r="H18" s="80">
        <v>19</v>
      </c>
      <c r="I18" s="80">
        <v>97</v>
      </c>
      <c r="J18" s="80">
        <v>0</v>
      </c>
      <c r="K18" s="80">
        <v>18</v>
      </c>
      <c r="L18" s="80" t="s">
        <v>188</v>
      </c>
      <c r="M18" s="80">
        <v>7</v>
      </c>
      <c r="N18" s="80">
        <v>0</v>
      </c>
      <c r="O18" s="80">
        <v>51</v>
      </c>
      <c r="P18" s="80"/>
      <c r="Q18" s="77"/>
    </row>
    <row r="19" spans="1:17">
      <c r="A19" s="70" t="s">
        <v>166</v>
      </c>
      <c r="B19" s="80">
        <v>13</v>
      </c>
      <c r="C19" s="80">
        <v>51</v>
      </c>
      <c r="D19" s="80">
        <v>74</v>
      </c>
      <c r="E19" s="80">
        <v>33</v>
      </c>
      <c r="F19" s="80">
        <v>25</v>
      </c>
      <c r="G19" s="80"/>
      <c r="H19" s="80">
        <v>17</v>
      </c>
      <c r="I19" s="80">
        <v>43</v>
      </c>
      <c r="J19" s="80">
        <v>8</v>
      </c>
      <c r="K19" s="80">
        <v>12</v>
      </c>
      <c r="L19" s="80" t="s">
        <v>189</v>
      </c>
      <c r="M19" s="80">
        <v>9</v>
      </c>
      <c r="N19" s="80">
        <v>0</v>
      </c>
      <c r="O19" s="80">
        <v>21</v>
      </c>
      <c r="P19" s="80"/>
      <c r="Q19" s="77"/>
    </row>
    <row r="20" spans="1:17">
      <c r="A20" s="70" t="s">
        <v>167</v>
      </c>
      <c r="B20" s="80">
        <v>15</v>
      </c>
      <c r="C20" s="80">
        <v>39</v>
      </c>
      <c r="D20" s="80">
        <v>59</v>
      </c>
      <c r="E20" s="80">
        <v>32</v>
      </c>
      <c r="F20" s="80">
        <v>39</v>
      </c>
      <c r="G20" s="80"/>
      <c r="H20" s="80">
        <v>16</v>
      </c>
      <c r="I20" s="80">
        <v>38</v>
      </c>
      <c r="J20" s="80">
        <v>17</v>
      </c>
      <c r="K20" s="80">
        <v>15</v>
      </c>
      <c r="L20" s="80" t="s">
        <v>190</v>
      </c>
      <c r="M20" s="80">
        <v>0</v>
      </c>
      <c r="N20" s="80">
        <v>0</v>
      </c>
      <c r="O20" s="80">
        <v>23</v>
      </c>
      <c r="P20" s="80"/>
      <c r="Q20" s="77"/>
    </row>
    <row r="21" spans="1:17">
      <c r="A21" s="70" t="s">
        <v>168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77"/>
    </row>
    <row r="22" spans="1:17">
      <c r="A22" s="71" t="s">
        <v>169</v>
      </c>
      <c r="B22" s="73">
        <f>SUM(B18:B21)</f>
        <v>37</v>
      </c>
      <c r="C22" s="73">
        <f t="shared" ref="C22:K22" si="6">SUM(C18:C21)</f>
        <v>194</v>
      </c>
      <c r="D22" s="73">
        <f t="shared" si="6"/>
        <v>283</v>
      </c>
      <c r="E22" s="73">
        <f t="shared" si="6"/>
        <v>81</v>
      </c>
      <c r="F22" s="73">
        <f t="shared" si="6"/>
        <v>97</v>
      </c>
      <c r="G22" s="73">
        <f t="shared" si="6"/>
        <v>0</v>
      </c>
      <c r="H22" s="73">
        <f t="shared" si="6"/>
        <v>52</v>
      </c>
      <c r="I22" s="73">
        <f t="shared" si="6"/>
        <v>178</v>
      </c>
      <c r="J22" s="73">
        <f t="shared" si="6"/>
        <v>25</v>
      </c>
      <c r="K22" s="73">
        <f t="shared" si="6"/>
        <v>45</v>
      </c>
      <c r="L22" s="73"/>
      <c r="M22" s="73">
        <f>SUM(M18:M21)</f>
        <v>16</v>
      </c>
      <c r="N22" s="73">
        <f>SUM(N18:N21)</f>
        <v>0</v>
      </c>
      <c r="O22" s="73">
        <f>SUM(O18:O21)</f>
        <v>95</v>
      </c>
      <c r="P22" s="81"/>
      <c r="Q22" s="78"/>
    </row>
    <row r="23" spans="1:17">
      <c r="A23" s="70" t="s">
        <v>170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77"/>
    </row>
    <row r="24" spans="1:17">
      <c r="A24" s="70" t="s">
        <v>171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77"/>
    </row>
    <row r="25" spans="1:17">
      <c r="A25" s="70" t="s">
        <v>172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77"/>
    </row>
    <row r="26" spans="1:17">
      <c r="A26" s="70" t="s">
        <v>173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77"/>
    </row>
    <row r="27" spans="1:17">
      <c r="A27" s="71" t="s">
        <v>187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81"/>
      <c r="Q27" s="78"/>
    </row>
    <row r="28" spans="1:17">
      <c r="A28" s="72" t="s">
        <v>186</v>
      </c>
      <c r="B28" s="82" t="e">
        <f>SUM(B18,#REF!,B27)</f>
        <v>#REF!</v>
      </c>
      <c r="C28" s="82" t="e">
        <f>SUM(C18,#REF!,C27)</f>
        <v>#REF!</v>
      </c>
      <c r="D28" s="82" t="e">
        <f>SUM(D18,#REF!,D27)</f>
        <v>#REF!</v>
      </c>
      <c r="E28" s="82" t="e">
        <f>SUM(E18,#REF!,E27)</f>
        <v>#REF!</v>
      </c>
      <c r="F28" s="82" t="e">
        <f>SUM(F18,#REF!,F27)</f>
        <v>#REF!</v>
      </c>
      <c r="G28" s="82" t="e">
        <f>SUM(G18,#REF!,G27)</f>
        <v>#REF!</v>
      </c>
      <c r="H28" s="82" t="e">
        <f>SUM(H18,#REF!,H27)</f>
        <v>#REF!</v>
      </c>
      <c r="I28" s="82" t="e">
        <f>SUM(I18,#REF!,I27)</f>
        <v>#REF!</v>
      </c>
      <c r="J28" s="82" t="e">
        <f>SUM(J18,#REF!,J27)</f>
        <v>#REF!</v>
      </c>
      <c r="K28" s="82" t="e">
        <f>SUM(K18,#REF!,K27)</f>
        <v>#REF!</v>
      </c>
      <c r="L28" s="82" t="e">
        <f>SUM(L18,#REF!,L27)</f>
        <v>#REF!</v>
      </c>
      <c r="M28" s="82" t="e">
        <f>SUM(M18,#REF!,M27)</f>
        <v>#REF!</v>
      </c>
      <c r="N28" s="82"/>
      <c r="O28" s="82"/>
      <c r="P28" s="74" t="e">
        <f>SUM(A28:M28)</f>
        <v>#REF!</v>
      </c>
      <c r="Q28" s="79" t="e">
        <f>SUM(C28:M28)*5</f>
        <v>#REF!</v>
      </c>
    </row>
  </sheetData>
  <mergeCells count="1">
    <mergeCell ref="A1:R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수거</vt:lpstr>
      <vt:lpstr>2025카페 및 유관기관 종이팩 회수량</vt:lpstr>
      <vt:lpstr>2025(수거량)</vt:lpstr>
      <vt:lpstr>2026</vt:lpstr>
      <vt:lpstr>2026(수거량)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ali_designer</dc:creator>
  <cp:lastModifiedBy>민병훈</cp:lastModifiedBy>
  <cp:revision>8</cp:revision>
  <cp:lastPrinted>2026-03-09T00:27:08Z</cp:lastPrinted>
  <dcterms:created xsi:type="dcterms:W3CDTF">2016-02-18T04:37:17Z</dcterms:created>
  <dcterms:modified xsi:type="dcterms:W3CDTF">2026-05-27T07:46:07Z</dcterms:modified>
  <cp:version>1300.0100.01</cp:version>
</cp:coreProperties>
</file>