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sungjinftcokr.sharepoint.com/sites/admin/Shared Documents/001. 업무_성진FT/002 고객사/한국전력기술/2024년/"/>
    </mc:Choice>
  </mc:AlternateContent>
  <xr:revisionPtr revIDLastSave="48" documentId="8_{6B7369E7-0F59-4C0F-AF79-D0B8FD4DAA9E}" xr6:coauthVersionLast="47" xr6:coauthVersionMax="47" xr10:uidLastSave="{5141C753-CB9D-4A84-9F5E-1CBED7FF9F0F}"/>
  <bookViews>
    <workbookView xWindow="38280" yWindow="5595" windowWidth="29040" windowHeight="15720" xr2:uid="{00000000-000D-0000-FFFF-FFFF00000000}"/>
  </bookViews>
  <sheets>
    <sheet name="견적" sheetId="2" r:id="rId1"/>
    <sheet name="2025년 적용 SW기술자 평균임금표" sheetId="3" r:id="rId2"/>
  </sheets>
  <definedNames>
    <definedName name="_xlnm.Print_Area" localSheetId="0">견적!$A$1:$AB$29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S20" i="2"/>
  <c r="U15" i="2"/>
  <c r="U14" i="2"/>
  <c r="U13" i="2"/>
  <c r="O17" i="2" l="1"/>
  <c r="H10" i="2" l="1"/>
  <c r="S21" i="2"/>
  <c r="S22" i="2" s="1"/>
</calcChain>
</file>

<file path=xl/sharedStrings.xml><?xml version="1.0" encoding="utf-8"?>
<sst xmlns="http://schemas.openxmlformats.org/spreadsheetml/2006/main" count="56" uniqueCount="55">
  <si>
    <t>품   목</t>
  </si>
  <si>
    <t>공급가액</t>
  </si>
  <si>
    <t>합    계</t>
    <phoneticPr fontId="6" type="noConversion"/>
  </si>
  <si>
    <t>순번</t>
    <phoneticPr fontId="9" type="noConversion"/>
  </si>
  <si>
    <t>비고</t>
    <phoneticPr fontId="3" type="noConversion"/>
  </si>
  <si>
    <t>공 
급 
자</t>
    <phoneticPr fontId="6" type="noConversion"/>
  </si>
  <si>
    <t>사업자번호</t>
    <phoneticPr fontId="6" type="noConversion"/>
  </si>
  <si>
    <t>상호</t>
  </si>
  <si>
    <t>성명</t>
  </si>
  <si>
    <t>업태</t>
  </si>
  <si>
    <t>종목</t>
    <phoneticPr fontId="6" type="noConversion"/>
  </si>
  <si>
    <t>TEL</t>
    <phoneticPr fontId="6" type="noConversion"/>
  </si>
  <si>
    <t>FAX</t>
    <phoneticPr fontId="6" type="noConversion"/>
  </si>
  <si>
    <t>사업장 소재지</t>
    <phoneticPr fontId="3" type="noConversion"/>
  </si>
  <si>
    <t>견적일자</t>
    <phoneticPr fontId="6" type="noConversion"/>
  </si>
  <si>
    <t>수신처</t>
    <phoneticPr fontId="3" type="noConversion"/>
  </si>
  <si>
    <t>참조</t>
    <phoneticPr fontId="3" type="noConversion"/>
  </si>
  <si>
    <t>납품기일</t>
    <phoneticPr fontId="6" type="noConversion"/>
  </si>
  <si>
    <t>유효기간</t>
    <phoneticPr fontId="3" type="noConversion"/>
  </si>
  <si>
    <t>견적금액</t>
    <phoneticPr fontId="9" type="noConversion"/>
  </si>
  <si>
    <t>원</t>
    <phoneticPr fontId="9" type="noConversion"/>
  </si>
  <si>
    <t>(부가세 미포함)</t>
    <phoneticPr fontId="3" type="noConversion"/>
  </si>
  <si>
    <t>세  부  내  용</t>
    <phoneticPr fontId="3" type="noConversion"/>
  </si>
  <si>
    <t>일금</t>
  </si>
  <si>
    <t>( ※ 부가세 미포함 )</t>
    <phoneticPr fontId="9" type="noConversion"/>
  </si>
  <si>
    <t>031-202-7991</t>
    <phoneticPr fontId="6" type="noConversion"/>
  </si>
  <si>
    <t>031-203-7998</t>
    <phoneticPr fontId="6" type="noConversion"/>
  </si>
  <si>
    <t>김 성 윤</t>
    <phoneticPr fontId="6" type="noConversion"/>
  </si>
  <si>
    <t>㈜ 성진에프티</t>
    <phoneticPr fontId="6" type="noConversion"/>
  </si>
  <si>
    <t xml:space="preserve"> 경기도 용인시 기흥구 서천동로 94-1 JT프라자 205호</t>
    <phoneticPr fontId="6" type="noConversion"/>
  </si>
  <si>
    <t>공 급 가</t>
    <phoneticPr fontId="9" type="noConversion"/>
  </si>
  <si>
    <t>부 가 세</t>
    <phoneticPr fontId="9" type="noConversion"/>
  </si>
  <si>
    <t>소     계</t>
    <phoneticPr fontId="9" type="noConversion"/>
  </si>
  <si>
    <t>발주 후 10일 이내</t>
    <phoneticPr fontId="6" type="noConversion"/>
  </si>
  <si>
    <t>견적일로 부터 15일</t>
    <phoneticPr fontId="6" type="noConversion"/>
  </si>
  <si>
    <t>※ 참 조 사 항</t>
    <phoneticPr fontId="11" type="noConversion"/>
  </si>
  <si>
    <t>유지및보수, 전산장비</t>
    <phoneticPr fontId="11" type="noConversion"/>
  </si>
  <si>
    <t>서비스, 도소매</t>
    <phoneticPr fontId="11" type="noConversion"/>
  </si>
  <si>
    <r>
      <rPr>
        <b/>
        <sz val="26"/>
        <rFont val="굴림"/>
        <family val="3"/>
        <charset val="129"/>
      </rPr>
      <t>견  적  서</t>
    </r>
    <r>
      <rPr>
        <b/>
        <sz val="24"/>
        <rFont val="굴림"/>
        <family val="3"/>
        <charset val="129"/>
      </rPr>
      <t xml:space="preserve">
</t>
    </r>
    <r>
      <rPr>
        <b/>
        <sz val="14"/>
        <rFont val="굴림"/>
        <family val="3"/>
        <charset val="129"/>
      </rPr>
      <t>(QUOTATION)</t>
    </r>
    <phoneticPr fontId="13" type="noConversion"/>
  </si>
  <si>
    <t>124 - 86 - 72731</t>
    <phoneticPr fontId="6" type="noConversion"/>
  </si>
  <si>
    <t>IT지원 기술자</t>
    <phoneticPr fontId="3" type="noConversion"/>
  </si>
  <si>
    <t>IT 품질관리 PM</t>
    <phoneticPr fontId="3" type="noConversion"/>
  </si>
  <si>
    <t>인원</t>
    <phoneticPr fontId="3" type="noConversion"/>
  </si>
  <si>
    <t>단가</t>
    <phoneticPr fontId="3" type="noConversion"/>
  </si>
  <si>
    <t>투입일수</t>
    <phoneticPr fontId="3" type="noConversion"/>
  </si>
  <si>
    <t>출장 및 교통비</t>
    <phoneticPr fontId="3" type="noConversion"/>
  </si>
  <si>
    <t>천단위 절사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</si>
  <si>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출장 및 교통비 (2개월)</t>
    </r>
    <r>
      <rPr>
        <sz val="10"/>
        <color rgb="FF000000"/>
        <rFont val="맑은 고딕"/>
        <family val="3"/>
        <charset val="129"/>
        <scheme val="minor"/>
      </rPr>
      <t xml:space="preserve">
- 숙박, 교통비(현장 포함), 경기, 산재보험료 등 포함
- 1개월 기준으로 2개월 산정한 금액</t>
    </r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</si>
  <si>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윈도우11 배포 총괄 (PM)</t>
    </r>
    <r>
      <rPr>
        <sz val="10"/>
        <color rgb="FF000000"/>
        <rFont val="맑은 고딕"/>
        <family val="3"/>
        <charset val="129"/>
        <scheme val="minor"/>
      </rPr>
      <t xml:space="preserve">
- 관리 및 안정화
- 트러블 슈팅, 개선사항 반영
- 고급 기술자 (PC 유지보수 경력 25년)</t>
    </r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</si>
  <si>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운도우11 설치 및 배포</t>
    </r>
    <r>
      <rPr>
        <sz val="10"/>
        <color rgb="FF000000"/>
        <rFont val="맑은 고딕"/>
        <family val="3"/>
        <charset val="129"/>
        <scheme val="minor"/>
      </rPr>
      <t xml:space="preserve">
- PC 수거 및 전달
- 중급 기술자 1명(PC 유지보수 경력 20년 이상 경력자)
- 초급 기술자 5명 (윈도우 설치 및 전산 유지보수 경력 1년 이상 경력자)</t>
    </r>
    <phoneticPr fontId="3" type="noConversion"/>
  </si>
  <si>
    <t>한국전력기술</t>
    <phoneticPr fontId="6" type="noConversion"/>
  </si>
  <si>
    <t>담당자님 귀하</t>
    <phoneticPr fontId="11" type="noConversion"/>
  </si>
  <si>
    <t>* 상기 투입인력 단가는 SW기술자 평균임금 (2025년 SW기술자 임금실태 조사)  참조</t>
    <phoneticPr fontId="3" type="noConversion"/>
  </si>
  <si>
    <t>제 안 금 액</t>
    <phoneticPr fontId="6" type="noConversion"/>
  </si>
  <si>
    <t>아래와 같이 윈도우11 설치용역 견적 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</si>
</sst>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 "/>
    <numFmt numFmtId="177" formatCode="[DBNum4][$-412]General"/>
    <numFmt numFmtId="178" formatCode="&quot;₩&quot;#,##0_);[Red]\(&quot;₩&quot;#,##0\)"/>
    <numFmt numFmtId="179" formatCode="&quot;₩&quot;\ #,##0;\-&quot;₩&quot;#,##0"/>
    <numFmt numFmtId="180" formatCode="yyyy&quot;년&quot;\ m&quot;월&quot;\ d&quot;일&quot;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4"/>
      <name val="굴림"/>
      <family val="3"/>
      <charset val="129"/>
    </font>
    <font>
      <b/>
      <sz val="11"/>
      <name val="굴림체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26"/>
      <name val="굴림"/>
      <family val="3"/>
      <charset val="129"/>
    </font>
    <font>
      <b/>
      <sz val="14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CF3"/>
        <bgColor indexed="64"/>
      </patternFill>
    </fill>
    <fill>
      <patternFill patternType="solid">
        <fgColor theme="0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auto="1"/>
      </right>
      <top style="thin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rgb="FF00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rgb="FF000000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7" fillId="0" borderId="0" xfId="0" applyFont="1">
      <alignment vertical="center"/>
    </xf>
    <xf numFmtId="0" fontId="14" fillId="6" borderId="0" xfId="0" applyFont="1" applyFill="1" applyAlignment="1"/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2" fillId="7" borderId="3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8" borderId="3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/>
    </xf>
    <xf numFmtId="178" fontId="18" fillId="5" borderId="3" xfId="0" applyNumberFormat="1" applyFont="1" applyFill="1" applyBorder="1" applyAlignment="1">
      <alignment horizontal="left" vertical="center"/>
    </xf>
    <xf numFmtId="0" fontId="17" fillId="5" borderId="5" xfId="0" applyFont="1" applyFill="1" applyBorder="1">
      <alignment vertical="center"/>
    </xf>
    <xf numFmtId="0" fontId="8" fillId="5" borderId="2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41" fontId="7" fillId="0" borderId="0" xfId="1" applyFont="1">
      <alignment vertical="center"/>
    </xf>
    <xf numFmtId="41" fontId="14" fillId="6" borderId="0" xfId="1" applyFont="1" applyFill="1" applyAlignment="1"/>
    <xf numFmtId="41" fontId="8" fillId="0" borderId="0" xfId="1" applyFont="1">
      <alignment vertical="center"/>
    </xf>
    <xf numFmtId="41" fontId="7" fillId="0" borderId="0" xfId="1" applyFont="1" applyProtection="1">
      <alignment vertical="center"/>
      <protection locked="0"/>
    </xf>
    <xf numFmtId="41" fontId="0" fillId="0" borderId="0" xfId="1" applyFont="1">
      <alignment vertical="center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12" fillId="6" borderId="15" xfId="0" applyFont="1" applyFill="1" applyBorder="1" applyAlignment="1">
      <alignment horizontal="center" wrapText="1"/>
    </xf>
    <xf numFmtId="0" fontId="12" fillId="6" borderId="16" xfId="0" applyFont="1" applyFill="1" applyBorder="1" applyAlignment="1">
      <alignment horizontal="center" wrapText="1"/>
    </xf>
    <xf numFmtId="0" fontId="12" fillId="6" borderId="17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9" borderId="40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80" fontId="4" fillId="0" borderId="5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9" fontId="22" fillId="5" borderId="5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41" fontId="4" fillId="0" borderId="45" xfId="0" applyNumberFormat="1" applyFont="1" applyBorder="1" applyAlignment="1" applyProtection="1">
      <alignment horizontal="right" vertical="center"/>
      <protection locked="0"/>
    </xf>
    <xf numFmtId="177" fontId="16" fillId="5" borderId="3" xfId="0" applyNumberFormat="1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177" fontId="22" fillId="5" borderId="5" xfId="0" applyNumberFormat="1" applyFont="1" applyFill="1" applyBorder="1" applyAlignment="1">
      <alignment horizontal="center" vertical="center"/>
    </xf>
    <xf numFmtId="0" fontId="5" fillId="11" borderId="45" xfId="0" applyFont="1" applyFill="1" applyBorder="1" applyAlignment="1" applyProtection="1">
      <alignment horizontal="left" vertical="center" wrapText="1"/>
      <protection locked="0"/>
    </xf>
    <xf numFmtId="0" fontId="5" fillId="11" borderId="45" xfId="0" applyFont="1" applyFill="1" applyBorder="1" applyAlignment="1" applyProtection="1">
      <alignment horizontal="left" vertical="center"/>
      <protection locked="0"/>
    </xf>
    <xf numFmtId="0" fontId="2" fillId="11" borderId="45" xfId="0" applyFont="1" applyFill="1" applyBorder="1" applyAlignment="1" applyProtection="1">
      <alignment horizontal="left" vertical="center" wrapText="1"/>
      <protection locked="0"/>
    </xf>
    <xf numFmtId="0" fontId="2" fillId="11" borderId="45" xfId="0" applyFont="1" applyFill="1" applyBorder="1" applyAlignment="1" applyProtection="1">
      <alignment horizontal="left" vertical="center"/>
      <protection locked="0"/>
    </xf>
    <xf numFmtId="0" fontId="2" fillId="11" borderId="50" xfId="0" applyFont="1" applyFill="1" applyBorder="1" applyAlignment="1" applyProtection="1">
      <alignment horizontal="center" vertical="center" wrapText="1"/>
      <protection locked="0"/>
    </xf>
    <xf numFmtId="0" fontId="2" fillId="11" borderId="50" xfId="0" applyFont="1" applyFill="1" applyBorder="1" applyAlignment="1" applyProtection="1">
      <alignment horizontal="center" vertical="center"/>
      <protection locked="0"/>
    </xf>
    <xf numFmtId="0" fontId="5" fillId="11" borderId="50" xfId="0" applyFont="1" applyFill="1" applyBorder="1" applyAlignment="1" applyProtection="1">
      <alignment horizontal="left" vertical="center" wrapText="1"/>
      <protection locked="0"/>
    </xf>
    <xf numFmtId="0" fontId="5" fillId="11" borderId="50" xfId="0" applyFont="1" applyFill="1" applyBorder="1" applyAlignment="1" applyProtection="1">
      <alignment horizontal="left" vertical="center"/>
      <protection locked="0"/>
    </xf>
    <xf numFmtId="0" fontId="2" fillId="11" borderId="45" xfId="0" applyFont="1" applyFill="1" applyBorder="1" applyAlignment="1" applyProtection="1">
      <alignment horizontal="center" vertical="center" wrapText="1"/>
      <protection locked="0"/>
    </xf>
    <xf numFmtId="0" fontId="2" fillId="11" borderId="45" xfId="0" applyFont="1" applyFill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45" xfId="0" applyFont="1" applyBorder="1" applyAlignment="1" applyProtection="1">
      <alignment horizontal="center" vertical="center"/>
      <protection locked="0"/>
    </xf>
    <xf numFmtId="0" fontId="8" fillId="0" borderId="49" xfId="0" applyFont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16" fillId="5" borderId="28" xfId="0" applyFont="1" applyFill="1" applyBorder="1" applyAlignment="1">
      <alignment horizontal="center" vertical="center"/>
    </xf>
    <xf numFmtId="41" fontId="24" fillId="4" borderId="28" xfId="0" applyNumberFormat="1" applyFont="1" applyFill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41" fontId="24" fillId="4" borderId="32" xfId="0" applyNumberFormat="1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176" fontId="20" fillId="5" borderId="28" xfId="1" applyNumberFormat="1" applyFont="1" applyFill="1" applyBorder="1" applyAlignment="1" applyProtection="1">
      <alignment horizontal="center" vertical="center"/>
      <protection locked="0"/>
    </xf>
    <xf numFmtId="176" fontId="20" fillId="5" borderId="29" xfId="1" applyNumberFormat="1" applyFont="1" applyFill="1" applyBorder="1" applyAlignment="1" applyProtection="1">
      <alignment horizontal="center" vertical="center"/>
      <protection locked="0"/>
    </xf>
    <xf numFmtId="176" fontId="23" fillId="5" borderId="27" xfId="0" applyNumberFormat="1" applyFont="1" applyFill="1" applyBorder="1" applyAlignment="1">
      <alignment horizontal="center" vertical="center"/>
    </xf>
    <xf numFmtId="176" fontId="23" fillId="5" borderId="28" xfId="0" applyNumberFormat="1" applyFont="1" applyFill="1" applyBorder="1" applyAlignment="1">
      <alignment horizontal="center" vertical="center"/>
    </xf>
    <xf numFmtId="176" fontId="23" fillId="5" borderId="29" xfId="0" applyNumberFormat="1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41" fontId="24" fillId="4" borderId="26" xfId="0" applyNumberFormat="1" applyFont="1" applyFill="1" applyBorder="1" applyAlignment="1">
      <alignment horizontal="center" vertical="center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41" fontId="2" fillId="2" borderId="50" xfId="1" applyFont="1" applyFill="1" applyBorder="1" applyAlignment="1" applyProtection="1">
      <alignment horizontal="right" vertical="center"/>
      <protection locked="0"/>
    </xf>
    <xf numFmtId="41" fontId="4" fillId="0" borderId="50" xfId="0" applyNumberFormat="1" applyFont="1" applyBorder="1" applyAlignment="1" applyProtection="1">
      <alignment horizontal="right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41" fontId="2" fillId="2" borderId="45" xfId="1" applyFont="1" applyFill="1" applyBorder="1" applyAlignment="1" applyProtection="1">
      <alignment horizontal="righ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1</xdr:row>
      <xdr:rowOff>219075</xdr:rowOff>
    </xdr:from>
    <xdr:to>
      <xdr:col>5</xdr:col>
      <xdr:colOff>263161</xdr:colOff>
      <xdr:row>1</xdr:row>
      <xdr:rowOff>733425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323850"/>
          <a:ext cx="158713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276225</xdr:colOff>
      <xdr:row>1</xdr:row>
      <xdr:rowOff>476250</xdr:rowOff>
    </xdr:from>
    <xdr:to>
      <xdr:col>25</xdr:col>
      <xdr:colOff>161925</xdr:colOff>
      <xdr:row>1</xdr:row>
      <xdr:rowOff>704850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81025"/>
          <a:ext cx="571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295275</xdr:colOff>
      <xdr:row>1</xdr:row>
      <xdr:rowOff>428625</xdr:rowOff>
    </xdr:from>
    <xdr:to>
      <xdr:col>22</xdr:col>
      <xdr:colOff>295275</xdr:colOff>
      <xdr:row>2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533400"/>
          <a:ext cx="3524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390525</xdr:rowOff>
    </xdr:from>
    <xdr:to>
      <xdr:col>20</xdr:col>
      <xdr:colOff>285750</xdr:colOff>
      <xdr:row>2</xdr:row>
      <xdr:rowOff>28575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495300"/>
          <a:ext cx="381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142876</xdr:colOff>
      <xdr:row>3</xdr:row>
      <xdr:rowOff>76201</xdr:rowOff>
    </xdr:from>
    <xdr:to>
      <xdr:col>25</xdr:col>
      <xdr:colOff>180976</xdr:colOff>
      <xdr:row>5</xdr:row>
      <xdr:rowOff>190501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6" y="1076326"/>
          <a:ext cx="7239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356</xdr:colOff>
      <xdr:row>33</xdr:row>
      <xdr:rowOff>200025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1759FDD-2BBD-B441-7D85-572F63E6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44156" cy="711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9"/>
  <sheetViews>
    <sheetView showGridLines="0" tabSelected="1" view="pageBreakPreview" zoomScaleNormal="100" zoomScaleSheetLayoutView="100" workbookViewId="0">
      <selection activeCell="AG7" sqref="AG7"/>
    </sheetView>
  </sheetViews>
  <sheetFormatPr defaultRowHeight="16.5" x14ac:dyDescent="0.3"/>
  <cols>
    <col min="1" max="1" width="1.375" style="1" customWidth="1"/>
    <col min="2" max="2" width="5.5" style="1" bestFit="1" customWidth="1"/>
    <col min="3" max="6" width="4.375" style="1" customWidth="1"/>
    <col min="7" max="10" width="5.375" style="1" customWidth="1"/>
    <col min="11" max="11" width="2.375" style="1" customWidth="1"/>
    <col min="12" max="12" width="5.875" style="1" customWidth="1"/>
    <col min="13" max="13" width="5" style="1" customWidth="1"/>
    <col min="14" max="14" width="12.375" style="1" customWidth="1"/>
    <col min="15" max="16" width="3.5" style="1" customWidth="1"/>
    <col min="17" max="17" width="7.625" style="1" customWidth="1"/>
    <col min="18" max="20" width="3.5" style="1" customWidth="1"/>
    <col min="21" max="23" width="4.625" style="1" customWidth="1"/>
    <col min="24" max="26" width="4.5" style="1" customWidth="1"/>
    <col min="27" max="27" width="0.875" style="1" customWidth="1"/>
    <col min="28" max="28" width="1.25" style="1" customWidth="1"/>
    <col min="29" max="29" width="2.625" style="1" customWidth="1"/>
    <col min="30" max="30" width="11.125" style="24" customWidth="1"/>
    <col min="31" max="31" width="9.375" style="24" bestFit="1" customWidth="1"/>
    <col min="32" max="16384" width="9" style="1"/>
  </cols>
  <sheetData>
    <row r="1" spans="2:31" ht="8.25" customHeight="1" thickBot="1" x14ac:dyDescent="0.35"/>
    <row r="2" spans="2:31" s="2" customFormat="1" ht="60" customHeight="1" x14ac:dyDescent="0.4">
      <c r="B2" s="31" t="s">
        <v>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3"/>
      <c r="AD2" s="25"/>
      <c r="AE2" s="25"/>
    </row>
    <row r="3" spans="2:31" s="3" customFormat="1" ht="10.5" customHeight="1" thickBot="1" x14ac:dyDescent="0.3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AA3" s="4"/>
      <c r="AD3" s="26"/>
      <c r="AE3" s="26"/>
    </row>
    <row r="4" spans="2:31" s="3" customFormat="1" ht="24" customHeight="1" x14ac:dyDescent="0.3">
      <c r="B4" s="36" t="s">
        <v>15</v>
      </c>
      <c r="C4" s="37"/>
      <c r="D4" s="38" t="s">
        <v>50</v>
      </c>
      <c r="E4" s="38"/>
      <c r="F4" s="38"/>
      <c r="G4" s="38"/>
      <c r="H4" s="38"/>
      <c r="I4" s="38"/>
      <c r="J4" s="38"/>
      <c r="M4" s="39" t="s">
        <v>5</v>
      </c>
      <c r="N4" s="5" t="s">
        <v>6</v>
      </c>
      <c r="O4" s="42" t="s">
        <v>39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3"/>
      <c r="AA4" s="6"/>
      <c r="AD4" s="26"/>
      <c r="AE4" s="26"/>
    </row>
    <row r="5" spans="2:31" s="3" customFormat="1" ht="24" customHeight="1" x14ac:dyDescent="0.3">
      <c r="B5" s="44" t="s">
        <v>16</v>
      </c>
      <c r="C5" s="45"/>
      <c r="D5" s="46" t="s">
        <v>51</v>
      </c>
      <c r="E5" s="46"/>
      <c r="F5" s="46"/>
      <c r="G5" s="46"/>
      <c r="H5" s="46"/>
      <c r="I5" s="46"/>
      <c r="J5" s="46"/>
      <c r="M5" s="40"/>
      <c r="N5" s="7" t="s">
        <v>7</v>
      </c>
      <c r="O5" s="47" t="s">
        <v>28</v>
      </c>
      <c r="P5" s="45"/>
      <c r="Q5" s="45"/>
      <c r="R5" s="48"/>
      <c r="S5" s="49" t="s">
        <v>8</v>
      </c>
      <c r="T5" s="50"/>
      <c r="U5" s="51"/>
      <c r="V5" s="55" t="s">
        <v>27</v>
      </c>
      <c r="W5" s="56"/>
      <c r="X5" s="56"/>
      <c r="Y5" s="56"/>
      <c r="Z5" s="57"/>
      <c r="AA5" s="4"/>
      <c r="AD5" s="26"/>
      <c r="AE5" s="26"/>
    </row>
    <row r="6" spans="2:31" s="3" customFormat="1" ht="24" customHeight="1" x14ac:dyDescent="0.3">
      <c r="B6" s="58" t="s">
        <v>14</v>
      </c>
      <c r="C6" s="59"/>
      <c r="D6" s="60">
        <v>45699</v>
      </c>
      <c r="E6" s="60"/>
      <c r="F6" s="60"/>
      <c r="G6" s="60"/>
      <c r="H6" s="60"/>
      <c r="I6" s="60"/>
      <c r="J6" s="60"/>
      <c r="M6" s="40"/>
      <c r="N6" s="7" t="s">
        <v>13</v>
      </c>
      <c r="O6" s="61" t="s">
        <v>29</v>
      </c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9"/>
      <c r="AD6" s="26"/>
      <c r="AE6" s="26"/>
    </row>
    <row r="7" spans="2:31" s="3" customFormat="1" ht="24" customHeight="1" x14ac:dyDescent="0.3">
      <c r="B7" s="63" t="s">
        <v>18</v>
      </c>
      <c r="C7" s="64"/>
      <c r="D7" s="46" t="s">
        <v>34</v>
      </c>
      <c r="E7" s="46"/>
      <c r="F7" s="46"/>
      <c r="G7" s="46"/>
      <c r="H7" s="46"/>
      <c r="I7" s="46"/>
      <c r="J7" s="46"/>
      <c r="M7" s="40"/>
      <c r="N7" s="8" t="s">
        <v>9</v>
      </c>
      <c r="O7" s="47" t="s">
        <v>37</v>
      </c>
      <c r="P7" s="45"/>
      <c r="Q7" s="45"/>
      <c r="R7" s="48"/>
      <c r="S7" s="49" t="s">
        <v>10</v>
      </c>
      <c r="T7" s="50"/>
      <c r="U7" s="51"/>
      <c r="V7" s="55" t="s">
        <v>36</v>
      </c>
      <c r="W7" s="56"/>
      <c r="X7" s="56"/>
      <c r="Y7" s="56"/>
      <c r="Z7" s="57"/>
      <c r="AA7" s="4"/>
      <c r="AD7" s="26"/>
      <c r="AE7" s="26"/>
    </row>
    <row r="8" spans="2:31" s="3" customFormat="1" ht="24" customHeight="1" thickBot="1" x14ac:dyDescent="0.35">
      <c r="B8" s="44" t="s">
        <v>17</v>
      </c>
      <c r="C8" s="45"/>
      <c r="D8" s="46" t="s">
        <v>33</v>
      </c>
      <c r="E8" s="46"/>
      <c r="F8" s="46"/>
      <c r="G8" s="46"/>
      <c r="H8" s="46"/>
      <c r="I8" s="46"/>
      <c r="J8" s="46"/>
      <c r="M8" s="41"/>
      <c r="N8" s="10" t="s">
        <v>11</v>
      </c>
      <c r="O8" s="73" t="s">
        <v>25</v>
      </c>
      <c r="P8" s="74"/>
      <c r="Q8" s="74"/>
      <c r="R8" s="75"/>
      <c r="S8" s="76" t="s">
        <v>12</v>
      </c>
      <c r="T8" s="77"/>
      <c r="U8" s="78"/>
      <c r="V8" s="52" t="s">
        <v>26</v>
      </c>
      <c r="W8" s="53"/>
      <c r="X8" s="53"/>
      <c r="Y8" s="53"/>
      <c r="Z8" s="54"/>
      <c r="AA8" s="4"/>
      <c r="AD8" s="26"/>
      <c r="AE8" s="26"/>
    </row>
    <row r="9" spans="2:31" s="3" customFormat="1" ht="24" customHeight="1" x14ac:dyDescent="0.3">
      <c r="B9" s="70" t="s">
        <v>54</v>
      </c>
      <c r="C9" s="71"/>
      <c r="D9" s="71"/>
      <c r="E9" s="71"/>
      <c r="F9" s="71"/>
      <c r="G9" s="71"/>
      <c r="H9" s="71"/>
      <c r="I9" s="71"/>
      <c r="J9" s="71"/>
      <c r="AA9" s="4"/>
      <c r="AD9" s="26"/>
      <c r="AE9" s="26"/>
    </row>
    <row r="10" spans="2:31" s="3" customFormat="1" ht="33" customHeight="1" x14ac:dyDescent="0.3">
      <c r="B10" s="79" t="s">
        <v>19</v>
      </c>
      <c r="C10" s="80"/>
      <c r="D10" s="80"/>
      <c r="E10" s="81"/>
      <c r="F10" s="83" t="s">
        <v>23</v>
      </c>
      <c r="G10" s="84"/>
      <c r="H10" s="85">
        <f>O10</f>
        <v>86740000</v>
      </c>
      <c r="I10" s="85"/>
      <c r="J10" s="85"/>
      <c r="K10" s="85"/>
      <c r="L10" s="85"/>
      <c r="M10" s="85"/>
      <c r="N10" s="11" t="s">
        <v>20</v>
      </c>
      <c r="O10" s="65">
        <f>SUM(S20)</f>
        <v>86740000</v>
      </c>
      <c r="P10" s="65"/>
      <c r="Q10" s="65"/>
      <c r="R10" s="65"/>
      <c r="S10" s="65"/>
      <c r="T10" s="65"/>
      <c r="U10" s="12" t="s">
        <v>24</v>
      </c>
      <c r="V10" s="13"/>
      <c r="W10" s="13"/>
      <c r="X10" s="13"/>
      <c r="Y10" s="13"/>
      <c r="Z10" s="13"/>
      <c r="AA10" s="14"/>
      <c r="AD10" s="26"/>
      <c r="AE10" s="26"/>
    </row>
    <row r="11" spans="2:31" ht="5.25" customHeight="1" x14ac:dyDescent="0.3">
      <c r="B11" s="15"/>
      <c r="AA11" s="16"/>
    </row>
    <row r="12" spans="2:31" ht="24.95" customHeight="1" thickBot="1" x14ac:dyDescent="0.35">
      <c r="B12" s="17" t="s">
        <v>3</v>
      </c>
      <c r="C12" s="66" t="s">
        <v>0</v>
      </c>
      <c r="D12" s="66"/>
      <c r="E12" s="66"/>
      <c r="F12" s="66"/>
      <c r="G12" s="67" t="s">
        <v>22</v>
      </c>
      <c r="H12" s="68"/>
      <c r="I12" s="68"/>
      <c r="J12" s="68"/>
      <c r="K12" s="68"/>
      <c r="L12" s="68"/>
      <c r="M12" s="68"/>
      <c r="N12" s="69"/>
      <c r="O12" s="67" t="s">
        <v>42</v>
      </c>
      <c r="P12" s="68"/>
      <c r="Q12" s="18" t="s">
        <v>44</v>
      </c>
      <c r="R12" s="67" t="s">
        <v>43</v>
      </c>
      <c r="S12" s="68"/>
      <c r="T12" s="68"/>
      <c r="U12" s="67" t="s">
        <v>1</v>
      </c>
      <c r="V12" s="68"/>
      <c r="W12" s="68"/>
      <c r="X12" s="67" t="s">
        <v>4</v>
      </c>
      <c r="Y12" s="68"/>
      <c r="Z12" s="68"/>
      <c r="AA12" s="72"/>
    </row>
    <row r="13" spans="2:31" s="19" customFormat="1" ht="85.5" customHeight="1" thickTop="1" x14ac:dyDescent="0.3">
      <c r="B13" s="21">
        <v>1</v>
      </c>
      <c r="C13" s="90" t="s">
        <v>41</v>
      </c>
      <c r="D13" s="91"/>
      <c r="E13" s="91"/>
      <c r="F13" s="91"/>
      <c r="G13" s="92" t="s">
        <v>48</v>
      </c>
      <c r="H13" s="93"/>
      <c r="I13" s="93"/>
      <c r="J13" s="93"/>
      <c r="K13" s="93"/>
      <c r="L13" s="93"/>
      <c r="M13" s="93"/>
      <c r="N13" s="93"/>
      <c r="O13" s="126">
        <v>1</v>
      </c>
      <c r="P13" s="126"/>
      <c r="Q13" s="30">
        <v>50</v>
      </c>
      <c r="R13" s="130">
        <v>470490</v>
      </c>
      <c r="S13" s="130"/>
      <c r="T13" s="130"/>
      <c r="U13" s="131">
        <f>Q13*R13</f>
        <v>23524500</v>
      </c>
      <c r="V13" s="131"/>
      <c r="W13" s="131"/>
      <c r="X13" s="107"/>
      <c r="Y13" s="107"/>
      <c r="Z13" s="107"/>
      <c r="AA13" s="108"/>
      <c r="AD13" s="27"/>
      <c r="AE13" s="27"/>
    </row>
    <row r="14" spans="2:31" s="19" customFormat="1" ht="111" customHeight="1" x14ac:dyDescent="0.3">
      <c r="B14" s="22">
        <v>2</v>
      </c>
      <c r="C14" s="94" t="s">
        <v>40</v>
      </c>
      <c r="D14" s="95"/>
      <c r="E14" s="95"/>
      <c r="F14" s="95"/>
      <c r="G14" s="86" t="s">
        <v>49</v>
      </c>
      <c r="H14" s="87"/>
      <c r="I14" s="87"/>
      <c r="J14" s="87"/>
      <c r="K14" s="87"/>
      <c r="L14" s="87"/>
      <c r="M14" s="87"/>
      <c r="N14" s="87"/>
      <c r="O14" s="132">
        <v>6</v>
      </c>
      <c r="P14" s="132"/>
      <c r="Q14" s="29">
        <v>50</v>
      </c>
      <c r="R14" s="133">
        <v>245535</v>
      </c>
      <c r="S14" s="133"/>
      <c r="T14" s="133"/>
      <c r="U14" s="82">
        <f>SUM(R14*Q14*O14)</f>
        <v>73660500</v>
      </c>
      <c r="V14" s="82"/>
      <c r="W14" s="82"/>
      <c r="X14" s="105"/>
      <c r="Y14" s="105"/>
      <c r="Z14" s="105"/>
      <c r="AA14" s="106"/>
      <c r="AD14" s="27"/>
      <c r="AE14" s="27"/>
    </row>
    <row r="15" spans="2:31" s="19" customFormat="1" ht="73.5" customHeight="1" x14ac:dyDescent="0.3">
      <c r="B15" s="22">
        <v>3</v>
      </c>
      <c r="C15" s="94" t="s">
        <v>45</v>
      </c>
      <c r="D15" s="95"/>
      <c r="E15" s="95"/>
      <c r="F15" s="95"/>
      <c r="G15" s="86" t="s">
        <v>47</v>
      </c>
      <c r="H15" s="87"/>
      <c r="I15" s="87"/>
      <c r="J15" s="87"/>
      <c r="K15" s="87"/>
      <c r="L15" s="87"/>
      <c r="M15" s="87"/>
      <c r="N15" s="87"/>
      <c r="O15" s="132"/>
      <c r="P15" s="132"/>
      <c r="Q15" s="29"/>
      <c r="R15" s="133">
        <v>4500000</v>
      </c>
      <c r="S15" s="133"/>
      <c r="T15" s="133"/>
      <c r="U15" s="82">
        <f>SUM(R15*2)</f>
        <v>9000000</v>
      </c>
      <c r="V15" s="82"/>
      <c r="W15" s="82"/>
      <c r="X15" s="105"/>
      <c r="Y15" s="105"/>
      <c r="Z15" s="105"/>
      <c r="AA15" s="106"/>
      <c r="AD15" s="27"/>
      <c r="AE15" s="27"/>
    </row>
    <row r="16" spans="2:31" s="19" customFormat="1" ht="73.5" customHeight="1" x14ac:dyDescent="0.3">
      <c r="B16" s="23"/>
      <c r="C16" s="95"/>
      <c r="D16" s="95"/>
      <c r="E16" s="95"/>
      <c r="F16" s="95"/>
      <c r="G16" s="88"/>
      <c r="H16" s="89"/>
      <c r="I16" s="89"/>
      <c r="J16" s="89"/>
      <c r="K16" s="89"/>
      <c r="L16" s="89"/>
      <c r="M16" s="89"/>
      <c r="N16" s="89"/>
      <c r="O16" s="132"/>
      <c r="P16" s="132"/>
      <c r="Q16" s="20"/>
      <c r="R16" s="133"/>
      <c r="S16" s="133"/>
      <c r="T16" s="133"/>
      <c r="U16" s="82"/>
      <c r="V16" s="82"/>
      <c r="W16" s="82"/>
      <c r="X16" s="105"/>
      <c r="Y16" s="105"/>
      <c r="Z16" s="105"/>
      <c r="AA16" s="106"/>
      <c r="AD16" s="27"/>
      <c r="AE16" s="27"/>
    </row>
    <row r="17" spans="1:31" s="19" customFormat="1" ht="36.75" customHeight="1" x14ac:dyDescent="0.3">
      <c r="B17" s="116" t="s">
        <v>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8"/>
      <c r="O17" s="119">
        <f>SUM(U13:W16)</f>
        <v>106185000</v>
      </c>
      <c r="P17" s="119"/>
      <c r="Q17" s="119"/>
      <c r="R17" s="119"/>
      <c r="S17" s="119"/>
      <c r="T17" s="120"/>
      <c r="U17" s="121" t="s">
        <v>21</v>
      </c>
      <c r="V17" s="122"/>
      <c r="W17" s="123"/>
      <c r="X17" s="127"/>
      <c r="Y17" s="128"/>
      <c r="Z17" s="128"/>
      <c r="AA17" s="129"/>
      <c r="AD17" s="27"/>
      <c r="AE17" s="27"/>
    </row>
    <row r="18" spans="1:31" s="19" customFormat="1" ht="36.75" customHeight="1" x14ac:dyDescent="0.3">
      <c r="B18" s="116" t="s">
        <v>53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8"/>
      <c r="O18" s="119">
        <v>86740000</v>
      </c>
      <c r="P18" s="119"/>
      <c r="Q18" s="119"/>
      <c r="R18" s="119"/>
      <c r="S18" s="119"/>
      <c r="T18" s="120"/>
      <c r="U18" s="121" t="s">
        <v>21</v>
      </c>
      <c r="V18" s="122"/>
      <c r="W18" s="123"/>
      <c r="X18" s="127" t="s">
        <v>46</v>
      </c>
      <c r="Y18" s="128"/>
      <c r="Z18" s="128"/>
      <c r="AA18" s="129"/>
      <c r="AD18" s="27"/>
      <c r="AE18" s="27"/>
    </row>
    <row r="19" spans="1:31" ht="6.75" customHeight="1" x14ac:dyDescent="0.3">
      <c r="B19" s="15"/>
      <c r="AA19" s="16"/>
    </row>
    <row r="20" spans="1:31" ht="24.95" customHeight="1" x14ac:dyDescent="0.3">
      <c r="B20" s="15"/>
      <c r="O20" s="114" t="s">
        <v>30</v>
      </c>
      <c r="P20" s="114"/>
      <c r="Q20" s="114"/>
      <c r="R20" s="114"/>
      <c r="S20" s="115">
        <f>SUM(O18)</f>
        <v>86740000</v>
      </c>
      <c r="T20" s="115"/>
      <c r="U20" s="115"/>
      <c r="V20" s="115"/>
      <c r="W20" s="115"/>
      <c r="X20" s="115"/>
      <c r="AA20" s="16"/>
    </row>
    <row r="21" spans="1:31" ht="24.95" customHeight="1" x14ac:dyDescent="0.3">
      <c r="B21" s="15"/>
      <c r="O21" s="124" t="s">
        <v>31</v>
      </c>
      <c r="P21" s="124"/>
      <c r="Q21" s="124"/>
      <c r="R21" s="124"/>
      <c r="S21" s="125">
        <f>S20*0.1</f>
        <v>8674000</v>
      </c>
      <c r="T21" s="125"/>
      <c r="U21" s="125"/>
      <c r="V21" s="125"/>
      <c r="W21" s="125"/>
      <c r="X21" s="125"/>
      <c r="AA21" s="16"/>
    </row>
    <row r="22" spans="1:31" ht="24.95" customHeight="1" x14ac:dyDescent="0.3">
      <c r="B22" s="15"/>
      <c r="O22" s="109" t="s">
        <v>32</v>
      </c>
      <c r="P22" s="109"/>
      <c r="Q22" s="109"/>
      <c r="R22" s="109"/>
      <c r="S22" s="110">
        <f>S20+S21</f>
        <v>95414000</v>
      </c>
      <c r="T22" s="110"/>
      <c r="U22" s="110"/>
      <c r="V22" s="110"/>
      <c r="W22" s="110"/>
      <c r="X22" s="110"/>
      <c r="AA22" s="16"/>
    </row>
    <row r="23" spans="1:31" ht="6.95" customHeight="1" thickBot="1" x14ac:dyDescent="0.35">
      <c r="B23" s="15"/>
      <c r="AA23" s="16"/>
    </row>
    <row r="24" spans="1:31" customFormat="1" ht="20.100000000000001" customHeight="1" thickBot="1" x14ac:dyDescent="0.35">
      <c r="A24" s="1"/>
      <c r="B24" s="111" t="s">
        <v>35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3"/>
      <c r="AD24" s="28"/>
      <c r="AE24" s="28"/>
    </row>
    <row r="25" spans="1:31" customFormat="1" ht="20.100000000000001" customHeight="1" x14ac:dyDescent="0.3">
      <c r="A25" s="1"/>
      <c r="B25" s="96" t="s">
        <v>52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8"/>
      <c r="AD25" s="28"/>
      <c r="AE25" s="28"/>
    </row>
    <row r="26" spans="1:31" customFormat="1" ht="20.100000000000001" customHeight="1" x14ac:dyDescent="0.3">
      <c r="A26" s="1"/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1"/>
      <c r="AD26" s="28"/>
      <c r="AE26" s="28"/>
    </row>
    <row r="27" spans="1:31" customFormat="1" ht="20.100000000000001" customHeight="1" x14ac:dyDescent="0.3">
      <c r="A27" s="1"/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1"/>
      <c r="AD27" s="28"/>
      <c r="AE27" s="28"/>
    </row>
    <row r="28" spans="1:31" ht="17.25" thickBot="1" x14ac:dyDescent="0.35">
      <c r="B28" s="102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4"/>
    </row>
    <row r="29" spans="1:31" ht="7.5" customHeight="1" x14ac:dyDescent="0.3"/>
  </sheetData>
  <sheetProtection formatCells="0" formatColumns="0" formatRows="0" insertRows="0" insertHyperlinks="0" deleteRows="0"/>
  <mergeCells count="75">
    <mergeCell ref="B18:N18"/>
    <mergeCell ref="O18:T18"/>
    <mergeCell ref="U18:W18"/>
    <mergeCell ref="X18:AA18"/>
    <mergeCell ref="U12:W12"/>
    <mergeCell ref="R13:T13"/>
    <mergeCell ref="U13:W13"/>
    <mergeCell ref="O15:P15"/>
    <mergeCell ref="R15:T15"/>
    <mergeCell ref="U15:W15"/>
    <mergeCell ref="R16:T16"/>
    <mergeCell ref="U16:W16"/>
    <mergeCell ref="O16:P16"/>
    <mergeCell ref="X17:AA17"/>
    <mergeCell ref="O14:P14"/>
    <mergeCell ref="R14:T14"/>
    <mergeCell ref="B25:AA28"/>
    <mergeCell ref="X14:AA14"/>
    <mergeCell ref="X15:AA15"/>
    <mergeCell ref="X16:AA16"/>
    <mergeCell ref="X13:AA13"/>
    <mergeCell ref="O22:R22"/>
    <mergeCell ref="S22:X22"/>
    <mergeCell ref="B24:AA24"/>
    <mergeCell ref="O20:R20"/>
    <mergeCell ref="S20:X20"/>
    <mergeCell ref="B17:N17"/>
    <mergeCell ref="O17:T17"/>
    <mergeCell ref="U17:W17"/>
    <mergeCell ref="O21:R21"/>
    <mergeCell ref="S21:X21"/>
    <mergeCell ref="O13:P13"/>
    <mergeCell ref="U14:W14"/>
    <mergeCell ref="F10:G10"/>
    <mergeCell ref="H10:M10"/>
    <mergeCell ref="G15:N15"/>
    <mergeCell ref="G16:N16"/>
    <mergeCell ref="C13:F13"/>
    <mergeCell ref="G13:N13"/>
    <mergeCell ref="C14:F14"/>
    <mergeCell ref="G14:N14"/>
    <mergeCell ref="C15:F15"/>
    <mergeCell ref="C16:F16"/>
    <mergeCell ref="V7:Z7"/>
    <mergeCell ref="O10:T10"/>
    <mergeCell ref="C12:F12"/>
    <mergeCell ref="G12:N12"/>
    <mergeCell ref="O12:P12"/>
    <mergeCell ref="R12:T12"/>
    <mergeCell ref="B9:J9"/>
    <mergeCell ref="X12:AA12"/>
    <mergeCell ref="B8:C8"/>
    <mergeCell ref="D8:J8"/>
    <mergeCell ref="O8:R8"/>
    <mergeCell ref="S8:U8"/>
    <mergeCell ref="D7:J7"/>
    <mergeCell ref="O7:R7"/>
    <mergeCell ref="S7:U7"/>
    <mergeCell ref="B10:E10"/>
    <mergeCell ref="B2:AA2"/>
    <mergeCell ref="B3:S3"/>
    <mergeCell ref="B4:C4"/>
    <mergeCell ref="D4:J4"/>
    <mergeCell ref="M4:M8"/>
    <mergeCell ref="O4:Z4"/>
    <mergeCell ref="B5:C5"/>
    <mergeCell ref="D5:J5"/>
    <mergeCell ref="O5:R5"/>
    <mergeCell ref="S5:U5"/>
    <mergeCell ref="V8:Z8"/>
    <mergeCell ref="V5:Z5"/>
    <mergeCell ref="B6:C6"/>
    <mergeCell ref="D6:J6"/>
    <mergeCell ref="O6:Z6"/>
    <mergeCell ref="B7:C7"/>
  </mergeCells>
  <phoneticPr fontId="3" type="noConversion"/>
  <dataValidations count="1">
    <dataValidation allowBlank="1" showInputMessage="1" showErrorMessage="1" sqref="N5:N6 N8 B8 B4:B6 X12 O17:O18 Q12:R16 C12:C15 U12:U16 B17:B18" xr:uid="{00000000-0002-0000-0000-000000000000}"/>
  </dataValidations>
  <pageMargins left="0.31496062992125984" right="0.23622047244094491" top="0.59055118110236227" bottom="0.39370078740157483" header="0.31496062992125984" footer="0.31496062992125984"/>
  <pageSetup paperSize="9" scale="71" orientation="portrait" horizontalDpi="4294967293" r:id="rId1"/>
  <ignoredErrors>
    <ignoredError sqref="U13:W15 O1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E92-1E0A-47E6-93E6-90C705D2D0C7}">
  <dimension ref="A1"/>
  <sheetViews>
    <sheetView workbookViewId="0">
      <selection activeCell="Q26" sqref="Q26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D20361318D5B747B23027F445206262" ma:contentTypeVersion="13" ma:contentTypeDescription="새 문서를 만듭니다." ma:contentTypeScope="" ma:versionID="f3d7b114c14eba7ab9dbe4ae3da2bf0e">
  <xsd:schema xmlns:xsd="http://www.w3.org/2001/XMLSchema" xmlns:xs="http://www.w3.org/2001/XMLSchema" xmlns:p="http://schemas.microsoft.com/office/2006/metadata/properties" xmlns:ns2="690db006-1b9f-4f08-8545-8692fa559fcc" xmlns:ns3="61d462e7-e51c-4d72-a4d9-fafc58d43681" targetNamespace="http://schemas.microsoft.com/office/2006/metadata/properties" ma:root="true" ma:fieldsID="21f3a2e6a5b95c17f02ac2df59ebf8cc" ns2:_="" ns3:_="">
    <xsd:import namespace="690db006-1b9f-4f08-8545-8692fa559fcc"/>
    <xsd:import namespace="61d462e7-e51c-4d72-a4d9-fafc58d4368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db006-1b9f-4f08-8545-8692fa559fc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이미지 태그" ma:readOnly="false" ma:fieldId="{5cf76f15-5ced-4ddc-b409-7134ff3c332f}" ma:taxonomyMulti="true" ma:sspId="c88b39db-61eb-49bc-b014-2f83a93b1c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462e7-e51c-4d72-a4d9-fafc58d4368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b6c6879-2d81-47d0-bbaf-8c0d210e416a}" ma:internalName="TaxCatchAll" ma:showField="CatchAllData" ma:web="61d462e7-e51c-4d72-a4d9-fafc58d4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86420E-14D1-464D-AF24-1101751DAE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0633D1-FF5C-4277-A414-66F3E4BB2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db006-1b9f-4f08-8545-8692fa559fcc"/>
    <ds:schemaRef ds:uri="61d462e7-e51c-4d72-a4d9-fafc58d43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견적</vt:lpstr>
      <vt:lpstr>2025년 적용 SW기술자 평균임금표</vt:lpstr>
      <vt:lpstr>견적!Print_Area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Hongts</dc:creator>
  <cp:lastModifiedBy>김성윤</cp:lastModifiedBy>
  <cp:lastPrinted>2025-02-11T06:48:15Z</cp:lastPrinted>
  <dcterms:created xsi:type="dcterms:W3CDTF">2024-01-02T23:17:47Z</dcterms:created>
  <dcterms:modified xsi:type="dcterms:W3CDTF">2025-02-11T06:48:34Z</dcterms:modified>
</cp:coreProperties>
</file>