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8_{8893AE98-4C56-4A4A-B677-93547C31D634}" xr6:coauthVersionLast="45" xr6:coauthVersionMax="45" xr10:uidLastSave="{00000000-0000-0000-0000-000000000000}"/>
  <bookViews>
    <workbookView xWindow="0" yWindow="460" windowWidth="2200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J29" i="1" s="1"/>
  <c r="K29" i="1" s="1"/>
  <c r="E29" i="1"/>
  <c r="I29" i="1" s="1"/>
  <c r="H28" i="1"/>
  <c r="J28" i="1" s="1"/>
  <c r="E28" i="1"/>
  <c r="I28" i="1" s="1"/>
  <c r="K28" i="1" l="1"/>
  <c r="H6" i="1"/>
  <c r="J6" i="1"/>
  <c r="K6" i="1" s="1"/>
  <c r="E6" i="1"/>
  <c r="I6" i="1"/>
  <c r="H25" i="1" l="1"/>
  <c r="J25" i="1" s="1"/>
  <c r="E25" i="1"/>
  <c r="I25" i="1" s="1"/>
  <c r="K25" i="1" l="1"/>
  <c r="H24" i="1"/>
  <c r="J24" i="1" s="1"/>
  <c r="K24" i="1" s="1"/>
  <c r="E24" i="1"/>
  <c r="I24" i="1" s="1"/>
  <c r="H27" i="1" l="1"/>
  <c r="J27" i="1" s="1"/>
  <c r="K27" i="1" s="1"/>
  <c r="E27" i="1"/>
  <c r="I27" i="1" s="1"/>
  <c r="H15" i="1"/>
  <c r="J15" i="1"/>
  <c r="E15" i="1"/>
  <c r="I15" i="1"/>
  <c r="H26" i="1"/>
  <c r="J26" i="1" s="1"/>
  <c r="K26" i="1" s="1"/>
  <c r="E26" i="1"/>
  <c r="I26" i="1" s="1"/>
  <c r="K15" i="1" l="1"/>
  <c r="H19" i="1"/>
  <c r="J19" i="1" s="1"/>
  <c r="K19" i="1" s="1"/>
  <c r="E19" i="1"/>
  <c r="I19" i="1" s="1"/>
  <c r="H18" i="1"/>
  <c r="J18" i="1"/>
  <c r="E18" i="1"/>
  <c r="I18" i="1" s="1"/>
  <c r="K18" i="1" l="1"/>
  <c r="H14" i="1"/>
  <c r="J14" i="1"/>
  <c r="E14" i="1"/>
  <c r="I14" i="1" s="1"/>
  <c r="K14" i="1" l="1"/>
  <c r="K22" i="1"/>
  <c r="J23" i="1"/>
  <c r="H23" i="1"/>
  <c r="E23" i="1"/>
  <c r="I23" i="1" s="1"/>
  <c r="K23" i="1" s="1"/>
  <c r="J22" i="1"/>
  <c r="I22" i="1"/>
  <c r="H22" i="1"/>
  <c r="E22" i="1"/>
  <c r="J21" i="1"/>
  <c r="I20" i="1"/>
  <c r="I21" i="1"/>
  <c r="K21" i="1" s="1"/>
  <c r="E21" i="1"/>
  <c r="E20" i="1"/>
  <c r="H21" i="1"/>
  <c r="H20" i="1"/>
  <c r="J20" i="1" s="1"/>
  <c r="K20" i="1" s="1"/>
  <c r="H13" i="1"/>
  <c r="J13" i="1" s="1"/>
  <c r="K13" i="1" s="1"/>
  <c r="E13" i="1"/>
  <c r="I13" i="1" s="1"/>
  <c r="H12" i="1"/>
  <c r="J12" i="1" s="1"/>
  <c r="E12" i="1"/>
  <c r="I12" i="1" s="1"/>
  <c r="K12" i="1" s="1"/>
  <c r="H11" i="1"/>
  <c r="J11" i="1"/>
  <c r="E11" i="1"/>
  <c r="I11" i="1"/>
  <c r="K11" i="1" s="1"/>
  <c r="H10" i="1"/>
  <c r="J10" i="1"/>
  <c r="E10" i="1"/>
  <c r="I10" i="1" s="1"/>
  <c r="K10" i="1" s="1"/>
  <c r="H17" i="1"/>
  <c r="J17" i="1" s="1"/>
  <c r="E17" i="1"/>
  <c r="I17" i="1" s="1"/>
  <c r="K17" i="1" s="1"/>
  <c r="H16" i="1"/>
  <c r="J16" i="1" s="1"/>
  <c r="E16" i="1"/>
  <c r="I16" i="1" s="1"/>
  <c r="K16" i="1" s="1"/>
  <c r="H8" i="1"/>
  <c r="J8" i="1" s="1"/>
  <c r="E8" i="1"/>
  <c r="I8" i="1" s="1"/>
  <c r="K8" i="1" s="1"/>
  <c r="I4" i="1" l="1"/>
  <c r="I5" i="1"/>
  <c r="H3" i="1"/>
  <c r="J3" i="1" s="1"/>
  <c r="H4" i="1"/>
  <c r="J4" i="1" s="1"/>
  <c r="H5" i="1"/>
  <c r="J5" i="1" s="1"/>
  <c r="H7" i="1"/>
  <c r="J7" i="1" s="1"/>
  <c r="H9" i="1"/>
  <c r="J9" i="1" s="1"/>
  <c r="E3" i="1"/>
  <c r="I3" i="1" s="1"/>
  <c r="E4" i="1"/>
  <c r="E5" i="1"/>
  <c r="E7" i="1"/>
  <c r="I7" i="1" s="1"/>
  <c r="E9" i="1"/>
  <c r="I9" i="1" s="1"/>
  <c r="K9" i="1" s="1"/>
  <c r="K3" i="1" l="1"/>
  <c r="K7" i="1"/>
  <c r="K5" i="1"/>
  <c r="K4" i="1"/>
  <c r="H2" i="1"/>
  <c r="J2" i="1" s="1"/>
  <c r="E2" i="1"/>
  <c r="I2" i="1" s="1"/>
  <c r="K2" i="1" s="1"/>
</calcChain>
</file>

<file path=xl/sharedStrings.xml><?xml version="1.0" encoding="utf-8"?>
<sst xmlns="http://schemas.openxmlformats.org/spreadsheetml/2006/main" count="65" uniqueCount="61">
  <si>
    <t>US_lwr</t>
  </si>
  <si>
    <t>DS_lwr</t>
  </si>
  <si>
    <t>US_upr</t>
  </si>
  <si>
    <t>DS_upr</t>
  </si>
  <si>
    <t>BKY01</t>
  </si>
  <si>
    <t>lgth_ft</t>
  </si>
  <si>
    <t>min_rise</t>
  </si>
  <si>
    <t>max_rise</t>
  </si>
  <si>
    <t>min_prcntSLPE</t>
  </si>
  <si>
    <t>max_prcntSLPE</t>
  </si>
  <si>
    <t>USGS_prcntSLPE</t>
  </si>
  <si>
    <t>BKY02</t>
  </si>
  <si>
    <t>BKY03</t>
  </si>
  <si>
    <t>BKY04</t>
  </si>
  <si>
    <t>notes</t>
  </si>
  <si>
    <t>USGS reach from which % water slope determined matches my study reach very closely</t>
  </si>
  <si>
    <t>USGS reach from which % water slope determined is upstream from my site by at least 600 m</t>
  </si>
  <si>
    <t>No comparable USGS measurement for this site</t>
  </si>
  <si>
    <t>TIL02</t>
  </si>
  <si>
    <t>TIL03</t>
  </si>
  <si>
    <t>COW01</t>
  </si>
  <si>
    <t>No comparable USGS measurement for this site; closest site is approx. 14.6 km downstream and is 0.192%</t>
  </si>
  <si>
    <t>COW02</t>
  </si>
  <si>
    <t>MAFA_HappyValley</t>
  </si>
  <si>
    <t>MAFA_CanyonvillePk</t>
  </si>
  <si>
    <t>MAFA_DaysChute</t>
  </si>
  <si>
    <t>MAFA_GrassyBeach</t>
  </si>
  <si>
    <t>MAFA_Milo</t>
  </si>
  <si>
    <t>MAFA_ShafferRanch</t>
  </si>
  <si>
    <t>MAFA_OldBridge</t>
  </si>
  <si>
    <t>MAFA_SaltCr</t>
  </si>
  <si>
    <t>MAFA_Tiller3</t>
  </si>
  <si>
    <t>USGS reach from which % water slope determined is downstream by about 250m</t>
  </si>
  <si>
    <t>USGS reach from which % water slope determined is upstream from my site by approx 150 m</t>
  </si>
  <si>
    <t>USGS_siteNum</t>
  </si>
  <si>
    <t>USGS site 39 located approx 1.8 km upstream</t>
  </si>
  <si>
    <t xml:space="preserve">Little Valley Bar is approx 1 km downstream from this site. </t>
  </si>
  <si>
    <t>Nearest site is 34 (Days Cr Bar) located 1.5 km upstream with slope 0.237</t>
  </si>
  <si>
    <t>MAFA_BoomerHill</t>
  </si>
  <si>
    <t>Same site as BKY04</t>
  </si>
  <si>
    <t>MAFA_CoffeeCr1</t>
  </si>
  <si>
    <t>Same as TIL03</t>
  </si>
  <si>
    <t>MAFA_KBarRanch</t>
  </si>
  <si>
    <t>Same as BKY03</t>
  </si>
  <si>
    <t>MAFA_WiegleRd</t>
  </si>
  <si>
    <t>Same as BKY02</t>
  </si>
  <si>
    <t>slope</t>
  </si>
  <si>
    <t>Nearest site is 35 (Bennett Bar) located 1 km upstream</t>
  </si>
  <si>
    <t>Nearest sites are 31 &amp; 32, but are 3 km downstream and 2 km upstream, respectively (slopes .151 &amp; .173)</t>
  </si>
  <si>
    <t>USGS site 41 (Tiller Bar) located approx. 1.2 km downstream but no slope value given</t>
  </si>
  <si>
    <t>TIL03_Take2</t>
  </si>
  <si>
    <t>Really not much of a change from original slope estimation</t>
  </si>
  <si>
    <t>Nearest site is approx 1.5 km upstream (site 38/ Milo Bridge Bar) and has slope of 0.34</t>
  </si>
  <si>
    <t>USGS reach (Milo Bridge Bar) from which % water slope determined matches my study reach very closely</t>
  </si>
  <si>
    <t>MAFA_DaysChute_TAKE2</t>
  </si>
  <si>
    <t>site_id</t>
  </si>
  <si>
    <t>ZERO_CowCr</t>
  </si>
  <si>
    <t>ZERO_UmpConf</t>
  </si>
  <si>
    <t>BKY05</t>
  </si>
  <si>
    <t>ZincCr</t>
  </si>
  <si>
    <t>DaysChute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</si>
</sst>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I28" sqref="I28:J28"/>
    </sheetView>
  </sheetViews>
  <sheetFormatPr baseColWidth="10" defaultColWidth="8.83203125" defaultRowHeight="15" x14ac:dyDescent="0.2"/>
  <cols>
    <col min="1" max="1" width="23.5" bestFit="1" customWidth="1"/>
    <col min="3" max="4" width="14.5" customWidth="1"/>
    <col min="9" max="9" width="14.1640625" bestFit="1" customWidth="1"/>
    <col min="10" max="10" width="14.5" bestFit="1" customWidth="1"/>
    <col min="11" max="11" width="14.5" customWidth="1"/>
    <col min="12" max="12" width="15.33203125" bestFit="1" customWidth="1"/>
    <col min="13" max="13" width="15.33203125" customWidth="1"/>
    <col min="14" max="14" width="96.5" bestFit="1" customWidth="1"/>
  </cols>
  <sheetData>
    <row r="1" spans="1:14" x14ac:dyDescent="0.2">
      <c r="A1" t="s">
        <v>55</v>
      </c>
      <c r="B1" t="s">
        <v>5</v>
      </c>
      <c r="C1" t="s">
        <v>0</v>
      </c>
      <c r="D1" t="s">
        <v>3</v>
      </c>
      <c r="E1" t="s">
        <v>6</v>
      </c>
      <c r="F1" t="s">
        <v>2</v>
      </c>
      <c r="G1" t="s">
        <v>1</v>
      </c>
      <c r="H1" t="s">
        <v>7</v>
      </c>
      <c r="I1" t="s">
        <v>8</v>
      </c>
      <c r="J1" t="s">
        <v>9</v>
      </c>
      <c r="K1" t="s">
        <v>46</v>
      </c>
      <c r="L1" t="s">
        <v>10</v>
      </c>
      <c r="M1" t="s">
        <v>34</v>
      </c>
      <c r="N1" t="s">
        <v>14</v>
      </c>
    </row>
    <row r="2" spans="1:14" x14ac:dyDescent="0.2">
      <c r="A2" t="s">
        <v>4</v>
      </c>
      <c r="B2">
        <v>2135.145681</v>
      </c>
      <c r="C2">
        <v>516.76000999999997</v>
      </c>
      <c r="D2">
        <v>514.09002699999996</v>
      </c>
      <c r="E2">
        <f>C2-D2</f>
        <v>2.669983000000002</v>
      </c>
      <c r="F2">
        <v>516.82006999999999</v>
      </c>
      <c r="G2">
        <v>513.94002</v>
      </c>
      <c r="H2">
        <f>F2-G2</f>
        <v>2.8800499999999829</v>
      </c>
      <c r="I2">
        <f>(E2/B2)*100</f>
        <v>0.12504921906544147</v>
      </c>
      <c r="J2">
        <f>(H2/B2)*100</f>
        <v>0.13488775148359455</v>
      </c>
      <c r="K2">
        <f>(I2+J2)/2</f>
        <v>0.12996848527451801</v>
      </c>
      <c r="L2">
        <v>0.128</v>
      </c>
      <c r="M2">
        <v>23</v>
      </c>
      <c r="N2" t="s">
        <v>15</v>
      </c>
    </row>
    <row r="3" spans="1:14" s="1" customFormat="1" x14ac:dyDescent="0.2">
      <c r="A3" s="2" t="s">
        <v>11</v>
      </c>
      <c r="B3" s="2">
        <v>2629.0154729999999</v>
      </c>
      <c r="C3" s="2">
        <v>536.15002400000003</v>
      </c>
      <c r="D3" s="2">
        <v>532.44000200000005</v>
      </c>
      <c r="E3">
        <f t="shared" ref="E3:E15" si="0">C3-D3</f>
        <v>3.7100219999999808</v>
      </c>
      <c r="F3" s="2">
        <v>536.23999000000003</v>
      </c>
      <c r="G3" s="2">
        <v>532.21997099999999</v>
      </c>
      <c r="H3">
        <f t="shared" ref="H3:H15" si="1">F3-G3</f>
        <v>4.0200190000000475</v>
      </c>
      <c r="I3">
        <f t="shared" ref="I3:I29" si="2">(E3/B3)*100</f>
        <v>0.1411183021972264</v>
      </c>
      <c r="J3">
        <f t="shared" ref="J3:J29" si="3">(H3/B3)*100</f>
        <v>0.15290967441179634</v>
      </c>
      <c r="K3">
        <f t="shared" ref="K3:K29" si="4">(I3+J3)/2</f>
        <v>0.14701398830451137</v>
      </c>
      <c r="L3" s="2">
        <v>8.2000000000000003E-2</v>
      </c>
      <c r="M3" s="2">
        <v>24</v>
      </c>
      <c r="N3" s="2" t="s">
        <v>16</v>
      </c>
    </row>
    <row r="4" spans="1:14" x14ac:dyDescent="0.2">
      <c r="A4" t="s">
        <v>12</v>
      </c>
      <c r="B4">
        <v>2803.6991050000001</v>
      </c>
      <c r="C4">
        <v>539.77002000000005</v>
      </c>
      <c r="D4">
        <v>537.67999299999997</v>
      </c>
      <c r="E4">
        <f t="shared" si="0"/>
        <v>2.0900270000000774</v>
      </c>
      <c r="F4">
        <v>539.84002699999996</v>
      </c>
      <c r="G4">
        <v>537.54998799999998</v>
      </c>
      <c r="H4">
        <f t="shared" si="1"/>
        <v>2.2900389999999788</v>
      </c>
      <c r="I4">
        <f t="shared" si="2"/>
        <v>7.4545338915749215E-2</v>
      </c>
      <c r="J4">
        <f t="shared" si="3"/>
        <v>8.1679200022428192E-2</v>
      </c>
      <c r="K4">
        <f t="shared" si="4"/>
        <v>7.8112269469088697E-2</v>
      </c>
      <c r="N4" t="s">
        <v>17</v>
      </c>
    </row>
    <row r="5" spans="1:14" x14ac:dyDescent="0.2">
      <c r="A5" t="s">
        <v>13</v>
      </c>
      <c r="B5">
        <v>2956.9763189999999</v>
      </c>
      <c r="C5">
        <v>551.13000499999998</v>
      </c>
      <c r="D5">
        <v>547.84002699999996</v>
      </c>
      <c r="E5">
        <f t="shared" si="0"/>
        <v>3.2899780000000192</v>
      </c>
      <c r="F5">
        <v>551.25</v>
      </c>
      <c r="G5">
        <v>547.76000999999997</v>
      </c>
      <c r="H5">
        <f t="shared" si="1"/>
        <v>3.4899900000000343</v>
      </c>
      <c r="I5">
        <f t="shared" si="2"/>
        <v>0.1112615606307133</v>
      </c>
      <c r="J5">
        <f t="shared" si="3"/>
        <v>0.1180256323858654</v>
      </c>
      <c r="K5">
        <f t="shared" si="4"/>
        <v>0.11464359650828934</v>
      </c>
      <c r="L5">
        <v>0.11799999999999999</v>
      </c>
      <c r="M5">
        <v>25</v>
      </c>
      <c r="N5" t="s">
        <v>15</v>
      </c>
    </row>
    <row r="6" spans="1:14" x14ac:dyDescent="0.2">
      <c r="A6" t="s">
        <v>58</v>
      </c>
      <c r="B6">
        <v>2878.625</v>
      </c>
      <c r="C6">
        <v>606.830017</v>
      </c>
      <c r="D6">
        <v>603.919983</v>
      </c>
      <c r="E6">
        <f t="shared" si="0"/>
        <v>2.910033999999996</v>
      </c>
      <c r="F6">
        <v>607.05999799999995</v>
      </c>
      <c r="G6">
        <v>603.59997599999997</v>
      </c>
      <c r="H6">
        <f t="shared" si="1"/>
        <v>3.4600219999999808</v>
      </c>
      <c r="I6">
        <f t="shared" si="2"/>
        <v>0.10109111120760766</v>
      </c>
      <c r="J6">
        <f t="shared" si="3"/>
        <v>0.12019703851665225</v>
      </c>
      <c r="K6">
        <f t="shared" si="4"/>
        <v>0.11064407486212996</v>
      </c>
    </row>
    <row r="7" spans="1:14" s="1" customFormat="1" x14ac:dyDescent="0.2">
      <c r="A7" s="2" t="s">
        <v>18</v>
      </c>
      <c r="B7" s="2">
        <v>1786.0989709999999</v>
      </c>
      <c r="C7" s="2">
        <v>896.97997999999995</v>
      </c>
      <c r="D7" s="2">
        <v>892.85998500000005</v>
      </c>
      <c r="E7" s="2">
        <f t="shared" si="0"/>
        <v>4.1199949999999035</v>
      </c>
      <c r="F7" s="2">
        <v>897.28997800000002</v>
      </c>
      <c r="G7" s="2">
        <v>892.67999299999997</v>
      </c>
      <c r="H7" s="2">
        <f t="shared" si="1"/>
        <v>4.6099850000000515</v>
      </c>
      <c r="I7" s="2">
        <f t="shared" si="2"/>
        <v>0.23067002819520147</v>
      </c>
      <c r="J7" s="2">
        <f t="shared" si="3"/>
        <v>0.25810355836099141</v>
      </c>
      <c r="K7">
        <f t="shared" si="4"/>
        <v>0.24438679327809643</v>
      </c>
      <c r="L7" s="2">
        <v>0.34</v>
      </c>
      <c r="M7" s="2">
        <v>38</v>
      </c>
      <c r="N7" s="2" t="s">
        <v>53</v>
      </c>
    </row>
    <row r="8" spans="1:14" x14ac:dyDescent="0.2">
      <c r="A8" s="1" t="s">
        <v>19</v>
      </c>
      <c r="B8" s="1">
        <v>2069.3122790000002</v>
      </c>
      <c r="C8" s="1">
        <v>934.84997599999997</v>
      </c>
      <c r="D8" s="1">
        <v>933.39001499999995</v>
      </c>
      <c r="E8" s="1">
        <f t="shared" si="0"/>
        <v>1.4599610000000212</v>
      </c>
      <c r="F8" s="1">
        <v>935.16998000000001</v>
      </c>
      <c r="G8" s="1">
        <v>933.20001200000002</v>
      </c>
      <c r="H8" s="1">
        <f t="shared" si="1"/>
        <v>1.9699679999999944</v>
      </c>
      <c r="I8" s="1">
        <f t="shared" si="2"/>
        <v>7.0552956884088594E-2</v>
      </c>
      <c r="J8" s="1">
        <f t="shared" si="3"/>
        <v>9.5199164475648204E-2</v>
      </c>
      <c r="K8">
        <f t="shared" si="4"/>
        <v>8.2876060679868399E-2</v>
      </c>
      <c r="L8" s="1">
        <v>0.38100000000000001</v>
      </c>
      <c r="M8" s="1">
        <v>39</v>
      </c>
      <c r="N8" s="1" t="s">
        <v>33</v>
      </c>
    </row>
    <row r="9" spans="1:14" s="1" customFormat="1" x14ac:dyDescent="0.2">
      <c r="A9" s="1" t="s">
        <v>20</v>
      </c>
      <c r="B9" s="1">
        <v>1956.504187</v>
      </c>
      <c r="C9" s="1">
        <v>812.23999000000003</v>
      </c>
      <c r="D9" s="1">
        <v>812.04998799999998</v>
      </c>
      <c r="E9" s="1">
        <f t="shared" si="0"/>
        <v>0.19000200000004952</v>
      </c>
      <c r="F9" s="1">
        <v>812.38000499999998</v>
      </c>
      <c r="G9" s="1">
        <v>811.82000700000003</v>
      </c>
      <c r="H9" s="1">
        <f t="shared" si="1"/>
        <v>0.55999799999995048</v>
      </c>
      <c r="I9" s="1">
        <f t="shared" si="2"/>
        <v>9.7113004542754653E-3</v>
      </c>
      <c r="J9" s="1">
        <f t="shared" si="3"/>
        <v>2.8622376773883719E-2</v>
      </c>
      <c r="K9" s="1">
        <f t="shared" si="4"/>
        <v>1.9166838614079591E-2</v>
      </c>
      <c r="N9" s="1" t="s">
        <v>21</v>
      </c>
    </row>
    <row r="10" spans="1:14" x14ac:dyDescent="0.2">
      <c r="A10" t="s">
        <v>22</v>
      </c>
      <c r="B10" s="2">
        <v>2192.8419020000001</v>
      </c>
      <c r="C10" s="2">
        <v>880.67999299999997</v>
      </c>
      <c r="D10" s="2">
        <v>874.60998500000005</v>
      </c>
      <c r="E10" s="2">
        <f t="shared" si="0"/>
        <v>6.0700079999999161</v>
      </c>
      <c r="F10" s="2">
        <v>881.080017</v>
      </c>
      <c r="G10" s="2">
        <v>873.90997300000004</v>
      </c>
      <c r="H10" s="2">
        <f t="shared" si="1"/>
        <v>7.1700439999999617</v>
      </c>
      <c r="I10" s="2">
        <f t="shared" si="2"/>
        <v>0.27681010630377473</v>
      </c>
      <c r="J10" s="2">
        <f t="shared" si="3"/>
        <v>0.3269749631042923</v>
      </c>
      <c r="K10">
        <f t="shared" si="4"/>
        <v>0.30189253470403354</v>
      </c>
      <c r="N10" t="s">
        <v>17</v>
      </c>
    </row>
    <row r="11" spans="1:14" x14ac:dyDescent="0.2">
      <c r="A11" s="2" t="s">
        <v>23</v>
      </c>
      <c r="B11" s="2">
        <v>2749.4083110000001</v>
      </c>
      <c r="C11" s="2">
        <v>458.23001099999999</v>
      </c>
      <c r="D11" s="2">
        <v>455.48998999999998</v>
      </c>
      <c r="E11" s="2">
        <f t="shared" si="0"/>
        <v>2.7400210000000129</v>
      </c>
      <c r="F11" s="2">
        <v>458.32000699999998</v>
      </c>
      <c r="G11" s="2">
        <v>455.42999300000002</v>
      </c>
      <c r="H11" s="2">
        <f t="shared" si="1"/>
        <v>2.890013999999951</v>
      </c>
      <c r="I11" s="2">
        <f t="shared" si="2"/>
        <v>9.9658569774360911E-2</v>
      </c>
      <c r="J11" s="2">
        <f t="shared" si="3"/>
        <v>0.10511403447925168</v>
      </c>
      <c r="K11">
        <f t="shared" si="4"/>
        <v>0.1023863021268063</v>
      </c>
      <c r="L11">
        <v>7.8E-2</v>
      </c>
      <c r="M11">
        <v>18</v>
      </c>
      <c r="N11" t="s">
        <v>36</v>
      </c>
    </row>
    <row r="12" spans="1:14" x14ac:dyDescent="0.2">
      <c r="A12" t="s">
        <v>24</v>
      </c>
      <c r="B12" s="2">
        <v>2562.874656</v>
      </c>
      <c r="C12" s="2">
        <v>687.5</v>
      </c>
      <c r="D12" s="2">
        <v>682.85998500000005</v>
      </c>
      <c r="E12" s="2">
        <f t="shared" si="0"/>
        <v>4.6400149999999485</v>
      </c>
      <c r="F12" s="2">
        <v>687.84997599999997</v>
      </c>
      <c r="G12" s="2">
        <v>682.69000200000005</v>
      </c>
      <c r="H12" s="2">
        <f t="shared" si="1"/>
        <v>5.1599739999999201</v>
      </c>
      <c r="I12" s="2">
        <f t="shared" si="2"/>
        <v>0.18104728567731987</v>
      </c>
      <c r="J12" s="2">
        <f t="shared" si="3"/>
        <v>0.20133540233502234</v>
      </c>
      <c r="K12">
        <f t="shared" si="4"/>
        <v>0.1911913440061711</v>
      </c>
      <c r="N12" t="s">
        <v>48</v>
      </c>
    </row>
    <row r="13" spans="1:14" s="1" customFormat="1" x14ac:dyDescent="0.2">
      <c r="A13" s="1" t="s">
        <v>25</v>
      </c>
      <c r="B13" s="1">
        <v>2153.15227</v>
      </c>
      <c r="C13" s="1">
        <v>762.90002400000003</v>
      </c>
      <c r="D13" s="1">
        <v>762.25</v>
      </c>
      <c r="E13" s="1">
        <f t="shared" si="0"/>
        <v>0.65002400000003036</v>
      </c>
      <c r="F13" s="1">
        <v>762.98999000000003</v>
      </c>
      <c r="G13" s="1">
        <v>762</v>
      </c>
      <c r="H13" s="1">
        <f t="shared" si="1"/>
        <v>0.98999000000003434</v>
      </c>
      <c r="I13" s="1">
        <f t="shared" si="2"/>
        <v>3.0189411545892681E-2</v>
      </c>
      <c r="J13" s="1">
        <f t="shared" si="3"/>
        <v>4.5978633921698174E-2</v>
      </c>
      <c r="K13" s="1">
        <f t="shared" si="4"/>
        <v>3.8084022733795429E-2</v>
      </c>
      <c r="L13" s="1">
        <v>0.23699999999999999</v>
      </c>
      <c r="M13" s="1">
        <v>34</v>
      </c>
      <c r="N13" s="1" t="s">
        <v>37</v>
      </c>
    </row>
    <row r="14" spans="1:14" x14ac:dyDescent="0.2">
      <c r="A14" t="s">
        <v>26</v>
      </c>
      <c r="B14" s="2">
        <v>2726.175663</v>
      </c>
      <c r="C14" s="2">
        <v>808.78002900000001</v>
      </c>
      <c r="D14" s="2">
        <v>805.55999799999995</v>
      </c>
      <c r="E14" s="2">
        <f t="shared" si="0"/>
        <v>3.2200310000000627</v>
      </c>
      <c r="F14" s="2">
        <v>809.01000999999997</v>
      </c>
      <c r="G14" s="2">
        <v>805.30999799999995</v>
      </c>
      <c r="H14" s="2">
        <f t="shared" si="1"/>
        <v>3.7000120000000152</v>
      </c>
      <c r="I14" s="2">
        <f t="shared" si="2"/>
        <v>0.11811531603420607</v>
      </c>
      <c r="J14" s="2">
        <f t="shared" si="3"/>
        <v>0.13572170165763875</v>
      </c>
      <c r="K14">
        <f t="shared" si="4"/>
        <v>0.1269185088459224</v>
      </c>
      <c r="L14">
        <v>0.313</v>
      </c>
      <c r="M14">
        <v>35</v>
      </c>
      <c r="N14" t="s">
        <v>47</v>
      </c>
    </row>
    <row r="15" spans="1:14" x14ac:dyDescent="0.2">
      <c r="A15" s="2" t="s">
        <v>27</v>
      </c>
      <c r="B15" s="2">
        <v>2731.9316509999999</v>
      </c>
      <c r="C15" s="2">
        <v>883.15002400000003</v>
      </c>
      <c r="D15" s="2">
        <v>875.26000999999997</v>
      </c>
      <c r="E15" s="2">
        <f t="shared" si="0"/>
        <v>7.8900140000000647</v>
      </c>
      <c r="F15" s="2">
        <v>883.28997800000002</v>
      </c>
      <c r="G15" s="2">
        <v>875.080017</v>
      </c>
      <c r="H15" s="2">
        <f t="shared" si="1"/>
        <v>8.2099610000000212</v>
      </c>
      <c r="I15" s="2">
        <f t="shared" si="2"/>
        <v>0.28880715215228736</v>
      </c>
      <c r="J15" s="2">
        <f t="shared" si="3"/>
        <v>0.30051853592291872</v>
      </c>
      <c r="K15">
        <f t="shared" si="4"/>
        <v>0.29466284403760301</v>
      </c>
      <c r="N15" t="s">
        <v>52</v>
      </c>
    </row>
    <row r="16" spans="1:14" x14ac:dyDescent="0.2">
      <c r="A16" t="s">
        <v>28</v>
      </c>
      <c r="B16">
        <v>2190.5092909999998</v>
      </c>
      <c r="C16">
        <v>932.27002000000005</v>
      </c>
      <c r="D16">
        <v>925.46002199999998</v>
      </c>
      <c r="E16">
        <f t="shared" ref="E16:E29" si="5">C16-D16</f>
        <v>6.8099980000000642</v>
      </c>
      <c r="F16">
        <v>932.48999000000003</v>
      </c>
      <c r="G16">
        <v>925.21002199999998</v>
      </c>
      <c r="H16">
        <f>F16-G16</f>
        <v>7.2799680000000535</v>
      </c>
      <c r="I16" s="2">
        <f t="shared" si="2"/>
        <v>0.31088651520355798</v>
      </c>
      <c r="J16" s="2">
        <f t="shared" si="3"/>
        <v>0.33234134317123309</v>
      </c>
      <c r="K16">
        <f t="shared" si="4"/>
        <v>0.32161392918739551</v>
      </c>
      <c r="N16" t="s">
        <v>35</v>
      </c>
    </row>
    <row r="17" spans="1:14" s="1" customFormat="1" x14ac:dyDescent="0.2">
      <c r="A17" s="1" t="s">
        <v>29</v>
      </c>
      <c r="B17" s="1">
        <v>1898.05144</v>
      </c>
      <c r="C17" s="1">
        <v>945.61999500000002</v>
      </c>
      <c r="D17" s="1">
        <v>936.61999500000002</v>
      </c>
      <c r="E17" s="1">
        <f t="shared" si="5"/>
        <v>9</v>
      </c>
      <c r="F17" s="1">
        <v>946.09002699999996</v>
      </c>
      <c r="G17" s="1">
        <v>936.27002000000005</v>
      </c>
      <c r="H17" s="1">
        <f>F17-G17</f>
        <v>9.8200069999999187</v>
      </c>
      <c r="I17" s="1">
        <f t="shared" si="2"/>
        <v>0.47417049982586357</v>
      </c>
      <c r="J17" s="1">
        <f t="shared" si="3"/>
        <v>0.51737306972038222</v>
      </c>
      <c r="K17" s="1">
        <f t="shared" si="4"/>
        <v>0.49577178477312289</v>
      </c>
      <c r="L17" s="1">
        <v>0.38100000000000001</v>
      </c>
      <c r="M17" s="1">
        <v>39</v>
      </c>
      <c r="N17" s="1" t="s">
        <v>32</v>
      </c>
    </row>
    <row r="18" spans="1:14" s="1" customFormat="1" x14ac:dyDescent="0.2">
      <c r="A18" s="1" t="s">
        <v>30</v>
      </c>
      <c r="B18" s="1">
        <v>2022.9267950000001</v>
      </c>
      <c r="C18" s="1">
        <v>1004.950012</v>
      </c>
      <c r="D18" s="1">
        <v>1002.880005</v>
      </c>
      <c r="E18" s="1">
        <f t="shared" si="5"/>
        <v>2.0700070000000323</v>
      </c>
      <c r="F18" s="1">
        <v>1005.320007</v>
      </c>
      <c r="G18" s="1">
        <v>1002.419983</v>
      </c>
      <c r="H18" s="1">
        <f>F18-G18</f>
        <v>2.9000240000000304</v>
      </c>
      <c r="I18" s="1">
        <f t="shared" si="2"/>
        <v>0.10232733112816533</v>
      </c>
      <c r="J18" s="1">
        <f t="shared" si="3"/>
        <v>0.1433578321849274</v>
      </c>
      <c r="K18" s="1">
        <f t="shared" si="4"/>
        <v>0.12284258165654637</v>
      </c>
      <c r="M18" s="1">
        <v>41</v>
      </c>
      <c r="N18" s="1" t="s">
        <v>49</v>
      </c>
    </row>
    <row r="19" spans="1:14" x14ac:dyDescent="0.2">
      <c r="A19" s="3" t="s">
        <v>31</v>
      </c>
      <c r="B19">
        <v>2146.845319</v>
      </c>
      <c r="C19">
        <v>1081.660034</v>
      </c>
      <c r="D19">
        <v>1076.2299800000001</v>
      </c>
      <c r="E19">
        <f t="shared" si="5"/>
        <v>5.4300539999999273</v>
      </c>
      <c r="F19">
        <v>1081.8900149999999</v>
      </c>
      <c r="G19">
        <v>1075.9499510000001</v>
      </c>
      <c r="H19">
        <f>F19-G19</f>
        <v>5.940063999999893</v>
      </c>
      <c r="I19" s="2">
        <f t="shared" si="2"/>
        <v>0.25293177631117109</v>
      </c>
      <c r="J19" s="2">
        <f t="shared" si="3"/>
        <v>0.27668802905496581</v>
      </c>
      <c r="K19">
        <f t="shared" si="4"/>
        <v>0.26480990268306848</v>
      </c>
      <c r="N19" t="s">
        <v>17</v>
      </c>
    </row>
    <row r="20" spans="1:14" x14ac:dyDescent="0.2">
      <c r="A20" s="3" t="s">
        <v>38</v>
      </c>
      <c r="B20">
        <v>2956.9763189999999</v>
      </c>
      <c r="C20">
        <v>551.13000499999998</v>
      </c>
      <c r="D20">
        <v>547.84002699999996</v>
      </c>
      <c r="E20">
        <f t="shared" si="5"/>
        <v>3.2899780000000192</v>
      </c>
      <c r="F20">
        <v>551.25</v>
      </c>
      <c r="G20">
        <v>547.76000999999997</v>
      </c>
      <c r="H20">
        <f t="shared" ref="H20:H29" si="6">F20-G20</f>
        <v>3.4899900000000343</v>
      </c>
      <c r="I20" s="2">
        <f t="shared" si="2"/>
        <v>0.1112615606307133</v>
      </c>
      <c r="J20" s="2">
        <f t="shared" si="3"/>
        <v>0.1180256323858654</v>
      </c>
      <c r="K20">
        <f t="shared" si="4"/>
        <v>0.11464359650828934</v>
      </c>
      <c r="L20">
        <v>0.11799999999999999</v>
      </c>
      <c r="M20">
        <v>25</v>
      </c>
      <c r="N20" t="s">
        <v>39</v>
      </c>
    </row>
    <row r="21" spans="1:14" x14ac:dyDescent="0.2">
      <c r="A21" s="4" t="s">
        <v>40</v>
      </c>
      <c r="B21" s="1">
        <v>2069.3122790000002</v>
      </c>
      <c r="C21" s="1">
        <v>934.84997599999997</v>
      </c>
      <c r="D21" s="1">
        <v>933.39001499999995</v>
      </c>
      <c r="E21" s="1">
        <f t="shared" si="5"/>
        <v>1.4599610000000212</v>
      </c>
      <c r="F21" s="1">
        <v>935.16998000000001</v>
      </c>
      <c r="G21" s="1">
        <v>933.20001200000002</v>
      </c>
      <c r="H21" s="1">
        <f t="shared" si="6"/>
        <v>1.9699679999999944</v>
      </c>
      <c r="I21" s="1">
        <f t="shared" si="2"/>
        <v>7.0552956884088594E-2</v>
      </c>
      <c r="J21" s="1">
        <f t="shared" si="3"/>
        <v>9.5199164475648204E-2</v>
      </c>
      <c r="K21">
        <f t="shared" si="4"/>
        <v>8.2876060679868399E-2</v>
      </c>
      <c r="L21" s="1">
        <v>0.38100000000000001</v>
      </c>
      <c r="M21" s="1">
        <v>39</v>
      </c>
      <c r="N21" s="1" t="s">
        <v>41</v>
      </c>
    </row>
    <row r="22" spans="1:14" x14ac:dyDescent="0.2">
      <c r="A22" s="3" t="s">
        <v>42</v>
      </c>
      <c r="B22">
        <v>2803.6991050000001</v>
      </c>
      <c r="C22">
        <v>539.77002000000005</v>
      </c>
      <c r="D22">
        <v>537.67999299999997</v>
      </c>
      <c r="E22">
        <f t="shared" si="5"/>
        <v>2.0900270000000774</v>
      </c>
      <c r="F22">
        <v>539.84002699999996</v>
      </c>
      <c r="G22">
        <v>537.54998799999998</v>
      </c>
      <c r="H22" s="2">
        <f t="shared" si="6"/>
        <v>2.2900389999999788</v>
      </c>
      <c r="I22" s="2">
        <f t="shared" si="2"/>
        <v>7.4545338915749215E-2</v>
      </c>
      <c r="J22" s="2">
        <f t="shared" si="3"/>
        <v>8.1679200022428192E-2</v>
      </c>
      <c r="K22">
        <f t="shared" si="4"/>
        <v>7.8112269469088697E-2</v>
      </c>
      <c r="N22" t="s">
        <v>43</v>
      </c>
    </row>
    <row r="23" spans="1:14" x14ac:dyDescent="0.2">
      <c r="A23" s="3" t="s">
        <v>44</v>
      </c>
      <c r="B23" s="2">
        <v>2629.0154729999999</v>
      </c>
      <c r="C23" s="2">
        <v>536.15002400000003</v>
      </c>
      <c r="D23" s="2">
        <v>532.44000200000005</v>
      </c>
      <c r="E23">
        <f t="shared" si="5"/>
        <v>3.7100219999999808</v>
      </c>
      <c r="F23" s="2">
        <v>536.23999000000003</v>
      </c>
      <c r="G23" s="2">
        <v>532.21997099999999</v>
      </c>
      <c r="H23" s="2">
        <f t="shared" si="6"/>
        <v>4.0200190000000475</v>
      </c>
      <c r="I23" s="2">
        <f t="shared" si="2"/>
        <v>0.1411183021972264</v>
      </c>
      <c r="J23" s="2">
        <f t="shared" si="3"/>
        <v>0.15290967441179634</v>
      </c>
      <c r="K23">
        <f t="shared" si="4"/>
        <v>0.14701398830451137</v>
      </c>
      <c r="L23" s="2">
        <v>8.2000000000000003E-2</v>
      </c>
      <c r="M23" s="2">
        <v>24</v>
      </c>
      <c r="N23" t="s">
        <v>45</v>
      </c>
    </row>
    <row r="24" spans="1:14" x14ac:dyDescent="0.2">
      <c r="A24" s="3" t="s">
        <v>56</v>
      </c>
      <c r="B24" s="2">
        <v>2836.1440280000002</v>
      </c>
      <c r="C24" s="2">
        <v>704.53997800000002</v>
      </c>
      <c r="D24" s="2">
        <v>693.28997800000002</v>
      </c>
      <c r="E24">
        <f t="shared" si="5"/>
        <v>11.25</v>
      </c>
      <c r="F24" s="2">
        <v>704.82000700000003</v>
      </c>
      <c r="G24" s="2">
        <v>693.01000999999997</v>
      </c>
      <c r="H24" s="2">
        <f t="shared" si="6"/>
        <v>11.809997000000067</v>
      </c>
      <c r="I24" s="2">
        <f t="shared" si="2"/>
        <v>0.39666532760444134</v>
      </c>
      <c r="J24" s="2">
        <f t="shared" si="3"/>
        <v>0.41641034035666635</v>
      </c>
      <c r="K24">
        <f t="shared" si="4"/>
        <v>0.40653783398055388</v>
      </c>
      <c r="L24" s="2"/>
      <c r="M24" s="2"/>
      <c r="N24" t="s">
        <v>17</v>
      </c>
    </row>
    <row r="25" spans="1:14" x14ac:dyDescent="0.2">
      <c r="A25" s="3" t="s">
        <v>57</v>
      </c>
      <c r="B25" s="2">
        <v>2473.118743</v>
      </c>
      <c r="C25" s="2">
        <v>361.17001299999998</v>
      </c>
      <c r="D25" s="2">
        <v>360.48001099999999</v>
      </c>
      <c r="E25">
        <f t="shared" si="5"/>
        <v>0.69000199999999268</v>
      </c>
      <c r="F25" s="2">
        <v>361.26998900000001</v>
      </c>
      <c r="G25" s="2">
        <v>360.459991</v>
      </c>
      <c r="H25" s="2">
        <f t="shared" si="6"/>
        <v>0.80999800000000732</v>
      </c>
      <c r="I25" s="2">
        <f t="shared" si="2"/>
        <v>2.7900075641454664E-2</v>
      </c>
      <c r="J25" s="2">
        <f t="shared" si="3"/>
        <v>3.2752086906164671E-2</v>
      </c>
      <c r="K25">
        <f t="shared" si="4"/>
        <v>3.0326081273809667E-2</v>
      </c>
      <c r="L25" s="2"/>
      <c r="M25" s="2"/>
    </row>
    <row r="26" spans="1:14" x14ac:dyDescent="0.2">
      <c r="A26" s="3" t="s">
        <v>50</v>
      </c>
      <c r="B26" s="2">
        <v>2726.0606069999999</v>
      </c>
      <c r="C26" s="2">
        <v>934.75</v>
      </c>
      <c r="D26" s="2">
        <v>932.47997999999995</v>
      </c>
      <c r="E26">
        <f t="shared" si="5"/>
        <v>2.270020000000045</v>
      </c>
      <c r="F26" s="2">
        <v>935.09002699999996</v>
      </c>
      <c r="G26" s="2">
        <v>932.70001200000002</v>
      </c>
      <c r="H26" s="2">
        <f t="shared" si="6"/>
        <v>2.3900149999999485</v>
      </c>
      <c r="I26" s="2">
        <f t="shared" si="2"/>
        <v>8.3271076005099448E-2</v>
      </c>
      <c r="J26" s="2">
        <f t="shared" si="3"/>
        <v>8.7672849013805829E-2</v>
      </c>
      <c r="K26">
        <f t="shared" si="4"/>
        <v>8.5471962509452631E-2</v>
      </c>
      <c r="N26" t="s">
        <v>51</v>
      </c>
    </row>
    <row r="27" spans="1:14" x14ac:dyDescent="0.2">
      <c r="A27" s="3" t="s">
        <v>54</v>
      </c>
      <c r="B27" s="2">
        <v>2992.5961699999998</v>
      </c>
      <c r="C27" s="2">
        <v>762.73999000000003</v>
      </c>
      <c r="D27" s="2">
        <v>756.36999500000002</v>
      </c>
      <c r="E27">
        <f t="shared" si="5"/>
        <v>6.3699950000000172</v>
      </c>
      <c r="F27" s="2">
        <v>763.20001200000002</v>
      </c>
      <c r="G27" s="2">
        <v>755.55999799999995</v>
      </c>
      <c r="H27" s="2">
        <f t="shared" si="6"/>
        <v>7.6400140000000647</v>
      </c>
      <c r="I27" s="2">
        <f t="shared" si="2"/>
        <v>0.21285848935641782</v>
      </c>
      <c r="J27" s="2">
        <f t="shared" si="3"/>
        <v>0.25529719233718273</v>
      </c>
      <c r="K27">
        <f t="shared" si="4"/>
        <v>0.23407784084680028</v>
      </c>
    </row>
    <row r="28" spans="1:14" x14ac:dyDescent="0.2">
      <c r="A28" s="3" t="s">
        <v>59</v>
      </c>
      <c r="B28" s="2">
        <v>1516.394</v>
      </c>
      <c r="C28" s="2">
        <v>418.77313199999998</v>
      </c>
      <c r="D28" s="2">
        <v>417.69592299999999</v>
      </c>
      <c r="E28">
        <f t="shared" si="5"/>
        <v>1.0772089999999821</v>
      </c>
      <c r="F28" s="2">
        <v>419.01083399999999</v>
      </c>
      <c r="G28" s="2">
        <v>417.609283</v>
      </c>
      <c r="H28" s="2">
        <f t="shared" si="6"/>
        <v>1.4015509999999836</v>
      </c>
      <c r="I28" s="2">
        <f t="shared" si="2"/>
        <v>7.1037540375389382E-2</v>
      </c>
      <c r="J28" s="2">
        <f t="shared" si="3"/>
        <v>9.2426572513474969E-2</v>
      </c>
      <c r="K28">
        <f t="shared" si="4"/>
        <v>8.1732056444432183E-2</v>
      </c>
    </row>
    <row r="29" spans="1:14" x14ac:dyDescent="0.2">
      <c r="A29" s="3" t="s">
        <v>60</v>
      </c>
      <c r="B29" s="2">
        <v>2147</v>
      </c>
      <c r="C29" s="2">
        <v>763.03997800000002</v>
      </c>
      <c r="D29" s="2">
        <v>762.40002400000003</v>
      </c>
      <c r="E29">
        <f t="shared" si="5"/>
        <v>0.63995399999998881</v>
      </c>
      <c r="F29" s="2">
        <v>763.36999500000002</v>
      </c>
      <c r="G29" s="2">
        <v>762.09002699999996</v>
      </c>
      <c r="H29" s="2">
        <f t="shared" si="6"/>
        <v>1.2799680000000535</v>
      </c>
      <c r="I29" s="2">
        <f t="shared" si="2"/>
        <v>2.980689333954303E-2</v>
      </c>
      <c r="J29" s="2">
        <f t="shared" si="3"/>
        <v>5.9616581276201848E-2</v>
      </c>
      <c r="K29">
        <f t="shared" si="4"/>
        <v>4.4711737307872437E-2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2020-01-14T17:08:24Z</dcterms:created>
  <dcterms:modified xsi:type="dcterms:W3CDTF">2020-09-02T18:45:52Z</dcterms:modified>
</cp:coreProperties>
</file>