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f4b0d69dd7dd2/Desktop/RESOURCES/"/>
    </mc:Choice>
  </mc:AlternateContent>
  <xr:revisionPtr revIDLastSave="0" documentId="8_{E6E59CDB-2480-4783-BC6C-DF6485032D01}" xr6:coauthVersionLast="47" xr6:coauthVersionMax="47" xr10:uidLastSave="{00000000-0000-0000-0000-000000000000}"/>
  <bookViews>
    <workbookView xWindow="-120" yWindow="-120" windowWidth="29040" windowHeight="15840" activeTab="2" xr2:uid="{EFDD02B3-C0D2-47B5-862E-CB1443A70712}"/>
  </bookViews>
  <sheets>
    <sheet name="Kickstarter" sheetId="1" r:id="rId1"/>
    <sheet name="Theater Outcomes By Launch Date" sheetId="2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B7" i="3"/>
  <c r="C7" i="3"/>
  <c r="D6" i="3"/>
  <c r="C6" i="3"/>
  <c r="D5" i="3"/>
  <c r="C5" i="3"/>
  <c r="D4" i="3"/>
  <c r="C4" i="3"/>
  <c r="B6" i="3"/>
  <c r="B5" i="3"/>
  <c r="B4" i="3"/>
  <c r="D3" i="3"/>
  <c r="C3" i="3"/>
  <c r="B3" i="3"/>
  <c r="D2" i="3"/>
  <c r="C2" i="3"/>
  <c r="B2" i="3"/>
  <c r="P2" i="1"/>
  <c r="Q2" i="1" s="1"/>
  <c r="P3" i="1"/>
  <c r="Q3" i="1"/>
  <c r="P4" i="1"/>
  <c r="Q4" i="1" s="1"/>
  <c r="P5" i="1"/>
  <c r="Q5" i="1" s="1"/>
  <c r="P6" i="1"/>
  <c r="Q6" i="1" s="1"/>
  <c r="P7" i="1"/>
  <c r="Q7" i="1" s="1"/>
  <c r="P8" i="1"/>
  <c r="Q8" i="1" s="1"/>
  <c r="P9" i="1"/>
  <c r="Q9" i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/>
  <c r="P16" i="1"/>
  <c r="Q16" i="1"/>
  <c r="P17" i="1"/>
  <c r="Q17" i="1" s="1"/>
  <c r="P18" i="1"/>
  <c r="Q18" i="1"/>
  <c r="P19" i="1"/>
  <c r="Q19" i="1" s="1"/>
  <c r="P20" i="1"/>
  <c r="Q20" i="1" s="1"/>
  <c r="P21" i="1"/>
  <c r="Q21" i="1"/>
  <c r="P22" i="1"/>
  <c r="Q22" i="1"/>
  <c r="P23" i="1"/>
  <c r="Q23" i="1" s="1"/>
  <c r="P24" i="1"/>
  <c r="Q24" i="1" s="1"/>
  <c r="P25" i="1"/>
  <c r="Q25" i="1"/>
  <c r="P26" i="1"/>
  <c r="Q26" i="1" s="1"/>
  <c r="P27" i="1"/>
  <c r="Q27" i="1"/>
  <c r="P28" i="1"/>
  <c r="Q28" i="1"/>
  <c r="P29" i="1"/>
  <c r="Q29" i="1" s="1"/>
  <c r="P30" i="1"/>
  <c r="Q30" i="1" s="1"/>
  <c r="P31" i="1"/>
  <c r="Q31" i="1" s="1"/>
  <c r="P32" i="1"/>
  <c r="Q32" i="1" s="1"/>
  <c r="P33" i="1"/>
  <c r="Q33" i="1"/>
  <c r="P34" i="1"/>
  <c r="Q34" i="1"/>
  <c r="P35" i="1"/>
  <c r="Q35" i="1" s="1"/>
  <c r="P36" i="1"/>
  <c r="Q36" i="1"/>
  <c r="P37" i="1"/>
  <c r="Q37" i="1" s="1"/>
  <c r="P38" i="1"/>
  <c r="Q38" i="1" s="1"/>
  <c r="P39" i="1"/>
  <c r="Q39" i="1" s="1"/>
  <c r="P40" i="1"/>
  <c r="Q40" i="1"/>
  <c r="P41" i="1"/>
  <c r="Q41" i="1" s="1"/>
  <c r="P42" i="1"/>
  <c r="Q42" i="1" s="1"/>
  <c r="P43" i="1"/>
  <c r="Q43" i="1"/>
  <c r="P44" i="1"/>
  <c r="Q44" i="1" s="1"/>
  <c r="P45" i="1"/>
  <c r="Q45" i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/>
  <c r="P52" i="1"/>
  <c r="Q52" i="1"/>
  <c r="P53" i="1"/>
  <c r="Q53" i="1" s="1"/>
  <c r="P54" i="1"/>
  <c r="Q54" i="1"/>
  <c r="P55" i="1"/>
  <c r="Q55" i="1" s="1"/>
  <c r="P56" i="1"/>
  <c r="Q56" i="1" s="1"/>
  <c r="P57" i="1"/>
  <c r="Q57" i="1"/>
  <c r="P58" i="1"/>
  <c r="Q58" i="1"/>
  <c r="P59" i="1"/>
  <c r="Q59" i="1" s="1"/>
  <c r="P60" i="1"/>
  <c r="Q60" i="1" s="1"/>
  <c r="P61" i="1"/>
  <c r="Q61" i="1"/>
  <c r="P62" i="1"/>
  <c r="Q62" i="1" s="1"/>
  <c r="P63" i="1"/>
  <c r="Q63" i="1"/>
  <c r="P64" i="1"/>
  <c r="Q64" i="1"/>
  <c r="P65" i="1"/>
  <c r="Q65" i="1" s="1"/>
  <c r="P66" i="1"/>
  <c r="Q66" i="1" s="1"/>
  <c r="P67" i="1"/>
  <c r="Q67" i="1" s="1"/>
  <c r="P68" i="1"/>
  <c r="Q68" i="1" s="1"/>
  <c r="P69" i="1"/>
  <c r="Q69" i="1"/>
  <c r="P70" i="1"/>
  <c r="Q70" i="1"/>
  <c r="P71" i="1"/>
  <c r="Q71" i="1" s="1"/>
  <c r="P72" i="1"/>
  <c r="Q72" i="1"/>
  <c r="P73" i="1"/>
  <c r="Q73" i="1" s="1"/>
  <c r="P74" i="1"/>
  <c r="Q74" i="1" s="1"/>
  <c r="P75" i="1"/>
  <c r="Q75" i="1" s="1"/>
  <c r="P76" i="1"/>
  <c r="Q76" i="1"/>
  <c r="P77" i="1"/>
  <c r="Q77" i="1" s="1"/>
  <c r="P78" i="1"/>
  <c r="Q78" i="1" s="1"/>
  <c r="P79" i="1"/>
  <c r="Q79" i="1"/>
  <c r="P80" i="1"/>
  <c r="Q80" i="1" s="1"/>
  <c r="P81" i="1"/>
  <c r="Q81" i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/>
  <c r="P88" i="1"/>
  <c r="Q88" i="1"/>
  <c r="P89" i="1"/>
  <c r="Q89" i="1" s="1"/>
  <c r="P90" i="1"/>
  <c r="Q90" i="1"/>
  <c r="P91" i="1"/>
  <c r="Q91" i="1" s="1"/>
  <c r="P92" i="1"/>
  <c r="Q92" i="1" s="1"/>
  <c r="P93" i="1"/>
  <c r="Q93" i="1"/>
  <c r="P94" i="1"/>
  <c r="Q94" i="1"/>
  <c r="P95" i="1"/>
  <c r="Q95" i="1" s="1"/>
  <c r="P96" i="1"/>
  <c r="Q96" i="1" s="1"/>
  <c r="P97" i="1"/>
  <c r="Q97" i="1"/>
  <c r="P98" i="1"/>
  <c r="Q98" i="1" s="1"/>
  <c r="P99" i="1"/>
  <c r="Q99" i="1"/>
  <c r="P100" i="1"/>
  <c r="Q100" i="1"/>
  <c r="P101" i="1"/>
  <c r="Q101" i="1" s="1"/>
  <c r="P102" i="1"/>
  <c r="Q102" i="1" s="1"/>
  <c r="P103" i="1"/>
  <c r="Q103" i="1" s="1"/>
  <c r="P104" i="1"/>
  <c r="Q104" i="1" s="1"/>
  <c r="P105" i="1"/>
  <c r="Q105" i="1"/>
  <c r="P106" i="1"/>
  <c r="Q106" i="1"/>
  <c r="P107" i="1"/>
  <c r="Q107" i="1"/>
  <c r="P108" i="1"/>
  <c r="Q108" i="1"/>
  <c r="P109" i="1"/>
  <c r="Q109" i="1"/>
  <c r="P110" i="1"/>
  <c r="Q110" i="1" s="1"/>
  <c r="P111" i="1"/>
  <c r="Q111" i="1"/>
  <c r="P112" i="1"/>
  <c r="Q112" i="1" s="1"/>
  <c r="P113" i="1"/>
  <c r="Q113" i="1" s="1"/>
  <c r="P114" i="1"/>
  <c r="Q114" i="1"/>
  <c r="P115" i="1"/>
  <c r="Q115" i="1" s="1"/>
  <c r="P116" i="1"/>
  <c r="Q116" i="1" s="1"/>
  <c r="P117" i="1"/>
  <c r="Q117" i="1" s="1"/>
  <c r="P118" i="1"/>
  <c r="Q118" i="1" s="1"/>
  <c r="P119" i="1"/>
  <c r="Q119" i="1"/>
  <c r="P120" i="1"/>
  <c r="Q120" i="1"/>
  <c r="P121" i="1"/>
  <c r="Q121" i="1"/>
  <c r="P122" i="1"/>
  <c r="Q122" i="1" s="1"/>
  <c r="P123" i="1"/>
  <c r="Q123" i="1" s="1"/>
  <c r="P124" i="1"/>
  <c r="Q124" i="1"/>
  <c r="P125" i="1"/>
  <c r="Q125" i="1" s="1"/>
  <c r="P126" i="1"/>
  <c r="Q126" i="1" s="1"/>
  <c r="P127" i="1"/>
  <c r="Q127" i="1"/>
  <c r="P128" i="1"/>
  <c r="Q128" i="1" s="1"/>
  <c r="P129" i="1"/>
  <c r="Q129" i="1"/>
  <c r="P130" i="1"/>
  <c r="Q130" i="1" s="1"/>
  <c r="P131" i="1"/>
  <c r="Q131" i="1" s="1"/>
  <c r="P132" i="1"/>
  <c r="Q132" i="1"/>
  <c r="P133" i="1"/>
  <c r="Q133" i="1"/>
  <c r="P134" i="1"/>
  <c r="Q134" i="1" s="1"/>
  <c r="P135" i="1"/>
  <c r="Q135" i="1" s="1"/>
  <c r="P136" i="1"/>
  <c r="Q136" i="1" s="1"/>
  <c r="P137" i="1"/>
  <c r="Q137" i="1"/>
  <c r="P138" i="1"/>
  <c r="Q138" i="1" s="1"/>
  <c r="P139" i="1"/>
  <c r="Q139" i="1" s="1"/>
  <c r="P140" i="1"/>
  <c r="Q140" i="1" s="1"/>
  <c r="P141" i="1"/>
  <c r="Q141" i="1"/>
  <c r="P142" i="1"/>
  <c r="Q142" i="1"/>
  <c r="P143" i="1"/>
  <c r="Q143" i="1" s="1"/>
  <c r="P144" i="1"/>
  <c r="Q144" i="1" s="1"/>
  <c r="P145" i="1"/>
  <c r="Q145" i="1"/>
  <c r="P146" i="1"/>
  <c r="Q146" i="1" s="1"/>
  <c r="P147" i="1"/>
  <c r="Q147" i="1"/>
  <c r="P148" i="1"/>
  <c r="Q148" i="1" s="1"/>
  <c r="P149" i="1"/>
  <c r="Q149" i="1" s="1"/>
  <c r="P150" i="1"/>
  <c r="Q150" i="1"/>
  <c r="P151" i="1"/>
  <c r="Q151" i="1" s="1"/>
  <c r="P152" i="1"/>
  <c r="Q152" i="1" s="1"/>
  <c r="P153" i="1"/>
  <c r="Q153" i="1"/>
  <c r="P154" i="1"/>
  <c r="Q154" i="1"/>
  <c r="P155" i="1"/>
  <c r="Q155" i="1"/>
  <c r="P156" i="1"/>
  <c r="Q156" i="1" s="1"/>
  <c r="P157" i="1"/>
  <c r="Q157" i="1" s="1"/>
  <c r="P158" i="1"/>
  <c r="Q158" i="1" s="1"/>
  <c r="P159" i="1"/>
  <c r="Q159" i="1" s="1"/>
  <c r="P160" i="1"/>
  <c r="Q160" i="1"/>
  <c r="P161" i="1"/>
  <c r="Q161" i="1" s="1"/>
  <c r="P162" i="1"/>
  <c r="Q162" i="1" s="1"/>
  <c r="P163" i="1"/>
  <c r="Q163" i="1"/>
  <c r="P164" i="1"/>
  <c r="Q164" i="1" s="1"/>
  <c r="P165" i="1"/>
  <c r="Q165" i="1"/>
  <c r="P166" i="1"/>
  <c r="Q166" i="1"/>
  <c r="P167" i="1"/>
  <c r="Q167" i="1"/>
  <c r="P168" i="1"/>
  <c r="Q168" i="1"/>
  <c r="P169" i="1"/>
  <c r="Q169" i="1" s="1"/>
  <c r="P170" i="1"/>
  <c r="Q170" i="1" s="1"/>
  <c r="P171" i="1"/>
  <c r="Q171" i="1" s="1"/>
  <c r="P172" i="1"/>
  <c r="Q172" i="1" s="1"/>
  <c r="P173" i="1"/>
  <c r="Q173" i="1"/>
  <c r="P174" i="1"/>
  <c r="Q174" i="1" s="1"/>
  <c r="P175" i="1"/>
  <c r="Q175" i="1" s="1"/>
  <c r="P176" i="1"/>
  <c r="Q176" i="1" s="1"/>
  <c r="P177" i="1"/>
  <c r="Q177" i="1" s="1"/>
  <c r="P178" i="1"/>
  <c r="Q178" i="1"/>
  <c r="P179" i="1"/>
  <c r="Q179" i="1"/>
  <c r="P180" i="1"/>
  <c r="Q180" i="1"/>
  <c r="P181" i="1"/>
  <c r="Q181" i="1"/>
  <c r="P182" i="1"/>
  <c r="Q182" i="1" s="1"/>
  <c r="P183" i="1"/>
  <c r="Q183" i="1"/>
  <c r="P184" i="1"/>
  <c r="Q184" i="1" s="1"/>
  <c r="P185" i="1"/>
  <c r="Q185" i="1" s="1"/>
  <c r="P186" i="1"/>
  <c r="Q186" i="1"/>
  <c r="P187" i="1"/>
  <c r="Q187" i="1" s="1"/>
  <c r="P188" i="1"/>
  <c r="Q188" i="1" s="1"/>
  <c r="P189" i="1"/>
  <c r="Q189" i="1" s="1"/>
  <c r="P190" i="1"/>
  <c r="Q190" i="1" s="1"/>
  <c r="P191" i="1"/>
  <c r="Q191" i="1"/>
  <c r="P192" i="1"/>
  <c r="Q192" i="1"/>
  <c r="P193" i="1"/>
  <c r="Q193" i="1"/>
  <c r="P194" i="1"/>
  <c r="Q194" i="1" s="1"/>
  <c r="P195" i="1"/>
  <c r="Q195" i="1" s="1"/>
  <c r="P196" i="1"/>
  <c r="Q196" i="1"/>
  <c r="P197" i="1"/>
  <c r="Q197" i="1" s="1"/>
  <c r="P198" i="1"/>
  <c r="Q198" i="1" s="1"/>
  <c r="P199" i="1"/>
  <c r="Q199" i="1"/>
  <c r="P200" i="1"/>
  <c r="Q200" i="1" s="1"/>
  <c r="P201" i="1"/>
  <c r="Q201" i="1"/>
  <c r="P202" i="1"/>
  <c r="Q202" i="1" s="1"/>
  <c r="P203" i="1"/>
  <c r="Q203" i="1" s="1"/>
  <c r="P204" i="1"/>
  <c r="Q204" i="1"/>
  <c r="P205" i="1"/>
  <c r="Q205" i="1"/>
  <c r="P206" i="1"/>
  <c r="Q206" i="1" s="1"/>
  <c r="P207" i="1"/>
  <c r="Q207" i="1" s="1"/>
  <c r="P208" i="1"/>
  <c r="Q208" i="1" s="1"/>
  <c r="P209" i="1"/>
  <c r="Q209" i="1"/>
  <c r="P210" i="1"/>
  <c r="Q210" i="1" s="1"/>
  <c r="P211" i="1"/>
  <c r="Q211" i="1" s="1"/>
  <c r="P212" i="1"/>
  <c r="Q212" i="1" s="1"/>
  <c r="P213" i="1"/>
  <c r="Q213" i="1"/>
  <c r="P214" i="1"/>
  <c r="Q214" i="1"/>
  <c r="P215" i="1"/>
  <c r="Q215" i="1" s="1"/>
  <c r="P216" i="1"/>
  <c r="Q216" i="1" s="1"/>
  <c r="P217" i="1"/>
  <c r="Q217" i="1"/>
  <c r="P218" i="1"/>
  <c r="Q218" i="1" s="1"/>
  <c r="P219" i="1"/>
  <c r="Q219" i="1"/>
  <c r="P220" i="1"/>
  <c r="Q220" i="1" s="1"/>
  <c r="P221" i="1"/>
  <c r="Q221" i="1" s="1"/>
  <c r="P222" i="1"/>
  <c r="Q222" i="1"/>
  <c r="P223" i="1"/>
  <c r="Q223" i="1" s="1"/>
  <c r="P224" i="1"/>
  <c r="Q224" i="1" s="1"/>
  <c r="P225" i="1"/>
  <c r="Q225" i="1"/>
  <c r="P226" i="1"/>
  <c r="Q226" i="1" s="1"/>
  <c r="P227" i="1"/>
  <c r="Q227" i="1"/>
  <c r="P228" i="1"/>
  <c r="Q228" i="1" s="1"/>
  <c r="P229" i="1"/>
  <c r="Q229" i="1" s="1"/>
  <c r="P230" i="1"/>
  <c r="Q230" i="1" s="1"/>
  <c r="P231" i="1"/>
  <c r="Q231" i="1" s="1"/>
  <c r="P232" i="1"/>
  <c r="Q232" i="1"/>
  <c r="P233" i="1"/>
  <c r="Q233" i="1" s="1"/>
  <c r="P234" i="1"/>
  <c r="Q234" i="1" s="1"/>
  <c r="P235" i="1"/>
  <c r="Q235" i="1"/>
  <c r="P236" i="1"/>
  <c r="Q236" i="1" s="1"/>
  <c r="P237" i="1"/>
  <c r="Q237" i="1"/>
  <c r="P238" i="1"/>
  <c r="Q238" i="1"/>
  <c r="P239" i="1"/>
  <c r="Q239" i="1"/>
  <c r="P240" i="1"/>
  <c r="Q240" i="1"/>
  <c r="P241" i="1"/>
  <c r="Q241" i="1" s="1"/>
  <c r="P242" i="1"/>
  <c r="Q242" i="1" s="1"/>
  <c r="P243" i="1"/>
  <c r="Q243" i="1" s="1"/>
  <c r="P244" i="1"/>
  <c r="Q244" i="1" s="1"/>
  <c r="P245" i="1"/>
  <c r="Q245" i="1"/>
  <c r="P246" i="1"/>
  <c r="Q246" i="1" s="1"/>
  <c r="P247" i="1"/>
  <c r="Q247" i="1" s="1"/>
  <c r="P248" i="1"/>
  <c r="Q248" i="1" s="1"/>
  <c r="P249" i="1"/>
  <c r="Q249" i="1" s="1"/>
  <c r="P250" i="1"/>
  <c r="Q250" i="1"/>
  <c r="P251" i="1"/>
  <c r="Q251" i="1"/>
  <c r="P252" i="1"/>
  <c r="Q252" i="1"/>
  <c r="P253" i="1"/>
  <c r="Q253" i="1"/>
  <c r="P254" i="1"/>
  <c r="Q254" i="1" s="1"/>
  <c r="P255" i="1"/>
  <c r="Q255" i="1"/>
  <c r="P256" i="1"/>
  <c r="Q256" i="1" s="1"/>
  <c r="P257" i="1"/>
  <c r="Q257" i="1" s="1"/>
  <c r="P258" i="1"/>
  <c r="Q258" i="1"/>
  <c r="P259" i="1"/>
  <c r="Q259" i="1" s="1"/>
  <c r="P260" i="1"/>
  <c r="Q260" i="1" s="1"/>
  <c r="P261" i="1"/>
  <c r="Q261" i="1" s="1"/>
  <c r="P262" i="1"/>
  <c r="Q262" i="1" s="1"/>
  <c r="P263" i="1"/>
  <c r="Q263" i="1"/>
  <c r="P264" i="1"/>
  <c r="Q264" i="1"/>
  <c r="P265" i="1"/>
  <c r="Q265" i="1" s="1"/>
  <c r="P266" i="1"/>
  <c r="Q266" i="1" s="1"/>
  <c r="P267" i="1"/>
  <c r="Q267" i="1" s="1"/>
  <c r="P268" i="1"/>
  <c r="Q268" i="1"/>
  <c r="P269" i="1"/>
  <c r="Q269" i="1" s="1"/>
  <c r="P270" i="1"/>
  <c r="Q270" i="1" s="1"/>
  <c r="P271" i="1"/>
  <c r="Q271" i="1"/>
  <c r="P272" i="1"/>
  <c r="Q272" i="1" s="1"/>
  <c r="P273" i="1"/>
  <c r="Q273" i="1"/>
  <c r="P274" i="1"/>
  <c r="Q274" i="1" s="1"/>
  <c r="P275" i="1"/>
  <c r="Q275" i="1" s="1"/>
  <c r="P276" i="1"/>
  <c r="Q276" i="1"/>
  <c r="P277" i="1"/>
  <c r="Q277" i="1"/>
  <c r="P278" i="1"/>
  <c r="Q278" i="1" s="1"/>
  <c r="P279" i="1"/>
  <c r="Q279" i="1" s="1"/>
  <c r="P280" i="1"/>
  <c r="Q280" i="1" s="1"/>
  <c r="P281" i="1"/>
  <c r="Q281" i="1"/>
  <c r="P282" i="1"/>
  <c r="Q282" i="1" s="1"/>
  <c r="P283" i="1"/>
  <c r="Q283" i="1" s="1"/>
  <c r="P284" i="1"/>
  <c r="Q284" i="1" s="1"/>
  <c r="P285" i="1"/>
  <c r="Q285" i="1"/>
  <c r="P286" i="1"/>
  <c r="Q286" i="1"/>
  <c r="P287" i="1"/>
  <c r="Q287" i="1" s="1"/>
  <c r="P288" i="1"/>
  <c r="Q288" i="1" s="1"/>
  <c r="P289" i="1"/>
  <c r="Q289" i="1"/>
  <c r="P290" i="1"/>
  <c r="Q290" i="1" s="1"/>
  <c r="P291" i="1"/>
  <c r="Q291" i="1"/>
  <c r="P292" i="1"/>
  <c r="Q292" i="1" s="1"/>
  <c r="P293" i="1"/>
  <c r="Q293" i="1" s="1"/>
  <c r="P294" i="1"/>
  <c r="Q294" i="1"/>
  <c r="P295" i="1"/>
  <c r="Q295" i="1" s="1"/>
  <c r="P296" i="1"/>
  <c r="Q296" i="1" s="1"/>
  <c r="P297" i="1"/>
  <c r="Q297" i="1"/>
  <c r="P298" i="1"/>
  <c r="Q298" i="1" s="1"/>
  <c r="P299" i="1"/>
  <c r="Q299" i="1"/>
  <c r="P300" i="1"/>
  <c r="Q300" i="1" s="1"/>
  <c r="P301" i="1"/>
  <c r="Q301" i="1" s="1"/>
  <c r="P302" i="1"/>
  <c r="Q302" i="1" s="1"/>
  <c r="P303" i="1"/>
  <c r="Q303" i="1" s="1"/>
  <c r="P304" i="1"/>
  <c r="Q304" i="1"/>
  <c r="P305" i="1"/>
  <c r="Q305" i="1" s="1"/>
  <c r="P306" i="1"/>
  <c r="Q306" i="1" s="1"/>
  <c r="P307" i="1"/>
  <c r="Q307" i="1"/>
  <c r="P308" i="1"/>
  <c r="Q308" i="1" s="1"/>
  <c r="P309" i="1"/>
  <c r="Q309" i="1"/>
  <c r="P310" i="1"/>
  <c r="Q310" i="1"/>
  <c r="P311" i="1"/>
  <c r="Q311" i="1"/>
  <c r="P312" i="1"/>
  <c r="Q312" i="1"/>
  <c r="P313" i="1"/>
  <c r="Q313" i="1" s="1"/>
  <c r="P314" i="1"/>
  <c r="Q314" i="1" s="1"/>
  <c r="P315" i="1"/>
  <c r="Q315" i="1" s="1"/>
  <c r="P316" i="1"/>
  <c r="Q316" i="1" s="1"/>
  <c r="P317" i="1"/>
  <c r="Q317" i="1"/>
  <c r="P318" i="1"/>
  <c r="Q318" i="1" s="1"/>
  <c r="P319" i="1"/>
  <c r="Q319" i="1" s="1"/>
  <c r="P320" i="1"/>
  <c r="Q320" i="1" s="1"/>
  <c r="P321" i="1"/>
  <c r="Q321" i="1" s="1"/>
  <c r="P322" i="1"/>
  <c r="Q322" i="1"/>
  <c r="P323" i="1"/>
  <c r="Q323" i="1"/>
  <c r="P324" i="1"/>
  <c r="Q324" i="1"/>
  <c r="P325" i="1"/>
  <c r="Q325" i="1"/>
  <c r="P326" i="1"/>
  <c r="Q326" i="1" s="1"/>
  <c r="P327" i="1"/>
  <c r="Q327" i="1"/>
  <c r="P328" i="1"/>
  <c r="Q328" i="1" s="1"/>
  <c r="P329" i="1"/>
  <c r="Q329" i="1" s="1"/>
  <c r="P330" i="1"/>
  <c r="Q330" i="1"/>
  <c r="P331" i="1"/>
  <c r="Q331" i="1" s="1"/>
  <c r="P332" i="1"/>
  <c r="Q332" i="1" s="1"/>
  <c r="P333" i="1"/>
  <c r="Q333" i="1" s="1"/>
  <c r="P334" i="1"/>
  <c r="Q334" i="1" s="1"/>
  <c r="P335" i="1"/>
  <c r="Q335" i="1"/>
  <c r="P336" i="1"/>
  <c r="Q336" i="1"/>
  <c r="P337" i="1"/>
  <c r="Q337" i="1"/>
  <c r="P338" i="1"/>
  <c r="Q338" i="1" s="1"/>
  <c r="P339" i="1"/>
  <c r="Q339" i="1" s="1"/>
  <c r="P340" i="1"/>
  <c r="Q340" i="1"/>
  <c r="P341" i="1"/>
  <c r="Q341" i="1" s="1"/>
  <c r="P342" i="1"/>
  <c r="Q342" i="1" s="1"/>
  <c r="P343" i="1"/>
  <c r="Q343" i="1"/>
  <c r="P344" i="1"/>
  <c r="Q344" i="1" s="1"/>
  <c r="P345" i="1"/>
  <c r="Q345" i="1"/>
  <c r="P346" i="1"/>
  <c r="Q346" i="1" s="1"/>
  <c r="P347" i="1"/>
  <c r="Q347" i="1" s="1"/>
  <c r="P348" i="1"/>
  <c r="Q348" i="1"/>
  <c r="P349" i="1"/>
  <c r="Q349" i="1"/>
  <c r="P350" i="1"/>
  <c r="Q350" i="1" s="1"/>
  <c r="P351" i="1"/>
  <c r="Q351" i="1" s="1"/>
  <c r="P352" i="1"/>
  <c r="Q352" i="1" s="1"/>
  <c r="P353" i="1"/>
  <c r="Q353" i="1"/>
  <c r="P354" i="1"/>
  <c r="Q354" i="1" s="1"/>
  <c r="P355" i="1"/>
  <c r="Q355" i="1" s="1"/>
  <c r="P356" i="1"/>
  <c r="Q356" i="1" s="1"/>
  <c r="P357" i="1"/>
  <c r="Q357" i="1"/>
  <c r="P358" i="1"/>
  <c r="Q358" i="1"/>
  <c r="P359" i="1"/>
  <c r="Q359" i="1" s="1"/>
  <c r="P360" i="1"/>
  <c r="Q360" i="1" s="1"/>
  <c r="P361" i="1"/>
  <c r="Q361" i="1"/>
  <c r="P362" i="1"/>
  <c r="Q362" i="1" s="1"/>
  <c r="P363" i="1"/>
  <c r="Q363" i="1"/>
  <c r="P364" i="1"/>
  <c r="Q364" i="1" s="1"/>
  <c r="P365" i="1"/>
  <c r="Q365" i="1" s="1"/>
  <c r="P366" i="1"/>
  <c r="Q366" i="1"/>
  <c r="P367" i="1"/>
  <c r="Q367" i="1" s="1"/>
  <c r="P368" i="1"/>
  <c r="Q368" i="1" s="1"/>
  <c r="P369" i="1"/>
  <c r="Q369" i="1"/>
  <c r="P370" i="1"/>
  <c r="Q370" i="1" s="1"/>
  <c r="P371" i="1"/>
  <c r="Q371" i="1"/>
  <c r="P372" i="1"/>
  <c r="Q372" i="1" s="1"/>
  <c r="P373" i="1"/>
  <c r="Q373" i="1" s="1"/>
  <c r="P374" i="1"/>
  <c r="Q374" i="1" s="1"/>
  <c r="P375" i="1"/>
  <c r="Q375" i="1" s="1"/>
  <c r="P376" i="1"/>
  <c r="Q376" i="1"/>
  <c r="P377" i="1"/>
  <c r="Q377" i="1" s="1"/>
  <c r="P378" i="1"/>
  <c r="Q378" i="1" s="1"/>
  <c r="P379" i="1"/>
  <c r="Q379" i="1"/>
  <c r="P380" i="1"/>
  <c r="Q380" i="1" s="1"/>
  <c r="P381" i="1"/>
  <c r="Q381" i="1"/>
  <c r="P382" i="1"/>
  <c r="Q382" i="1"/>
  <c r="P383" i="1"/>
  <c r="Q383" i="1"/>
  <c r="P384" i="1"/>
  <c r="Q384" i="1"/>
  <c r="P385" i="1"/>
  <c r="Q385" i="1" s="1"/>
  <c r="P386" i="1"/>
  <c r="Q386" i="1" s="1"/>
  <c r="P387" i="1"/>
  <c r="Q387" i="1" s="1"/>
  <c r="P388" i="1"/>
  <c r="Q388" i="1" s="1"/>
  <c r="P389" i="1"/>
  <c r="Q389" i="1"/>
  <c r="P390" i="1"/>
  <c r="Q390" i="1" s="1"/>
  <c r="P391" i="1"/>
  <c r="Q391" i="1" s="1"/>
  <c r="P392" i="1"/>
  <c r="Q392" i="1" s="1"/>
  <c r="P393" i="1"/>
  <c r="Q393" i="1" s="1"/>
  <c r="P394" i="1"/>
  <c r="Q394" i="1"/>
  <c r="P395" i="1"/>
  <c r="Q395" i="1"/>
  <c r="P396" i="1"/>
  <c r="Q396" i="1"/>
  <c r="P397" i="1"/>
  <c r="Q397" i="1"/>
  <c r="P398" i="1"/>
  <c r="Q398" i="1" s="1"/>
  <c r="P399" i="1"/>
  <c r="Q399" i="1"/>
  <c r="P400" i="1"/>
  <c r="Q400" i="1" s="1"/>
  <c r="P401" i="1"/>
  <c r="Q401" i="1" s="1"/>
  <c r="P402" i="1"/>
  <c r="Q402" i="1"/>
  <c r="P403" i="1"/>
  <c r="Q403" i="1" s="1"/>
  <c r="P404" i="1"/>
  <c r="Q404" i="1" s="1"/>
  <c r="P405" i="1"/>
  <c r="Q405" i="1" s="1"/>
  <c r="P406" i="1"/>
  <c r="Q406" i="1" s="1"/>
  <c r="P407" i="1"/>
  <c r="Q407" i="1"/>
  <c r="P408" i="1"/>
  <c r="Q408" i="1"/>
  <c r="P409" i="1"/>
  <c r="Q409" i="1"/>
  <c r="P410" i="1"/>
  <c r="Q410" i="1" s="1"/>
  <c r="P411" i="1"/>
  <c r="Q411" i="1" s="1"/>
  <c r="P412" i="1"/>
  <c r="Q412" i="1"/>
  <c r="P413" i="1"/>
  <c r="Q413" i="1" s="1"/>
  <c r="P414" i="1"/>
  <c r="Q414" i="1" s="1"/>
  <c r="P415" i="1"/>
  <c r="Q415" i="1"/>
  <c r="P416" i="1"/>
  <c r="Q416" i="1" s="1"/>
  <c r="P417" i="1"/>
  <c r="Q417" i="1"/>
  <c r="P418" i="1"/>
  <c r="Q418" i="1" s="1"/>
  <c r="P419" i="1"/>
  <c r="Q419" i="1" s="1"/>
  <c r="P420" i="1"/>
  <c r="Q420" i="1"/>
  <c r="P421" i="1"/>
  <c r="Q421" i="1"/>
  <c r="P422" i="1"/>
  <c r="Q422" i="1" s="1"/>
  <c r="P423" i="1"/>
  <c r="Q423" i="1" s="1"/>
  <c r="P424" i="1"/>
  <c r="Q424" i="1" s="1"/>
  <c r="P425" i="1"/>
  <c r="Q425" i="1"/>
  <c r="P426" i="1"/>
  <c r="Q426" i="1" s="1"/>
  <c r="P427" i="1"/>
  <c r="Q427" i="1" s="1"/>
  <c r="P428" i="1"/>
  <c r="Q428" i="1" s="1"/>
  <c r="P429" i="1"/>
  <c r="Q429" i="1"/>
  <c r="P430" i="1"/>
  <c r="Q430" i="1"/>
  <c r="P431" i="1"/>
  <c r="Q431" i="1" s="1"/>
  <c r="P432" i="1"/>
  <c r="Q432" i="1" s="1"/>
  <c r="P433" i="1"/>
  <c r="Q433" i="1"/>
  <c r="P434" i="1"/>
  <c r="Q434" i="1" s="1"/>
  <c r="P435" i="1"/>
  <c r="Q435" i="1"/>
  <c r="P436" i="1"/>
  <c r="Q436" i="1" s="1"/>
  <c r="P437" i="1"/>
  <c r="Q437" i="1" s="1"/>
  <c r="P438" i="1"/>
  <c r="Q438" i="1"/>
  <c r="P439" i="1"/>
  <c r="Q439" i="1" s="1"/>
  <c r="P440" i="1"/>
  <c r="Q440" i="1" s="1"/>
  <c r="P441" i="1"/>
  <c r="Q441" i="1"/>
  <c r="P442" i="1"/>
  <c r="Q442" i="1" s="1"/>
  <c r="P443" i="1"/>
  <c r="Q443" i="1"/>
  <c r="P444" i="1"/>
  <c r="Q444" i="1" s="1"/>
  <c r="P445" i="1"/>
  <c r="Q445" i="1" s="1"/>
  <c r="P446" i="1"/>
  <c r="Q446" i="1" s="1"/>
  <c r="P447" i="1"/>
  <c r="Q447" i="1" s="1"/>
  <c r="P448" i="1"/>
  <c r="Q448" i="1"/>
  <c r="P449" i="1"/>
  <c r="Q449" i="1" s="1"/>
  <c r="P450" i="1"/>
  <c r="Q450" i="1" s="1"/>
  <c r="P451" i="1"/>
  <c r="Q451" i="1"/>
  <c r="P452" i="1"/>
  <c r="Q452" i="1" s="1"/>
  <c r="P453" i="1"/>
  <c r="Q453" i="1"/>
  <c r="P454" i="1"/>
  <c r="Q454" i="1"/>
  <c r="P455" i="1"/>
  <c r="Q455" i="1" s="1"/>
  <c r="P456" i="1"/>
  <c r="Q456" i="1"/>
  <c r="P457" i="1"/>
  <c r="Q457" i="1" s="1"/>
  <c r="P458" i="1"/>
  <c r="Q458" i="1" s="1"/>
  <c r="P459" i="1"/>
  <c r="Q459" i="1" s="1"/>
  <c r="P460" i="1"/>
  <c r="Q460" i="1" s="1"/>
  <c r="P461" i="1"/>
  <c r="Q461" i="1"/>
  <c r="P462" i="1"/>
  <c r="Q462" i="1" s="1"/>
  <c r="P463" i="1"/>
  <c r="Q463" i="1" s="1"/>
  <c r="P464" i="1"/>
  <c r="Q464" i="1" s="1"/>
  <c r="P465" i="1"/>
  <c r="Q465" i="1" s="1"/>
  <c r="P466" i="1"/>
  <c r="Q466" i="1"/>
  <c r="P467" i="1"/>
  <c r="Q467" i="1"/>
  <c r="P468" i="1"/>
  <c r="Q468" i="1"/>
  <c r="P469" i="1"/>
  <c r="Q469" i="1"/>
  <c r="P470" i="1"/>
  <c r="Q470" i="1" s="1"/>
  <c r="P471" i="1"/>
  <c r="Q471" i="1"/>
  <c r="P472" i="1"/>
  <c r="Q472" i="1" s="1"/>
  <c r="P473" i="1"/>
  <c r="Q473" i="1" s="1"/>
  <c r="P474" i="1"/>
  <c r="Q474" i="1"/>
  <c r="P475" i="1"/>
  <c r="Q475" i="1" s="1"/>
  <c r="P476" i="1"/>
  <c r="Q476" i="1" s="1"/>
  <c r="P477" i="1"/>
  <c r="Q477" i="1" s="1"/>
  <c r="P478" i="1"/>
  <c r="Q478" i="1" s="1"/>
  <c r="P479" i="1"/>
  <c r="Q479" i="1"/>
  <c r="P480" i="1"/>
  <c r="Q480" i="1"/>
  <c r="P481" i="1"/>
  <c r="Q481" i="1"/>
  <c r="P482" i="1"/>
  <c r="Q482" i="1" s="1"/>
  <c r="P483" i="1"/>
  <c r="Q483" i="1" s="1"/>
  <c r="P484" i="1"/>
  <c r="Q484" i="1"/>
  <c r="P485" i="1"/>
  <c r="Q485" i="1" s="1"/>
  <c r="P486" i="1"/>
  <c r="Q486" i="1" s="1"/>
  <c r="P487" i="1"/>
  <c r="Q487" i="1"/>
  <c r="P488" i="1"/>
  <c r="Q488" i="1" s="1"/>
  <c r="P489" i="1"/>
  <c r="Q489" i="1"/>
  <c r="P490" i="1"/>
  <c r="Q490" i="1" s="1"/>
  <c r="P491" i="1"/>
  <c r="Q491" i="1" s="1"/>
  <c r="P492" i="1"/>
  <c r="Q492" i="1"/>
  <c r="P493" i="1"/>
  <c r="Q493" i="1"/>
  <c r="P494" i="1"/>
  <c r="Q494" i="1" s="1"/>
  <c r="P495" i="1"/>
  <c r="Q495" i="1" s="1"/>
  <c r="P496" i="1"/>
  <c r="Q496" i="1" s="1"/>
  <c r="P497" i="1"/>
  <c r="Q497" i="1"/>
  <c r="P498" i="1"/>
  <c r="Q498" i="1" s="1"/>
  <c r="P499" i="1"/>
  <c r="Q499" i="1" s="1"/>
  <c r="P500" i="1"/>
  <c r="Q500" i="1" s="1"/>
  <c r="P501" i="1"/>
  <c r="Q501" i="1"/>
  <c r="P502" i="1"/>
  <c r="Q502" i="1"/>
  <c r="P503" i="1"/>
  <c r="Q503" i="1" s="1"/>
  <c r="P504" i="1"/>
  <c r="Q504" i="1" s="1"/>
  <c r="P505" i="1"/>
  <c r="Q505" i="1"/>
  <c r="P506" i="1"/>
  <c r="Q506" i="1" s="1"/>
  <c r="P507" i="1"/>
  <c r="Q507" i="1"/>
  <c r="P508" i="1"/>
  <c r="Q508" i="1" s="1"/>
  <c r="P509" i="1"/>
  <c r="Q509" i="1" s="1"/>
  <c r="P510" i="1"/>
  <c r="Q510" i="1"/>
  <c r="P511" i="1"/>
  <c r="Q511" i="1" s="1"/>
  <c r="P512" i="1"/>
  <c r="Q512" i="1" s="1"/>
  <c r="P513" i="1"/>
  <c r="Q513" i="1"/>
  <c r="P514" i="1"/>
  <c r="Q514" i="1" s="1"/>
  <c r="P515" i="1"/>
  <c r="Q515" i="1" s="1"/>
  <c r="P516" i="1"/>
  <c r="Q516" i="1"/>
  <c r="P517" i="1"/>
  <c r="Q517" i="1" s="1"/>
  <c r="P518" i="1"/>
  <c r="Q518" i="1" s="1"/>
  <c r="P519" i="1"/>
  <c r="Q519" i="1"/>
  <c r="P520" i="1"/>
  <c r="Q520" i="1" s="1"/>
  <c r="P521" i="1"/>
  <c r="Q521" i="1" s="1"/>
  <c r="P522" i="1"/>
  <c r="Q522" i="1"/>
  <c r="P523" i="1"/>
  <c r="Q523" i="1" s="1"/>
  <c r="P524" i="1"/>
  <c r="Q524" i="1" s="1"/>
  <c r="P525" i="1"/>
  <c r="Q525" i="1"/>
  <c r="P526" i="1"/>
  <c r="Q526" i="1" s="1"/>
  <c r="P527" i="1"/>
  <c r="Q527" i="1" s="1"/>
  <c r="P528" i="1"/>
  <c r="Q528" i="1"/>
  <c r="P529" i="1"/>
  <c r="Q529" i="1" s="1"/>
  <c r="P530" i="1"/>
  <c r="Q530" i="1" s="1"/>
  <c r="P531" i="1"/>
  <c r="Q531" i="1"/>
  <c r="P532" i="1"/>
  <c r="Q532" i="1" s="1"/>
  <c r="P533" i="1"/>
  <c r="Q533" i="1" s="1"/>
  <c r="P534" i="1"/>
  <c r="Q534" i="1"/>
  <c r="P535" i="1"/>
  <c r="Q535" i="1" s="1"/>
  <c r="P536" i="1"/>
  <c r="Q536" i="1" s="1"/>
  <c r="P537" i="1"/>
  <c r="Q537" i="1"/>
  <c r="P538" i="1"/>
  <c r="Q538" i="1" s="1"/>
  <c r="P539" i="1"/>
  <c r="Q539" i="1" s="1"/>
  <c r="P540" i="1"/>
  <c r="Q540" i="1"/>
  <c r="P541" i="1"/>
  <c r="Q541" i="1" s="1"/>
  <c r="P542" i="1"/>
  <c r="Q542" i="1" s="1"/>
  <c r="P543" i="1"/>
  <c r="Q543" i="1"/>
  <c r="P544" i="1"/>
  <c r="Q544" i="1" s="1"/>
  <c r="P545" i="1"/>
  <c r="Q545" i="1" s="1"/>
  <c r="P546" i="1"/>
  <c r="Q546" i="1"/>
  <c r="P547" i="1"/>
  <c r="Q547" i="1" s="1"/>
  <c r="P548" i="1"/>
  <c r="Q548" i="1" s="1"/>
  <c r="P549" i="1"/>
  <c r="Q549" i="1"/>
  <c r="P550" i="1"/>
  <c r="Q550" i="1" s="1"/>
  <c r="P551" i="1"/>
  <c r="Q551" i="1" s="1"/>
  <c r="P552" i="1"/>
  <c r="Q552" i="1"/>
  <c r="P553" i="1"/>
  <c r="Q553" i="1" s="1"/>
  <c r="P554" i="1"/>
  <c r="Q554" i="1" s="1"/>
  <c r="P555" i="1"/>
  <c r="Q555" i="1"/>
  <c r="P556" i="1"/>
  <c r="Q556" i="1" s="1"/>
  <c r="P557" i="1"/>
  <c r="Q557" i="1" s="1"/>
  <c r="P558" i="1"/>
  <c r="Q558" i="1"/>
  <c r="P559" i="1"/>
  <c r="Q559" i="1" s="1"/>
  <c r="P560" i="1"/>
  <c r="Q560" i="1" s="1"/>
  <c r="P561" i="1"/>
  <c r="Q561" i="1"/>
  <c r="P562" i="1"/>
  <c r="Q562" i="1" s="1"/>
  <c r="P563" i="1"/>
  <c r="Q563" i="1" s="1"/>
  <c r="P564" i="1"/>
  <c r="Q564" i="1"/>
  <c r="P565" i="1"/>
  <c r="Q565" i="1" s="1"/>
  <c r="P566" i="1"/>
  <c r="Q566" i="1" s="1"/>
  <c r="P567" i="1"/>
  <c r="Q567" i="1"/>
  <c r="P568" i="1"/>
  <c r="Q568" i="1" s="1"/>
  <c r="P569" i="1"/>
  <c r="Q569" i="1" s="1"/>
  <c r="P570" i="1"/>
  <c r="Q570" i="1"/>
  <c r="P571" i="1"/>
  <c r="Q571" i="1" s="1"/>
  <c r="P572" i="1"/>
  <c r="Q572" i="1" s="1"/>
  <c r="P573" i="1"/>
  <c r="Q573" i="1"/>
  <c r="P574" i="1"/>
  <c r="Q574" i="1" s="1"/>
  <c r="P575" i="1"/>
  <c r="Q575" i="1" s="1"/>
  <c r="P576" i="1"/>
  <c r="Q576" i="1"/>
  <c r="P577" i="1"/>
  <c r="Q577" i="1" s="1"/>
  <c r="P578" i="1"/>
  <c r="Q578" i="1" s="1"/>
  <c r="P579" i="1"/>
  <c r="Q579" i="1"/>
  <c r="P580" i="1"/>
  <c r="Q580" i="1" s="1"/>
  <c r="P581" i="1"/>
  <c r="Q581" i="1" s="1"/>
  <c r="P582" i="1"/>
  <c r="Q582" i="1"/>
  <c r="P583" i="1"/>
  <c r="Q583" i="1" s="1"/>
  <c r="P584" i="1"/>
  <c r="Q584" i="1" s="1"/>
  <c r="P585" i="1"/>
  <c r="Q585" i="1"/>
  <c r="P586" i="1"/>
  <c r="Q586" i="1" s="1"/>
  <c r="P587" i="1"/>
  <c r="Q587" i="1" s="1"/>
  <c r="P588" i="1"/>
  <c r="Q588" i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/>
  <c r="P595" i="1"/>
  <c r="Q595" i="1" s="1"/>
  <c r="P596" i="1"/>
  <c r="Q596" i="1" s="1"/>
  <c r="P597" i="1"/>
  <c r="Q597" i="1"/>
  <c r="P598" i="1"/>
  <c r="Q598" i="1" s="1"/>
  <c r="P599" i="1"/>
  <c r="Q599" i="1" s="1"/>
  <c r="P600" i="1"/>
  <c r="Q600" i="1"/>
  <c r="P601" i="1"/>
  <c r="Q601" i="1" s="1"/>
  <c r="P602" i="1"/>
  <c r="Q602" i="1" s="1"/>
  <c r="P603" i="1"/>
  <c r="Q603" i="1"/>
  <c r="P604" i="1"/>
  <c r="Q604" i="1" s="1"/>
  <c r="P605" i="1"/>
  <c r="Q605" i="1" s="1"/>
  <c r="P606" i="1"/>
  <c r="Q606" i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/>
  <c r="P613" i="1"/>
  <c r="Q613" i="1" s="1"/>
  <c r="P614" i="1"/>
  <c r="Q614" i="1" s="1"/>
  <c r="P615" i="1"/>
  <c r="Q615" i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/>
  <c r="P622" i="1"/>
  <c r="Q622" i="1" s="1"/>
  <c r="P623" i="1"/>
  <c r="Q623" i="1" s="1"/>
  <c r="P624" i="1"/>
  <c r="Q624" i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/>
  <c r="P631" i="1"/>
  <c r="Q631" i="1" s="1"/>
  <c r="P632" i="1"/>
  <c r="Q632" i="1" s="1"/>
  <c r="P633" i="1"/>
  <c r="Q633" i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/>
  <c r="P640" i="1"/>
  <c r="Q640" i="1" s="1"/>
  <c r="P641" i="1"/>
  <c r="Q641" i="1" s="1"/>
  <c r="P642" i="1"/>
  <c r="Q642" i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/>
  <c r="P649" i="1"/>
  <c r="Q649" i="1" s="1"/>
  <c r="P650" i="1"/>
  <c r="Q650" i="1" s="1"/>
  <c r="P651" i="1"/>
  <c r="Q651" i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/>
  <c r="P658" i="1"/>
  <c r="Q658" i="1" s="1"/>
  <c r="P659" i="1"/>
  <c r="Q659" i="1" s="1"/>
  <c r="P660" i="1"/>
  <c r="Q660" i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/>
  <c r="P667" i="1"/>
  <c r="Q667" i="1" s="1"/>
  <c r="P668" i="1"/>
  <c r="Q668" i="1" s="1"/>
  <c r="P669" i="1"/>
  <c r="Q669" i="1"/>
  <c r="P670" i="1"/>
  <c r="Q670" i="1" s="1"/>
  <c r="P671" i="1"/>
  <c r="Q671" i="1" s="1"/>
  <c r="P672" i="1"/>
  <c r="Q672" i="1"/>
  <c r="P673" i="1"/>
  <c r="Q673" i="1" s="1"/>
  <c r="P674" i="1"/>
  <c r="Q674" i="1"/>
  <c r="P675" i="1"/>
  <c r="Q675" i="1" s="1"/>
  <c r="P676" i="1"/>
  <c r="Q676" i="1" s="1"/>
  <c r="P677" i="1"/>
  <c r="Q677" i="1" s="1"/>
  <c r="P678" i="1"/>
  <c r="Q678" i="1"/>
  <c r="P679" i="1"/>
  <c r="Q679" i="1" s="1"/>
  <c r="P680" i="1"/>
  <c r="Q680" i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/>
  <c r="P687" i="1"/>
  <c r="Q687" i="1" s="1"/>
  <c r="P688" i="1"/>
  <c r="Q688" i="1" s="1"/>
  <c r="P689" i="1"/>
  <c r="Q689" i="1" s="1"/>
  <c r="P690" i="1"/>
  <c r="Q690" i="1"/>
  <c r="P691" i="1"/>
  <c r="Q691" i="1" s="1"/>
  <c r="P692" i="1"/>
  <c r="Q692" i="1" s="1"/>
  <c r="P693" i="1"/>
  <c r="Q693" i="1"/>
  <c r="P694" i="1"/>
  <c r="Q694" i="1" s="1"/>
  <c r="P695" i="1"/>
  <c r="Q695" i="1" s="1"/>
  <c r="P696" i="1"/>
  <c r="Q696" i="1"/>
  <c r="P697" i="1"/>
  <c r="Q697" i="1" s="1"/>
  <c r="P698" i="1"/>
  <c r="Q698" i="1"/>
  <c r="P699" i="1"/>
  <c r="Q699" i="1" s="1"/>
  <c r="P700" i="1"/>
  <c r="Q700" i="1" s="1"/>
  <c r="P701" i="1"/>
  <c r="Q701" i="1" s="1"/>
  <c r="P702" i="1"/>
  <c r="Q702" i="1"/>
  <c r="P703" i="1"/>
  <c r="Q703" i="1" s="1"/>
  <c r="P704" i="1"/>
  <c r="Q704" i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/>
  <c r="P711" i="1"/>
  <c r="Q711" i="1" s="1"/>
  <c r="P712" i="1"/>
  <c r="Q712" i="1" s="1"/>
  <c r="P713" i="1"/>
  <c r="Q713" i="1" s="1"/>
  <c r="P714" i="1"/>
  <c r="Q714" i="1"/>
  <c r="P715" i="1"/>
  <c r="Q715" i="1" s="1"/>
  <c r="P716" i="1"/>
  <c r="Q716" i="1" s="1"/>
  <c r="P717" i="1"/>
  <c r="Q717" i="1"/>
  <c r="P718" i="1"/>
  <c r="Q718" i="1" s="1"/>
  <c r="P719" i="1"/>
  <c r="Q719" i="1" s="1"/>
  <c r="P720" i="1"/>
  <c r="Q720" i="1"/>
  <c r="P721" i="1"/>
  <c r="Q721" i="1" s="1"/>
  <c r="P722" i="1"/>
  <c r="Q722" i="1"/>
  <c r="P723" i="1"/>
  <c r="Q723" i="1" s="1"/>
  <c r="P724" i="1"/>
  <c r="Q724" i="1" s="1"/>
  <c r="P725" i="1"/>
  <c r="Q725" i="1" s="1"/>
  <c r="P726" i="1"/>
  <c r="Q726" i="1"/>
  <c r="P727" i="1"/>
  <c r="Q727" i="1" s="1"/>
  <c r="P728" i="1"/>
  <c r="Q728" i="1"/>
  <c r="P729" i="1"/>
  <c r="Q729" i="1" s="1"/>
  <c r="P730" i="1"/>
  <c r="Q730" i="1" s="1"/>
  <c r="P731" i="1"/>
  <c r="Q731" i="1" s="1"/>
  <c r="P732" i="1"/>
  <c r="Q732" i="1"/>
  <c r="P733" i="1"/>
  <c r="Q733" i="1" s="1"/>
  <c r="P734" i="1"/>
  <c r="Q734" i="1"/>
  <c r="P735" i="1"/>
  <c r="Q735" i="1"/>
  <c r="P736" i="1"/>
  <c r="Q736" i="1" s="1"/>
  <c r="P737" i="1"/>
  <c r="Q737" i="1"/>
  <c r="P738" i="1"/>
  <c r="Q738" i="1" s="1"/>
  <c r="P739" i="1"/>
  <c r="Q739" i="1" s="1"/>
  <c r="P740" i="1"/>
  <c r="Q740" i="1"/>
  <c r="P741" i="1"/>
  <c r="Q741" i="1"/>
  <c r="P742" i="1"/>
  <c r="Q742" i="1" s="1"/>
  <c r="P743" i="1"/>
  <c r="Q743" i="1" s="1"/>
  <c r="P744" i="1"/>
  <c r="Q744" i="1"/>
  <c r="P745" i="1"/>
  <c r="Q745" i="1" s="1"/>
  <c r="P746" i="1"/>
  <c r="Q746" i="1" s="1"/>
  <c r="P747" i="1"/>
  <c r="Q747" i="1"/>
  <c r="P748" i="1"/>
  <c r="Q748" i="1" s="1"/>
  <c r="P749" i="1"/>
  <c r="Q749" i="1" s="1"/>
  <c r="P750" i="1"/>
  <c r="Q750" i="1"/>
  <c r="P751" i="1"/>
  <c r="Q751" i="1" s="1"/>
  <c r="P752" i="1"/>
  <c r="Q752" i="1"/>
  <c r="P753" i="1"/>
  <c r="Q753" i="1" s="1"/>
  <c r="P754" i="1"/>
  <c r="Q754" i="1" s="1"/>
  <c r="P755" i="1"/>
  <c r="Q755" i="1"/>
  <c r="P756" i="1"/>
  <c r="Q756" i="1" s="1"/>
  <c r="P757" i="1"/>
  <c r="Q757" i="1" s="1"/>
  <c r="P758" i="1"/>
  <c r="Q758" i="1" s="1"/>
  <c r="P759" i="1"/>
  <c r="Q759" i="1"/>
  <c r="P760" i="1"/>
  <c r="Q760" i="1" s="1"/>
  <c r="P761" i="1"/>
  <c r="Q761" i="1"/>
  <c r="P762" i="1"/>
  <c r="Q762" i="1"/>
  <c r="P763" i="1"/>
  <c r="Q763" i="1" s="1"/>
  <c r="P764" i="1"/>
  <c r="Q764" i="1"/>
  <c r="P765" i="1"/>
  <c r="Q765" i="1" s="1"/>
  <c r="P766" i="1"/>
  <c r="Q766" i="1" s="1"/>
  <c r="P767" i="1"/>
  <c r="Q767" i="1" s="1"/>
  <c r="P768" i="1"/>
  <c r="Q768" i="1"/>
  <c r="P769" i="1"/>
  <c r="Q769" i="1" s="1"/>
  <c r="P770" i="1"/>
  <c r="Q770" i="1"/>
  <c r="P771" i="1"/>
  <c r="Q771" i="1"/>
  <c r="P772" i="1"/>
  <c r="Q772" i="1" s="1"/>
  <c r="P773" i="1"/>
  <c r="Q773" i="1"/>
  <c r="P774" i="1"/>
  <c r="Q774" i="1" s="1"/>
  <c r="P775" i="1"/>
  <c r="Q775" i="1" s="1"/>
  <c r="P776" i="1"/>
  <c r="Q776" i="1"/>
  <c r="P777" i="1"/>
  <c r="Q777" i="1"/>
  <c r="P778" i="1"/>
  <c r="Q778" i="1" s="1"/>
  <c r="P779" i="1"/>
  <c r="Q779" i="1"/>
  <c r="P780" i="1"/>
  <c r="Q780" i="1"/>
  <c r="P781" i="1"/>
  <c r="Q781" i="1" s="1"/>
  <c r="P782" i="1"/>
  <c r="Q782" i="1" s="1"/>
  <c r="P783" i="1"/>
  <c r="Q783" i="1"/>
  <c r="P784" i="1"/>
  <c r="Q784" i="1" s="1"/>
  <c r="P785" i="1"/>
  <c r="Q785" i="1" s="1"/>
  <c r="P786" i="1"/>
  <c r="Q786" i="1"/>
  <c r="P787" i="1"/>
  <c r="Q787" i="1" s="1"/>
  <c r="P788" i="1"/>
  <c r="Q788" i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/>
  <c r="P796" i="1"/>
  <c r="Q796" i="1" s="1"/>
  <c r="P797" i="1"/>
  <c r="Q797" i="1"/>
  <c r="P798" i="1"/>
  <c r="Q798" i="1" s="1"/>
  <c r="P799" i="1"/>
  <c r="Q799" i="1" s="1"/>
  <c r="P800" i="1"/>
  <c r="Q800" i="1"/>
  <c r="P801" i="1"/>
  <c r="Q801" i="1" s="1"/>
  <c r="P802" i="1"/>
  <c r="Q802" i="1" s="1"/>
  <c r="P803" i="1"/>
  <c r="Q803" i="1" s="1"/>
  <c r="P804" i="1"/>
  <c r="Q804" i="1"/>
  <c r="P805" i="1"/>
  <c r="Q805" i="1" s="1"/>
  <c r="P806" i="1"/>
  <c r="Q806" i="1"/>
  <c r="P807" i="1"/>
  <c r="Q807" i="1"/>
  <c r="P808" i="1"/>
  <c r="Q808" i="1" s="1"/>
  <c r="P809" i="1"/>
  <c r="Q809" i="1"/>
  <c r="P810" i="1"/>
  <c r="Q810" i="1" s="1"/>
  <c r="P811" i="1"/>
  <c r="Q811" i="1"/>
  <c r="P812" i="1"/>
  <c r="Q812" i="1" s="1"/>
  <c r="P813" i="1"/>
  <c r="Q813" i="1" s="1"/>
  <c r="P814" i="1"/>
  <c r="Q814" i="1"/>
  <c r="P815" i="1"/>
  <c r="Q815" i="1"/>
  <c r="P816" i="1"/>
  <c r="Q816" i="1" s="1"/>
  <c r="P817" i="1"/>
  <c r="Q817" i="1"/>
  <c r="P818" i="1"/>
  <c r="Q818" i="1" s="1"/>
  <c r="P819" i="1"/>
  <c r="Q819" i="1" s="1"/>
  <c r="P820" i="1"/>
  <c r="Q820" i="1"/>
  <c r="P821" i="1"/>
  <c r="Q821" i="1"/>
  <c r="P822" i="1"/>
  <c r="Q822" i="1" s="1"/>
  <c r="P823" i="1"/>
  <c r="Q823" i="1"/>
  <c r="P824" i="1"/>
  <c r="Q824" i="1" s="1"/>
  <c r="P825" i="1"/>
  <c r="Q825" i="1" s="1"/>
  <c r="P826" i="1"/>
  <c r="Q826" i="1"/>
  <c r="P827" i="1"/>
  <c r="Q827" i="1"/>
  <c r="P828" i="1"/>
  <c r="Q828" i="1" s="1"/>
  <c r="P829" i="1"/>
  <c r="Q829" i="1"/>
  <c r="P830" i="1"/>
  <c r="Q830" i="1" s="1"/>
  <c r="P831" i="1"/>
  <c r="Q831" i="1" s="1"/>
  <c r="P832" i="1"/>
  <c r="Q832" i="1"/>
  <c r="P833" i="1"/>
  <c r="Q833" i="1"/>
  <c r="P834" i="1"/>
  <c r="Q834" i="1" s="1"/>
  <c r="P835" i="1"/>
  <c r="Q835" i="1"/>
  <c r="P836" i="1"/>
  <c r="Q836" i="1" s="1"/>
  <c r="P837" i="1"/>
  <c r="Q837" i="1" s="1"/>
  <c r="P838" i="1"/>
  <c r="Q838" i="1"/>
  <c r="P839" i="1"/>
  <c r="Q839" i="1"/>
  <c r="P840" i="1"/>
  <c r="Q840" i="1" s="1"/>
  <c r="P841" i="1"/>
  <c r="Q841" i="1"/>
  <c r="P842" i="1"/>
  <c r="Q842" i="1" s="1"/>
  <c r="P843" i="1"/>
  <c r="Q843" i="1" s="1"/>
  <c r="P844" i="1"/>
  <c r="Q844" i="1"/>
  <c r="P845" i="1"/>
  <c r="Q845" i="1"/>
  <c r="P846" i="1"/>
  <c r="Q846" i="1" s="1"/>
  <c r="P847" i="1"/>
  <c r="Q847" i="1"/>
  <c r="P848" i="1"/>
  <c r="Q848" i="1" s="1"/>
  <c r="P849" i="1"/>
  <c r="Q849" i="1" s="1"/>
  <c r="P850" i="1"/>
  <c r="Q850" i="1"/>
  <c r="P851" i="1"/>
  <c r="Q851" i="1"/>
  <c r="P852" i="1"/>
  <c r="Q852" i="1" s="1"/>
  <c r="P853" i="1"/>
  <c r="Q853" i="1"/>
  <c r="P854" i="1"/>
  <c r="Q854" i="1" s="1"/>
  <c r="P855" i="1"/>
  <c r="Q855" i="1" s="1"/>
  <c r="P856" i="1"/>
  <c r="Q856" i="1"/>
  <c r="P857" i="1"/>
  <c r="Q857" i="1"/>
  <c r="P858" i="1"/>
  <c r="Q858" i="1" s="1"/>
  <c r="P859" i="1"/>
  <c r="Q859" i="1"/>
  <c r="P860" i="1"/>
  <c r="Q860" i="1" s="1"/>
  <c r="P861" i="1"/>
  <c r="Q861" i="1" s="1"/>
  <c r="P862" i="1"/>
  <c r="Q862" i="1"/>
  <c r="P863" i="1"/>
  <c r="Q863" i="1"/>
  <c r="P864" i="1"/>
  <c r="Q864" i="1" s="1"/>
  <c r="P865" i="1"/>
  <c r="Q865" i="1"/>
  <c r="P866" i="1"/>
  <c r="Q866" i="1" s="1"/>
  <c r="P867" i="1"/>
  <c r="Q867" i="1" s="1"/>
  <c r="P868" i="1"/>
  <c r="Q868" i="1"/>
  <c r="P869" i="1"/>
  <c r="Q869" i="1"/>
  <c r="P870" i="1"/>
  <c r="Q870" i="1" s="1"/>
  <c r="P871" i="1"/>
  <c r="Q871" i="1"/>
  <c r="P872" i="1"/>
  <c r="Q872" i="1" s="1"/>
  <c r="P873" i="1"/>
  <c r="Q873" i="1" s="1"/>
  <c r="P874" i="1"/>
  <c r="Q874" i="1"/>
  <c r="P875" i="1"/>
  <c r="Q875" i="1"/>
  <c r="P876" i="1"/>
  <c r="Q876" i="1" s="1"/>
  <c r="P877" i="1"/>
  <c r="Q877" i="1"/>
  <c r="P878" i="1"/>
  <c r="Q878" i="1" s="1"/>
  <c r="P879" i="1"/>
  <c r="Q879" i="1" s="1"/>
  <c r="P880" i="1"/>
  <c r="Q880" i="1"/>
  <c r="P881" i="1"/>
  <c r="Q881" i="1"/>
  <c r="P882" i="1"/>
  <c r="Q882" i="1" s="1"/>
  <c r="P883" i="1"/>
  <c r="Q883" i="1"/>
  <c r="P884" i="1"/>
  <c r="Q884" i="1" s="1"/>
  <c r="P885" i="1"/>
  <c r="Q885" i="1" s="1"/>
  <c r="P886" i="1"/>
  <c r="Q886" i="1"/>
  <c r="P887" i="1"/>
  <c r="Q887" i="1"/>
  <c r="P888" i="1"/>
  <c r="Q888" i="1" s="1"/>
  <c r="P889" i="1"/>
  <c r="Q889" i="1"/>
  <c r="P890" i="1"/>
  <c r="Q890" i="1" s="1"/>
  <c r="P891" i="1"/>
  <c r="Q891" i="1" s="1"/>
  <c r="P892" i="1"/>
  <c r="Q892" i="1"/>
  <c r="P893" i="1"/>
  <c r="Q893" i="1"/>
  <c r="P894" i="1"/>
  <c r="Q894" i="1" s="1"/>
  <c r="P895" i="1"/>
  <c r="Q895" i="1"/>
  <c r="P896" i="1"/>
  <c r="Q896" i="1" s="1"/>
  <c r="P897" i="1"/>
  <c r="Q897" i="1" s="1"/>
  <c r="P898" i="1"/>
  <c r="Q898" i="1"/>
  <c r="P899" i="1"/>
  <c r="Q899" i="1"/>
  <c r="P900" i="1"/>
  <c r="Q900" i="1" s="1"/>
  <c r="P901" i="1"/>
  <c r="Q901" i="1"/>
  <c r="P902" i="1"/>
  <c r="Q902" i="1" s="1"/>
  <c r="P903" i="1"/>
  <c r="Q903" i="1" s="1"/>
  <c r="P904" i="1"/>
  <c r="Q904" i="1"/>
  <c r="P905" i="1"/>
  <c r="Q905" i="1"/>
  <c r="P906" i="1"/>
  <c r="Q906" i="1" s="1"/>
  <c r="P907" i="1"/>
  <c r="Q907" i="1"/>
  <c r="P908" i="1"/>
  <c r="Q908" i="1" s="1"/>
  <c r="P909" i="1"/>
  <c r="Q909" i="1" s="1"/>
  <c r="P910" i="1"/>
  <c r="Q910" i="1"/>
  <c r="P911" i="1"/>
  <c r="Q911" i="1"/>
  <c r="P912" i="1"/>
  <c r="Q912" i="1" s="1"/>
  <c r="P913" i="1"/>
  <c r="Q913" i="1"/>
  <c r="P914" i="1"/>
  <c r="Q914" i="1" s="1"/>
  <c r="P915" i="1"/>
  <c r="Q915" i="1" s="1"/>
  <c r="P916" i="1"/>
  <c r="Q916" i="1"/>
  <c r="P917" i="1"/>
  <c r="Q917" i="1"/>
  <c r="P918" i="1"/>
  <c r="Q918" i="1" s="1"/>
  <c r="P919" i="1"/>
  <c r="Q919" i="1"/>
  <c r="P920" i="1"/>
  <c r="Q920" i="1" s="1"/>
  <c r="P921" i="1"/>
  <c r="Q921" i="1" s="1"/>
  <c r="P922" i="1"/>
  <c r="Q922" i="1"/>
  <c r="P923" i="1"/>
  <c r="Q923" i="1"/>
  <c r="P924" i="1"/>
  <c r="Q924" i="1" s="1"/>
  <c r="P925" i="1"/>
  <c r="Q925" i="1"/>
  <c r="P926" i="1"/>
  <c r="Q926" i="1" s="1"/>
  <c r="P927" i="1"/>
  <c r="Q927" i="1" s="1"/>
  <c r="P928" i="1"/>
  <c r="Q928" i="1"/>
  <c r="P929" i="1"/>
  <c r="Q929" i="1"/>
  <c r="P930" i="1"/>
  <c r="Q930" i="1" s="1"/>
  <c r="P931" i="1"/>
  <c r="Q931" i="1"/>
  <c r="P932" i="1"/>
  <c r="Q932" i="1" s="1"/>
  <c r="P933" i="1"/>
  <c r="Q933" i="1" s="1"/>
  <c r="P934" i="1"/>
  <c r="Q934" i="1"/>
  <c r="P935" i="1"/>
  <c r="Q935" i="1"/>
  <c r="P936" i="1"/>
  <c r="Q936" i="1" s="1"/>
  <c r="P937" i="1"/>
  <c r="Q937" i="1"/>
  <c r="P938" i="1"/>
  <c r="Q938" i="1" s="1"/>
  <c r="P939" i="1"/>
  <c r="Q939" i="1" s="1"/>
  <c r="P940" i="1"/>
  <c r="Q940" i="1"/>
  <c r="P941" i="1"/>
  <c r="Q941" i="1"/>
  <c r="P942" i="1"/>
  <c r="Q942" i="1" s="1"/>
  <c r="P943" i="1"/>
  <c r="Q943" i="1"/>
  <c r="P944" i="1"/>
  <c r="Q944" i="1" s="1"/>
  <c r="P945" i="1"/>
  <c r="Q945" i="1" s="1"/>
  <c r="P946" i="1"/>
  <c r="Q946" i="1"/>
  <c r="P947" i="1"/>
  <c r="Q947" i="1"/>
  <c r="P948" i="1"/>
  <c r="Q948" i="1" s="1"/>
  <c r="P949" i="1"/>
  <c r="Q949" i="1"/>
  <c r="P950" i="1"/>
  <c r="Q950" i="1" s="1"/>
  <c r="P951" i="1"/>
  <c r="Q951" i="1" s="1"/>
  <c r="P952" i="1"/>
  <c r="Q952" i="1"/>
  <c r="P953" i="1"/>
  <c r="Q953" i="1"/>
  <c r="P954" i="1"/>
  <c r="Q954" i="1" s="1"/>
  <c r="P955" i="1"/>
  <c r="Q955" i="1"/>
  <c r="P956" i="1"/>
  <c r="Q956" i="1" s="1"/>
  <c r="P957" i="1"/>
  <c r="Q957" i="1" s="1"/>
  <c r="P958" i="1"/>
  <c r="Q958" i="1"/>
  <c r="P959" i="1"/>
  <c r="Q959" i="1"/>
  <c r="P960" i="1"/>
  <c r="Q960" i="1" s="1"/>
  <c r="P961" i="1"/>
  <c r="Q961" i="1"/>
  <c r="P962" i="1"/>
  <c r="Q962" i="1" s="1"/>
  <c r="P963" i="1"/>
  <c r="Q963" i="1" s="1"/>
  <c r="P964" i="1"/>
  <c r="Q964" i="1"/>
  <c r="P965" i="1"/>
  <c r="Q965" i="1"/>
  <c r="P966" i="1"/>
  <c r="Q966" i="1" s="1"/>
  <c r="P967" i="1"/>
  <c r="Q967" i="1"/>
  <c r="P968" i="1"/>
  <c r="Q968" i="1" s="1"/>
  <c r="P969" i="1"/>
  <c r="Q969" i="1" s="1"/>
  <c r="P970" i="1"/>
  <c r="Q970" i="1"/>
  <c r="P971" i="1"/>
  <c r="Q971" i="1"/>
  <c r="P972" i="1"/>
  <c r="Q972" i="1" s="1"/>
  <c r="P973" i="1"/>
  <c r="Q973" i="1"/>
  <c r="P974" i="1"/>
  <c r="Q974" i="1" s="1"/>
  <c r="P975" i="1"/>
  <c r="Q975" i="1" s="1"/>
  <c r="P976" i="1"/>
  <c r="Q976" i="1"/>
  <c r="P977" i="1"/>
  <c r="Q977" i="1"/>
  <c r="P978" i="1"/>
  <c r="Q978" i="1" s="1"/>
  <c r="P979" i="1"/>
  <c r="Q979" i="1"/>
  <c r="P980" i="1"/>
  <c r="Q980" i="1" s="1"/>
  <c r="P981" i="1"/>
  <c r="Q981" i="1" s="1"/>
  <c r="P982" i="1"/>
  <c r="Q982" i="1"/>
  <c r="P983" i="1"/>
  <c r="Q983" i="1"/>
  <c r="P984" i="1"/>
  <c r="Q984" i="1" s="1"/>
  <c r="P985" i="1"/>
  <c r="Q985" i="1"/>
  <c r="P986" i="1"/>
  <c r="Q986" i="1" s="1"/>
  <c r="P987" i="1"/>
  <c r="Q987" i="1" s="1"/>
  <c r="P988" i="1"/>
  <c r="Q988" i="1"/>
  <c r="P989" i="1"/>
  <c r="Q989" i="1"/>
  <c r="P990" i="1"/>
  <c r="Q990" i="1" s="1"/>
  <c r="P991" i="1"/>
  <c r="Q991" i="1"/>
  <c r="P992" i="1"/>
  <c r="Q992" i="1" s="1"/>
  <c r="P993" i="1"/>
  <c r="Q993" i="1" s="1"/>
  <c r="P994" i="1"/>
  <c r="Q994" i="1"/>
  <c r="P995" i="1"/>
  <c r="Q995" i="1"/>
  <c r="P996" i="1"/>
  <c r="Q996" i="1" s="1"/>
  <c r="P997" i="1"/>
  <c r="Q997" i="1"/>
  <c r="P998" i="1"/>
  <c r="Q998" i="1" s="1"/>
  <c r="P999" i="1"/>
  <c r="Q999" i="1" s="1"/>
  <c r="P1000" i="1"/>
  <c r="Q1000" i="1"/>
  <c r="P1001" i="1"/>
  <c r="Q1001" i="1"/>
  <c r="P1002" i="1"/>
  <c r="Q1002" i="1" s="1"/>
  <c r="P1003" i="1"/>
  <c r="Q1003" i="1"/>
  <c r="P1004" i="1"/>
  <c r="Q1004" i="1" s="1"/>
  <c r="P1005" i="1"/>
  <c r="Q1005" i="1" s="1"/>
  <c r="P1006" i="1"/>
  <c r="Q1006" i="1"/>
  <c r="P1007" i="1"/>
  <c r="Q1007" i="1"/>
  <c r="P1008" i="1"/>
  <c r="Q1008" i="1" s="1"/>
  <c r="P1009" i="1"/>
  <c r="Q1009" i="1"/>
  <c r="P1010" i="1"/>
  <c r="Q1010" i="1" s="1"/>
  <c r="P1011" i="1"/>
  <c r="Q1011" i="1" s="1"/>
  <c r="P1012" i="1"/>
  <c r="Q1012" i="1"/>
  <c r="P1013" i="1"/>
  <c r="Q1013" i="1"/>
  <c r="P1014" i="1"/>
  <c r="Q1014" i="1" s="1"/>
  <c r="P1015" i="1"/>
  <c r="Q1015" i="1"/>
  <c r="P1016" i="1"/>
  <c r="Q1016" i="1" s="1"/>
  <c r="P1017" i="1"/>
  <c r="Q1017" i="1" s="1"/>
  <c r="P1018" i="1"/>
  <c r="Q1018" i="1" s="1"/>
  <c r="P1019" i="1"/>
  <c r="Q1019" i="1"/>
  <c r="P1020" i="1"/>
  <c r="Q1020" i="1" s="1"/>
  <c r="P1021" i="1"/>
  <c r="Q1021" i="1"/>
  <c r="P1022" i="1"/>
  <c r="Q1022" i="1" s="1"/>
  <c r="P1023" i="1"/>
  <c r="Q1023" i="1" s="1"/>
  <c r="P1024" i="1"/>
  <c r="Q1024" i="1" s="1"/>
  <c r="P1025" i="1"/>
  <c r="Q1025" i="1"/>
  <c r="P1026" i="1"/>
  <c r="Q1026" i="1" s="1"/>
  <c r="P1027" i="1"/>
  <c r="Q1027" i="1"/>
  <c r="P1028" i="1"/>
  <c r="Q1028" i="1"/>
  <c r="P1029" i="1"/>
  <c r="Q1029" i="1" s="1"/>
  <c r="P1030" i="1"/>
  <c r="Q1030" i="1"/>
  <c r="P1031" i="1"/>
  <c r="Q1031" i="1"/>
  <c r="P1032" i="1"/>
  <c r="Q1032" i="1" s="1"/>
  <c r="P1033" i="1"/>
  <c r="Q1033" i="1"/>
  <c r="P1034" i="1"/>
  <c r="Q1034" i="1" s="1"/>
  <c r="P1035" i="1"/>
  <c r="Q1035" i="1" s="1"/>
  <c r="P1036" i="1"/>
  <c r="Q1036" i="1" s="1"/>
  <c r="P1037" i="1"/>
  <c r="Q1037" i="1"/>
  <c r="P1038" i="1"/>
  <c r="Q1038" i="1" s="1"/>
  <c r="P1039" i="1"/>
  <c r="Q1039" i="1"/>
  <c r="P1040" i="1"/>
  <c r="Q1040" i="1" s="1"/>
  <c r="P1041" i="1"/>
  <c r="Q1041" i="1" s="1"/>
  <c r="P1042" i="1"/>
  <c r="Q1042" i="1" s="1"/>
  <c r="P1043" i="1"/>
  <c r="Q1043" i="1"/>
  <c r="P1044" i="1"/>
  <c r="Q1044" i="1" s="1"/>
  <c r="P1045" i="1"/>
  <c r="Q1045" i="1"/>
  <c r="P1046" i="1"/>
  <c r="Q1046" i="1"/>
  <c r="P1047" i="1"/>
  <c r="Q1047" i="1" s="1"/>
  <c r="P1048" i="1"/>
  <c r="Q1048" i="1"/>
  <c r="P1049" i="1"/>
  <c r="Q1049" i="1"/>
  <c r="P1050" i="1"/>
  <c r="Q1050" i="1" s="1"/>
  <c r="P1051" i="1"/>
  <c r="Q1051" i="1"/>
  <c r="P1052" i="1"/>
  <c r="Q1052" i="1" s="1"/>
  <c r="P1053" i="1"/>
  <c r="Q1053" i="1" s="1"/>
  <c r="P1054" i="1"/>
  <c r="Q1054" i="1" s="1"/>
  <c r="P1055" i="1"/>
  <c r="Q1055" i="1"/>
  <c r="P1056" i="1"/>
  <c r="Q1056" i="1" s="1"/>
  <c r="P1057" i="1"/>
  <c r="Q1057" i="1"/>
  <c r="P1058" i="1"/>
  <c r="Q1058" i="1" s="1"/>
  <c r="P1059" i="1"/>
  <c r="Q1059" i="1" s="1"/>
  <c r="P1060" i="1"/>
  <c r="Q1060" i="1" s="1"/>
  <c r="P1061" i="1"/>
  <c r="Q1061" i="1"/>
  <c r="P1062" i="1"/>
  <c r="Q1062" i="1" s="1"/>
  <c r="P1063" i="1"/>
  <c r="Q1063" i="1"/>
  <c r="P1064" i="1"/>
  <c r="Q1064" i="1"/>
  <c r="P1065" i="1"/>
  <c r="Q1065" i="1" s="1"/>
  <c r="P1066" i="1"/>
  <c r="Q1066" i="1"/>
  <c r="P1067" i="1"/>
  <c r="Q1067" i="1"/>
  <c r="P1068" i="1"/>
  <c r="Q1068" i="1" s="1"/>
  <c r="P1069" i="1"/>
  <c r="Q1069" i="1"/>
  <c r="P1070" i="1"/>
  <c r="Q1070" i="1"/>
  <c r="P1071" i="1"/>
  <c r="Q1071" i="1" s="1"/>
  <c r="P1072" i="1"/>
  <c r="Q1072" i="1" s="1"/>
  <c r="P1073" i="1"/>
  <c r="Q1073" i="1"/>
  <c r="P1074" i="1"/>
  <c r="Q1074" i="1" s="1"/>
  <c r="P1075" i="1"/>
  <c r="Q1075" i="1"/>
  <c r="P1076" i="1"/>
  <c r="Q1076" i="1" s="1"/>
  <c r="P1077" i="1"/>
  <c r="Q1077" i="1" s="1"/>
  <c r="P1078" i="1"/>
  <c r="Q1078" i="1" s="1"/>
  <c r="P1079" i="1"/>
  <c r="Q1079" i="1"/>
  <c r="P1080" i="1"/>
  <c r="Q1080" i="1" s="1"/>
  <c r="P1081" i="1"/>
  <c r="Q1081" i="1"/>
  <c r="P1082" i="1"/>
  <c r="Q1082" i="1"/>
  <c r="P1083" i="1"/>
  <c r="Q1083" i="1" s="1"/>
  <c r="P1084" i="1"/>
  <c r="Q1084" i="1"/>
  <c r="P1085" i="1"/>
  <c r="Q1085" i="1"/>
  <c r="P1086" i="1"/>
  <c r="Q1086" i="1" s="1"/>
  <c r="P1087" i="1"/>
  <c r="Q1087" i="1"/>
  <c r="P1088" i="1"/>
  <c r="Q1088" i="1" s="1"/>
  <c r="P1089" i="1"/>
  <c r="Q1089" i="1" s="1"/>
  <c r="P1090" i="1"/>
  <c r="Q1090" i="1" s="1"/>
  <c r="P1091" i="1"/>
  <c r="Q1091" i="1"/>
  <c r="P1092" i="1"/>
  <c r="Q1092" i="1" s="1"/>
  <c r="P1093" i="1"/>
  <c r="Q1093" i="1"/>
  <c r="P1094" i="1"/>
  <c r="Q1094" i="1" s="1"/>
  <c r="P1095" i="1"/>
  <c r="Q1095" i="1" s="1"/>
  <c r="P1096" i="1"/>
  <c r="Q1096" i="1" s="1"/>
  <c r="P1097" i="1"/>
  <c r="Q1097" i="1"/>
  <c r="P1098" i="1"/>
  <c r="Q1098" i="1" s="1"/>
  <c r="P1099" i="1"/>
  <c r="Q1099" i="1"/>
  <c r="P1100" i="1"/>
  <c r="Q1100" i="1"/>
  <c r="P1101" i="1"/>
  <c r="Q1101" i="1" s="1"/>
  <c r="P1102" i="1"/>
  <c r="Q1102" i="1"/>
  <c r="P1103" i="1"/>
  <c r="Q1103" i="1"/>
  <c r="P1104" i="1"/>
  <c r="Q1104" i="1" s="1"/>
  <c r="P1105" i="1"/>
  <c r="Q1105" i="1"/>
  <c r="P1106" i="1"/>
  <c r="Q1106" i="1" s="1"/>
  <c r="P1107" i="1"/>
  <c r="Q1107" i="1" s="1"/>
  <c r="P1108" i="1"/>
  <c r="Q1108" i="1" s="1"/>
  <c r="P1109" i="1"/>
  <c r="Q1109" i="1"/>
  <c r="P1110" i="1"/>
  <c r="Q1110" i="1" s="1"/>
  <c r="P1111" i="1"/>
  <c r="Q1111" i="1"/>
  <c r="P1112" i="1"/>
  <c r="Q1112" i="1" s="1"/>
  <c r="P1113" i="1"/>
  <c r="Q1113" i="1" s="1"/>
  <c r="P1114" i="1"/>
  <c r="Q1114" i="1" s="1"/>
  <c r="P1115" i="1"/>
  <c r="Q1115" i="1"/>
  <c r="P1116" i="1"/>
  <c r="Q1116" i="1" s="1"/>
  <c r="P1117" i="1"/>
  <c r="Q1117" i="1"/>
  <c r="P1118" i="1"/>
  <c r="Q1118" i="1"/>
  <c r="P1119" i="1"/>
  <c r="Q1119" i="1" s="1"/>
  <c r="P1120" i="1"/>
  <c r="Q1120" i="1"/>
  <c r="P1121" i="1"/>
  <c r="Q1121" i="1"/>
  <c r="P1122" i="1"/>
  <c r="Q1122" i="1" s="1"/>
  <c r="P1123" i="1"/>
  <c r="Q1123" i="1"/>
  <c r="P1124" i="1"/>
  <c r="Q1124" i="1" s="1"/>
  <c r="P1125" i="1"/>
  <c r="Q1125" i="1" s="1"/>
  <c r="P1126" i="1"/>
  <c r="Q1126" i="1" s="1"/>
  <c r="P1127" i="1"/>
  <c r="Q1127" i="1"/>
  <c r="P1128" i="1"/>
  <c r="Q1128" i="1" s="1"/>
  <c r="P1129" i="1"/>
  <c r="Q1129" i="1"/>
  <c r="P1130" i="1"/>
  <c r="Q1130" i="1" s="1"/>
  <c r="P1131" i="1"/>
  <c r="Q1131" i="1" s="1"/>
  <c r="P1132" i="1"/>
  <c r="Q1132" i="1" s="1"/>
  <c r="P1133" i="1"/>
  <c r="Q1133" i="1"/>
  <c r="P1134" i="1"/>
  <c r="Q1134" i="1" s="1"/>
  <c r="P1135" i="1"/>
  <c r="Q1135" i="1"/>
  <c r="P1136" i="1"/>
  <c r="Q1136" i="1"/>
  <c r="P1137" i="1"/>
  <c r="Q1137" i="1" s="1"/>
  <c r="P1138" i="1"/>
  <c r="Q1138" i="1"/>
  <c r="P1139" i="1"/>
  <c r="Q1139" i="1"/>
  <c r="P1140" i="1"/>
  <c r="Q1140" i="1" s="1"/>
  <c r="P1141" i="1"/>
  <c r="Q1141" i="1"/>
  <c r="P1142" i="1"/>
  <c r="Q1142" i="1"/>
  <c r="P1143" i="1"/>
  <c r="Q1143" i="1" s="1"/>
  <c r="P1144" i="1"/>
  <c r="Q1144" i="1" s="1"/>
  <c r="P1145" i="1"/>
  <c r="Q1145" i="1"/>
  <c r="P1146" i="1"/>
  <c r="Q1146" i="1" s="1"/>
  <c r="P1147" i="1"/>
  <c r="Q1147" i="1"/>
  <c r="P1148" i="1"/>
  <c r="Q1148" i="1" s="1"/>
  <c r="P1149" i="1"/>
  <c r="Q1149" i="1" s="1"/>
  <c r="P1150" i="1"/>
  <c r="Q1150" i="1" s="1"/>
  <c r="P1151" i="1"/>
  <c r="Q1151" i="1"/>
  <c r="P1152" i="1"/>
  <c r="Q1152" i="1" s="1"/>
  <c r="P1153" i="1"/>
  <c r="Q1153" i="1"/>
  <c r="P1154" i="1"/>
  <c r="Q1154" i="1"/>
  <c r="P1155" i="1"/>
  <c r="Q1155" i="1" s="1"/>
  <c r="P1156" i="1"/>
  <c r="Q1156" i="1"/>
  <c r="P1157" i="1"/>
  <c r="Q1157" i="1"/>
  <c r="P1158" i="1"/>
  <c r="Q1158" i="1" s="1"/>
  <c r="P1159" i="1"/>
  <c r="Q1159" i="1"/>
  <c r="P1160" i="1"/>
  <c r="Q1160" i="1" s="1"/>
  <c r="P1161" i="1"/>
  <c r="Q1161" i="1" s="1"/>
  <c r="P1162" i="1"/>
  <c r="Q1162" i="1" s="1"/>
  <c r="P1163" i="1"/>
  <c r="Q1163" i="1"/>
  <c r="P1164" i="1"/>
  <c r="Q1164" i="1" s="1"/>
  <c r="P1165" i="1"/>
  <c r="Q1165" i="1"/>
  <c r="P1166" i="1"/>
  <c r="Q1166" i="1" s="1"/>
  <c r="P1167" i="1"/>
  <c r="Q1167" i="1" s="1"/>
  <c r="P1168" i="1"/>
  <c r="Q1168" i="1" s="1"/>
  <c r="P1169" i="1"/>
  <c r="Q1169" i="1"/>
  <c r="P1170" i="1"/>
  <c r="Q1170" i="1" s="1"/>
  <c r="P1171" i="1"/>
  <c r="Q1171" i="1"/>
  <c r="P1172" i="1"/>
  <c r="Q1172" i="1"/>
  <c r="P1173" i="1"/>
  <c r="Q1173" i="1" s="1"/>
  <c r="P1174" i="1"/>
  <c r="Q1174" i="1"/>
  <c r="P1175" i="1"/>
  <c r="Q1175" i="1"/>
  <c r="P1176" i="1"/>
  <c r="Q1176" i="1" s="1"/>
  <c r="P1177" i="1"/>
  <c r="Q1177" i="1"/>
  <c r="P1178" i="1"/>
  <c r="Q1178" i="1"/>
  <c r="P1179" i="1"/>
  <c r="Q1179" i="1" s="1"/>
  <c r="P1180" i="1"/>
  <c r="Q1180" i="1" s="1"/>
  <c r="P1181" i="1"/>
  <c r="Q1181" i="1"/>
  <c r="P1182" i="1"/>
  <c r="Q1182" i="1" s="1"/>
  <c r="P1183" i="1"/>
  <c r="Q1183" i="1"/>
  <c r="P1184" i="1"/>
  <c r="Q1184" i="1" s="1"/>
  <c r="P1185" i="1"/>
  <c r="Q1185" i="1" s="1"/>
  <c r="P1186" i="1"/>
  <c r="Q1186" i="1" s="1"/>
  <c r="P1187" i="1"/>
  <c r="Q1187" i="1"/>
  <c r="P1188" i="1"/>
  <c r="Q1188" i="1" s="1"/>
  <c r="P1189" i="1"/>
  <c r="Q1189" i="1"/>
  <c r="P1190" i="1"/>
  <c r="Q1190" i="1"/>
  <c r="P1191" i="1"/>
  <c r="Q1191" i="1" s="1"/>
  <c r="P1192" i="1"/>
  <c r="Q1192" i="1"/>
  <c r="P1193" i="1"/>
  <c r="Q1193" i="1"/>
  <c r="P1194" i="1"/>
  <c r="Q1194" i="1" s="1"/>
  <c r="P1195" i="1"/>
  <c r="Q1195" i="1"/>
  <c r="P1196" i="1"/>
  <c r="Q1196" i="1" s="1"/>
  <c r="P1197" i="1"/>
  <c r="Q1197" i="1" s="1"/>
  <c r="P1198" i="1"/>
  <c r="Q1198" i="1" s="1"/>
  <c r="P1199" i="1"/>
  <c r="Q1199" i="1"/>
  <c r="P1200" i="1"/>
  <c r="Q1200" i="1" s="1"/>
  <c r="P1201" i="1"/>
  <c r="Q1201" i="1"/>
  <c r="P1202" i="1"/>
  <c r="Q1202" i="1" s="1"/>
  <c r="P1203" i="1"/>
  <c r="Q1203" i="1" s="1"/>
  <c r="P1204" i="1"/>
  <c r="Q1204" i="1" s="1"/>
  <c r="P1205" i="1"/>
  <c r="Q1205" i="1"/>
  <c r="P1206" i="1"/>
  <c r="Q1206" i="1" s="1"/>
  <c r="P1207" i="1"/>
  <c r="Q1207" i="1"/>
  <c r="P1208" i="1"/>
  <c r="Q1208" i="1"/>
  <c r="P1209" i="1"/>
  <c r="Q1209" i="1" s="1"/>
  <c r="P1210" i="1"/>
  <c r="Q1210" i="1"/>
  <c r="P1211" i="1"/>
  <c r="Q1211" i="1"/>
  <c r="P1212" i="1"/>
  <c r="Q1212" i="1" s="1"/>
  <c r="P1213" i="1"/>
  <c r="Q1213" i="1"/>
  <c r="P1214" i="1"/>
  <c r="Q1214" i="1" s="1"/>
  <c r="P1215" i="1"/>
  <c r="Q1215" i="1" s="1"/>
  <c r="P1216" i="1"/>
  <c r="Q1216" i="1" s="1"/>
  <c r="P1217" i="1"/>
  <c r="Q1217" i="1"/>
  <c r="P1218" i="1"/>
  <c r="Q1218" i="1" s="1"/>
  <c r="P1219" i="1"/>
  <c r="Q1219" i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/>
  <c r="P1227" i="1"/>
  <c r="Q1227" i="1" s="1"/>
  <c r="P1228" i="1"/>
  <c r="Q1228" i="1" s="1"/>
  <c r="P1229" i="1"/>
  <c r="Q1229" i="1"/>
  <c r="P1230" i="1"/>
  <c r="Q1230" i="1" s="1"/>
  <c r="P1231" i="1"/>
  <c r="Q1231" i="1"/>
  <c r="P1232" i="1"/>
  <c r="Q1232" i="1" s="1"/>
  <c r="P1233" i="1"/>
  <c r="Q1233" i="1" s="1"/>
  <c r="P1234" i="1"/>
  <c r="Q1234" i="1"/>
  <c r="P1235" i="1"/>
  <c r="Q1235" i="1" s="1"/>
  <c r="P1236" i="1"/>
  <c r="Q1236" i="1" s="1"/>
  <c r="P1237" i="1"/>
  <c r="Q1237" i="1" s="1"/>
  <c r="P1238" i="1"/>
  <c r="Q1238" i="1" s="1"/>
  <c r="P1239" i="1"/>
  <c r="Q1239" i="1"/>
  <c r="P1240" i="1"/>
  <c r="Q1240" i="1" s="1"/>
  <c r="P1241" i="1"/>
  <c r="Q1241" i="1" s="1"/>
  <c r="P1242" i="1"/>
  <c r="Q1242" i="1" s="1"/>
  <c r="P1243" i="1"/>
  <c r="Q1243" i="1" s="1"/>
  <c r="P1244" i="1"/>
  <c r="Q1244" i="1"/>
  <c r="P1245" i="1"/>
  <c r="Q1245" i="1" s="1"/>
  <c r="P1246" i="1"/>
  <c r="Q1246" i="1" s="1"/>
  <c r="P1247" i="1"/>
  <c r="Q1247" i="1"/>
  <c r="P1248" i="1"/>
  <c r="Q1248" i="1" s="1"/>
  <c r="P1249" i="1"/>
  <c r="Q1249" i="1"/>
  <c r="P1250" i="1"/>
  <c r="Q1250" i="1" s="1"/>
  <c r="P1251" i="1"/>
  <c r="Q1251" i="1" s="1"/>
  <c r="P1252" i="1"/>
  <c r="Q1252" i="1"/>
  <c r="P1253" i="1"/>
  <c r="Q1253" i="1" s="1"/>
  <c r="P1254" i="1"/>
  <c r="Q1254" i="1" s="1"/>
  <c r="P1255" i="1"/>
  <c r="Q1255" i="1" s="1"/>
  <c r="P1256" i="1"/>
  <c r="Q1256" i="1" s="1"/>
  <c r="P1257" i="1"/>
  <c r="Q1257" i="1"/>
  <c r="P1258" i="1"/>
  <c r="Q1258" i="1" s="1"/>
  <c r="P1259" i="1"/>
  <c r="Q1259" i="1" s="1"/>
  <c r="P1260" i="1"/>
  <c r="Q1260" i="1"/>
  <c r="P1261" i="1"/>
  <c r="Q1261" i="1" s="1"/>
  <c r="P1262" i="1"/>
  <c r="Q1262" i="1" s="1"/>
  <c r="P1263" i="1"/>
  <c r="Q1263" i="1"/>
  <c r="P1264" i="1"/>
  <c r="Q1264" i="1" s="1"/>
  <c r="P1265" i="1"/>
  <c r="Q1265" i="1" s="1"/>
  <c r="P1266" i="1"/>
  <c r="Q1266" i="1"/>
  <c r="P1267" i="1"/>
  <c r="Q1267" i="1" s="1"/>
  <c r="P1268" i="1"/>
  <c r="Q1268" i="1" s="1"/>
  <c r="P1269" i="1"/>
  <c r="Q1269" i="1"/>
  <c r="P1270" i="1"/>
  <c r="Q1270" i="1" s="1"/>
  <c r="P1271" i="1"/>
  <c r="Q1271" i="1" s="1"/>
  <c r="P1272" i="1"/>
  <c r="Q1272" i="1"/>
  <c r="P1273" i="1"/>
  <c r="Q1273" i="1" s="1"/>
  <c r="P1274" i="1"/>
  <c r="Q1274" i="1" s="1"/>
  <c r="P1275" i="1"/>
  <c r="Q1275" i="1"/>
  <c r="P1276" i="1"/>
  <c r="Q1276" i="1" s="1"/>
  <c r="P1277" i="1"/>
  <c r="Q1277" i="1" s="1"/>
  <c r="P1278" i="1"/>
  <c r="Q1278" i="1"/>
  <c r="P1279" i="1"/>
  <c r="Q1279" i="1" s="1"/>
  <c r="P1280" i="1"/>
  <c r="Q1280" i="1" s="1"/>
  <c r="P1281" i="1"/>
  <c r="Q1281" i="1"/>
  <c r="P1282" i="1"/>
  <c r="Q1282" i="1" s="1"/>
  <c r="P1283" i="1"/>
  <c r="Q1283" i="1" s="1"/>
  <c r="P1284" i="1"/>
  <c r="Q1284" i="1"/>
  <c r="P1285" i="1"/>
  <c r="Q1285" i="1" s="1"/>
  <c r="P1286" i="1"/>
  <c r="Q1286" i="1" s="1"/>
  <c r="P1287" i="1"/>
  <c r="Q1287" i="1"/>
  <c r="P1288" i="1"/>
  <c r="Q1288" i="1" s="1"/>
  <c r="P1289" i="1"/>
  <c r="Q1289" i="1" s="1"/>
  <c r="P1290" i="1"/>
  <c r="Q1290" i="1"/>
  <c r="P1291" i="1"/>
  <c r="Q1291" i="1" s="1"/>
  <c r="P1292" i="1"/>
  <c r="Q1292" i="1" s="1"/>
  <c r="P1293" i="1"/>
  <c r="Q1293" i="1"/>
  <c r="P1294" i="1"/>
  <c r="Q1294" i="1" s="1"/>
  <c r="P1295" i="1"/>
  <c r="Q1295" i="1" s="1"/>
  <c r="P1296" i="1"/>
  <c r="Q1296" i="1"/>
  <c r="P1297" i="1"/>
  <c r="Q1297" i="1" s="1"/>
  <c r="P1298" i="1"/>
  <c r="Q1298" i="1" s="1"/>
  <c r="P1299" i="1"/>
  <c r="Q1299" i="1"/>
  <c r="P1300" i="1"/>
  <c r="Q1300" i="1" s="1"/>
  <c r="P1301" i="1"/>
  <c r="Q1301" i="1" s="1"/>
  <c r="P1302" i="1"/>
  <c r="Q1302" i="1"/>
  <c r="P1303" i="1"/>
  <c r="Q1303" i="1" s="1"/>
  <c r="P1304" i="1"/>
  <c r="Q1304" i="1" s="1"/>
  <c r="P1305" i="1"/>
  <c r="Q1305" i="1"/>
  <c r="P1306" i="1"/>
  <c r="Q1306" i="1" s="1"/>
  <c r="P1307" i="1"/>
  <c r="Q1307" i="1" s="1"/>
  <c r="P1308" i="1"/>
  <c r="Q1308" i="1"/>
  <c r="P1309" i="1"/>
  <c r="Q1309" i="1" s="1"/>
  <c r="P1310" i="1"/>
  <c r="Q1310" i="1" s="1"/>
  <c r="P1311" i="1"/>
  <c r="Q1311" i="1"/>
  <c r="P1312" i="1"/>
  <c r="Q1312" i="1" s="1"/>
  <c r="P1313" i="1"/>
  <c r="Q1313" i="1" s="1"/>
  <c r="P1314" i="1"/>
  <c r="Q1314" i="1"/>
  <c r="P1315" i="1"/>
  <c r="Q1315" i="1" s="1"/>
  <c r="P1316" i="1"/>
  <c r="Q1316" i="1" s="1"/>
  <c r="P1317" i="1"/>
  <c r="Q1317" i="1"/>
  <c r="P1318" i="1"/>
  <c r="Q1318" i="1" s="1"/>
  <c r="P1319" i="1"/>
  <c r="Q1319" i="1" s="1"/>
  <c r="P1320" i="1"/>
  <c r="Q1320" i="1"/>
  <c r="P1321" i="1"/>
  <c r="Q1321" i="1" s="1"/>
  <c r="P1322" i="1"/>
  <c r="Q1322" i="1" s="1"/>
  <c r="P1323" i="1"/>
  <c r="Q1323" i="1"/>
  <c r="P1324" i="1"/>
  <c r="Q1324" i="1" s="1"/>
  <c r="P1325" i="1"/>
  <c r="Q1325" i="1" s="1"/>
  <c r="P1326" i="1"/>
  <c r="Q1326" i="1"/>
  <c r="P1327" i="1"/>
  <c r="Q1327" i="1" s="1"/>
  <c r="P1328" i="1"/>
  <c r="Q1328" i="1" s="1"/>
  <c r="P1329" i="1"/>
  <c r="Q1329" i="1"/>
  <c r="P1330" i="1"/>
  <c r="Q1330" i="1" s="1"/>
  <c r="P1331" i="1"/>
  <c r="Q1331" i="1" s="1"/>
  <c r="P1332" i="1"/>
  <c r="Q1332" i="1"/>
  <c r="P1333" i="1"/>
  <c r="Q1333" i="1" s="1"/>
  <c r="P1334" i="1"/>
  <c r="Q1334" i="1" s="1"/>
  <c r="P1335" i="1"/>
  <c r="Q1335" i="1"/>
  <c r="P1336" i="1"/>
  <c r="Q1336" i="1" s="1"/>
  <c r="P1337" i="1"/>
  <c r="Q1337" i="1" s="1"/>
  <c r="P1338" i="1"/>
  <c r="Q1338" i="1"/>
  <c r="P1339" i="1"/>
  <c r="Q1339" i="1" s="1"/>
  <c r="P1340" i="1"/>
  <c r="Q1340" i="1" s="1"/>
  <c r="P1341" i="1"/>
  <c r="Q1341" i="1"/>
  <c r="P1342" i="1"/>
  <c r="Q1342" i="1" s="1"/>
  <c r="P1343" i="1"/>
  <c r="Q1343" i="1" s="1"/>
  <c r="P1344" i="1"/>
  <c r="Q1344" i="1"/>
  <c r="P1345" i="1"/>
  <c r="Q1345" i="1" s="1"/>
  <c r="P1346" i="1"/>
  <c r="Q1346" i="1" s="1"/>
  <c r="P1347" i="1"/>
  <c r="Q1347" i="1"/>
  <c r="P1348" i="1"/>
  <c r="Q1348" i="1" s="1"/>
  <c r="P1349" i="1"/>
  <c r="Q1349" i="1" s="1"/>
  <c r="P1350" i="1"/>
  <c r="Q1350" i="1"/>
  <c r="P1351" i="1"/>
  <c r="Q1351" i="1" s="1"/>
  <c r="P1352" i="1"/>
  <c r="Q1352" i="1" s="1"/>
  <c r="P1353" i="1"/>
  <c r="Q1353" i="1"/>
  <c r="P1354" i="1"/>
  <c r="Q1354" i="1" s="1"/>
  <c r="P1355" i="1"/>
  <c r="Q1355" i="1" s="1"/>
  <c r="P1356" i="1"/>
  <c r="Q1356" i="1"/>
  <c r="P1357" i="1"/>
  <c r="Q1357" i="1" s="1"/>
  <c r="P1358" i="1"/>
  <c r="Q1358" i="1" s="1"/>
  <c r="P1359" i="1"/>
  <c r="Q1359" i="1"/>
  <c r="P1360" i="1"/>
  <c r="Q1360" i="1" s="1"/>
  <c r="P1361" i="1"/>
  <c r="Q1361" i="1" s="1"/>
  <c r="P1362" i="1"/>
  <c r="Q1362" i="1"/>
  <c r="P1363" i="1"/>
  <c r="Q1363" i="1" s="1"/>
  <c r="P1364" i="1"/>
  <c r="Q1364" i="1" s="1"/>
  <c r="P1365" i="1"/>
  <c r="Q1365" i="1"/>
  <c r="P1366" i="1"/>
  <c r="Q1366" i="1" s="1"/>
  <c r="P1367" i="1"/>
  <c r="Q1367" i="1" s="1"/>
  <c r="P1368" i="1"/>
  <c r="Q1368" i="1"/>
  <c r="P1369" i="1"/>
  <c r="Q1369" i="1" s="1"/>
  <c r="P1370" i="1"/>
  <c r="Q1370" i="1" s="1"/>
  <c r="P1371" i="1"/>
  <c r="Q1371" i="1"/>
  <c r="P1372" i="1"/>
  <c r="Q1372" i="1" s="1"/>
  <c r="P1373" i="1"/>
  <c r="Q1373" i="1" s="1"/>
  <c r="P1374" i="1"/>
  <c r="Q1374" i="1"/>
  <c r="P1375" i="1"/>
  <c r="Q1375" i="1" s="1"/>
  <c r="P1376" i="1"/>
  <c r="Q1376" i="1" s="1"/>
  <c r="P1377" i="1"/>
  <c r="Q1377" i="1"/>
  <c r="P1378" i="1"/>
  <c r="Q1378" i="1" s="1"/>
  <c r="P1379" i="1"/>
  <c r="Q1379" i="1" s="1"/>
  <c r="P1380" i="1"/>
  <c r="Q1380" i="1"/>
  <c r="P1381" i="1"/>
  <c r="Q1381" i="1" s="1"/>
  <c r="P1382" i="1"/>
  <c r="Q1382" i="1" s="1"/>
  <c r="P1383" i="1"/>
  <c r="Q1383" i="1"/>
  <c r="P1384" i="1"/>
  <c r="Q1384" i="1" s="1"/>
  <c r="P1385" i="1"/>
  <c r="Q1385" i="1" s="1"/>
  <c r="P1386" i="1"/>
  <c r="Q1386" i="1"/>
  <c r="P1387" i="1"/>
  <c r="Q1387" i="1" s="1"/>
  <c r="P1388" i="1"/>
  <c r="Q1388" i="1" s="1"/>
  <c r="P1389" i="1"/>
  <c r="Q1389" i="1"/>
  <c r="P1390" i="1"/>
  <c r="Q1390" i="1" s="1"/>
  <c r="P1391" i="1"/>
  <c r="Q1391" i="1" s="1"/>
  <c r="P1392" i="1"/>
  <c r="Q1392" i="1"/>
  <c r="P1393" i="1"/>
  <c r="Q1393" i="1" s="1"/>
  <c r="P1394" i="1"/>
  <c r="Q1394" i="1" s="1"/>
  <c r="P1395" i="1"/>
  <c r="Q1395" i="1"/>
  <c r="P1396" i="1"/>
  <c r="Q1396" i="1" s="1"/>
  <c r="P1397" i="1"/>
  <c r="Q1397" i="1" s="1"/>
  <c r="P1398" i="1"/>
  <c r="Q1398" i="1"/>
  <c r="P1399" i="1"/>
  <c r="Q1399" i="1" s="1"/>
  <c r="P1400" i="1"/>
  <c r="Q1400" i="1" s="1"/>
  <c r="P1401" i="1"/>
  <c r="Q1401" i="1"/>
  <c r="P1402" i="1"/>
  <c r="Q1402" i="1" s="1"/>
  <c r="P1403" i="1"/>
  <c r="Q1403" i="1" s="1"/>
  <c r="P1404" i="1"/>
  <c r="Q1404" i="1"/>
  <c r="P1405" i="1"/>
  <c r="Q1405" i="1" s="1"/>
  <c r="P1406" i="1"/>
  <c r="Q1406" i="1" s="1"/>
  <c r="P1407" i="1"/>
  <c r="Q1407" i="1"/>
  <c r="P1408" i="1"/>
  <c r="Q1408" i="1" s="1"/>
  <c r="P1409" i="1"/>
  <c r="Q1409" i="1" s="1"/>
  <c r="P1410" i="1"/>
  <c r="Q1410" i="1"/>
  <c r="P1411" i="1"/>
  <c r="Q1411" i="1" s="1"/>
  <c r="P1412" i="1"/>
  <c r="Q1412" i="1" s="1"/>
  <c r="P1413" i="1"/>
  <c r="Q1413" i="1"/>
  <c r="P1414" i="1"/>
  <c r="Q1414" i="1" s="1"/>
  <c r="P1415" i="1"/>
  <c r="Q1415" i="1" s="1"/>
  <c r="P1416" i="1"/>
  <c r="Q1416" i="1"/>
  <c r="P1417" i="1"/>
  <c r="Q1417" i="1" s="1"/>
  <c r="P1418" i="1"/>
  <c r="Q1418" i="1" s="1"/>
  <c r="P1419" i="1"/>
  <c r="Q1419" i="1"/>
  <c r="P1420" i="1"/>
  <c r="Q1420" i="1" s="1"/>
  <c r="P1421" i="1"/>
  <c r="Q1421" i="1" s="1"/>
  <c r="P1422" i="1"/>
  <c r="Q1422" i="1"/>
  <c r="P1423" i="1"/>
  <c r="Q1423" i="1" s="1"/>
  <c r="P1424" i="1"/>
  <c r="Q1424" i="1" s="1"/>
  <c r="P1425" i="1"/>
  <c r="Q1425" i="1"/>
  <c r="P1426" i="1"/>
  <c r="Q1426" i="1" s="1"/>
  <c r="P1427" i="1"/>
  <c r="Q1427" i="1" s="1"/>
  <c r="P1428" i="1"/>
  <c r="Q1428" i="1"/>
  <c r="P1429" i="1"/>
  <c r="Q1429" i="1" s="1"/>
  <c r="P1430" i="1"/>
  <c r="Q1430" i="1" s="1"/>
  <c r="P1431" i="1"/>
  <c r="Q1431" i="1"/>
  <c r="P1432" i="1"/>
  <c r="Q1432" i="1" s="1"/>
  <c r="P1433" i="1"/>
  <c r="Q1433" i="1"/>
  <c r="P1434" i="1"/>
  <c r="Q1434" i="1"/>
  <c r="P1435" i="1"/>
  <c r="Q1435" i="1" s="1"/>
  <c r="P1436" i="1"/>
  <c r="Q1436" i="1" s="1"/>
  <c r="P1437" i="1"/>
  <c r="Q1437" i="1" s="1"/>
  <c r="P1438" i="1"/>
  <c r="Q1438" i="1" s="1"/>
  <c r="P1439" i="1"/>
  <c r="Q1439" i="1"/>
  <c r="P1440" i="1"/>
  <c r="Q1440" i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/>
  <c r="P1447" i="1"/>
  <c r="Q1447" i="1" s="1"/>
  <c r="P1448" i="1"/>
  <c r="Q1448" i="1" s="1"/>
  <c r="P1449" i="1"/>
  <c r="Q1449" i="1"/>
  <c r="P1450" i="1"/>
  <c r="Q1450" i="1" s="1"/>
  <c r="P1451" i="1"/>
  <c r="Q1451" i="1" s="1"/>
  <c r="P1452" i="1"/>
  <c r="Q1452" i="1"/>
  <c r="P1453" i="1"/>
  <c r="Q1453" i="1" s="1"/>
  <c r="P1454" i="1"/>
  <c r="Q1454" i="1" s="1"/>
  <c r="P1455" i="1"/>
  <c r="Q1455" i="1"/>
  <c r="P1456" i="1"/>
  <c r="Q1456" i="1" s="1"/>
  <c r="P1457" i="1"/>
  <c r="Q1457" i="1"/>
  <c r="P1458" i="1"/>
  <c r="Q1458" i="1"/>
  <c r="P1459" i="1"/>
  <c r="Q1459" i="1" s="1"/>
  <c r="P1460" i="1"/>
  <c r="Q1460" i="1" s="1"/>
  <c r="P1461" i="1"/>
  <c r="Q1461" i="1" s="1"/>
  <c r="P1462" i="1"/>
  <c r="Q1462" i="1" s="1"/>
  <c r="P1463" i="1"/>
  <c r="Q1463" i="1"/>
  <c r="P1464" i="1"/>
  <c r="Q1464" i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/>
  <c r="P1471" i="1"/>
  <c r="Q1471" i="1" s="1"/>
  <c r="P1472" i="1"/>
  <c r="Q1472" i="1" s="1"/>
  <c r="P1473" i="1"/>
  <c r="Q1473" i="1"/>
  <c r="P1474" i="1"/>
  <c r="Q1474" i="1" s="1"/>
  <c r="P1475" i="1"/>
  <c r="Q1475" i="1" s="1"/>
  <c r="P1476" i="1"/>
  <c r="Q1476" i="1"/>
  <c r="P1477" i="1"/>
  <c r="Q1477" i="1" s="1"/>
  <c r="P1478" i="1"/>
  <c r="Q1478" i="1" s="1"/>
  <c r="P1479" i="1"/>
  <c r="Q1479" i="1"/>
  <c r="P1480" i="1"/>
  <c r="Q1480" i="1" s="1"/>
  <c r="P1481" i="1"/>
  <c r="Q1481" i="1"/>
  <c r="P1482" i="1"/>
  <c r="Q1482" i="1"/>
  <c r="P1483" i="1"/>
  <c r="Q1483" i="1" s="1"/>
  <c r="P1484" i="1"/>
  <c r="Q1484" i="1" s="1"/>
  <c r="P1485" i="1"/>
  <c r="Q1485" i="1" s="1"/>
  <c r="P1486" i="1"/>
  <c r="Q1486" i="1" s="1"/>
  <c r="P1487" i="1"/>
  <c r="Q1487" i="1"/>
  <c r="P1488" i="1"/>
  <c r="Q1488" i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/>
  <c r="P1495" i="1"/>
  <c r="Q1495" i="1" s="1"/>
  <c r="P1496" i="1"/>
  <c r="Q1496" i="1" s="1"/>
  <c r="P1497" i="1"/>
  <c r="Q1497" i="1"/>
  <c r="P1498" i="1"/>
  <c r="Q1498" i="1" s="1"/>
  <c r="P1499" i="1"/>
  <c r="Q1499" i="1" s="1"/>
  <c r="P1500" i="1"/>
  <c r="Q1500" i="1"/>
  <c r="P1501" i="1"/>
  <c r="Q1501" i="1" s="1"/>
  <c r="P1502" i="1"/>
  <c r="Q1502" i="1" s="1"/>
  <c r="P1503" i="1"/>
  <c r="Q1503" i="1"/>
  <c r="P1504" i="1"/>
  <c r="Q1504" i="1" s="1"/>
  <c r="P1505" i="1"/>
  <c r="Q1505" i="1"/>
  <c r="P1506" i="1"/>
  <c r="Q1506" i="1"/>
  <c r="P1507" i="1"/>
  <c r="Q1507" i="1" s="1"/>
  <c r="P1508" i="1"/>
  <c r="Q1508" i="1" s="1"/>
  <c r="P1509" i="1"/>
  <c r="Q1509" i="1" s="1"/>
  <c r="P1510" i="1"/>
  <c r="Q1510" i="1" s="1"/>
  <c r="P1511" i="1"/>
  <c r="Q1511" i="1"/>
  <c r="P1512" i="1"/>
  <c r="Q1512" i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/>
  <c r="P1519" i="1"/>
  <c r="Q1519" i="1" s="1"/>
  <c r="P1520" i="1"/>
  <c r="Q1520" i="1" s="1"/>
  <c r="P1521" i="1"/>
  <c r="Q1521" i="1"/>
  <c r="P1522" i="1"/>
  <c r="Q1522" i="1" s="1"/>
  <c r="P1523" i="1"/>
  <c r="Q1523" i="1" s="1"/>
  <c r="P1524" i="1"/>
  <c r="Q1524" i="1"/>
  <c r="P1525" i="1"/>
  <c r="Q1525" i="1" s="1"/>
  <c r="P1526" i="1"/>
  <c r="Q1526" i="1" s="1"/>
  <c r="P1527" i="1"/>
  <c r="Q1527" i="1"/>
  <c r="P1528" i="1"/>
  <c r="Q1528" i="1" s="1"/>
  <c r="P1529" i="1"/>
  <c r="Q1529" i="1"/>
  <c r="P1530" i="1"/>
  <c r="Q1530" i="1"/>
  <c r="P1531" i="1"/>
  <c r="Q1531" i="1" s="1"/>
  <c r="P1532" i="1"/>
  <c r="Q1532" i="1" s="1"/>
  <c r="P1533" i="1"/>
  <c r="Q1533" i="1" s="1"/>
  <c r="P1534" i="1"/>
  <c r="Q1534" i="1" s="1"/>
  <c r="P1535" i="1"/>
  <c r="Q1535" i="1"/>
  <c r="P1536" i="1"/>
  <c r="Q1536" i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/>
  <c r="P1543" i="1"/>
  <c r="Q1543" i="1" s="1"/>
  <c r="P1544" i="1"/>
  <c r="Q1544" i="1" s="1"/>
  <c r="P1545" i="1"/>
  <c r="Q1545" i="1"/>
  <c r="P1546" i="1"/>
  <c r="Q1546" i="1" s="1"/>
  <c r="P1547" i="1"/>
  <c r="Q1547" i="1" s="1"/>
  <c r="P1548" i="1"/>
  <c r="Q1548" i="1"/>
  <c r="P1549" i="1"/>
  <c r="Q1549" i="1" s="1"/>
  <c r="P1550" i="1"/>
  <c r="Q1550" i="1" s="1"/>
  <c r="P1551" i="1"/>
  <c r="Q1551" i="1"/>
  <c r="P1552" i="1"/>
  <c r="Q1552" i="1" s="1"/>
  <c r="P1553" i="1"/>
  <c r="Q1553" i="1"/>
  <c r="P1554" i="1"/>
  <c r="Q1554" i="1"/>
  <c r="P1555" i="1"/>
  <c r="Q1555" i="1" s="1"/>
  <c r="P1556" i="1"/>
  <c r="Q1556" i="1" s="1"/>
  <c r="P1557" i="1"/>
  <c r="Q1557" i="1" s="1"/>
  <c r="P1558" i="1"/>
  <c r="Q1558" i="1" s="1"/>
  <c r="P1559" i="1"/>
  <c r="Q1559" i="1"/>
  <c r="P1560" i="1"/>
  <c r="Q1560" i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/>
  <c r="P1567" i="1"/>
  <c r="Q1567" i="1" s="1"/>
  <c r="P1568" i="1"/>
  <c r="Q1568" i="1" s="1"/>
  <c r="P1569" i="1"/>
  <c r="Q1569" i="1"/>
  <c r="P1570" i="1"/>
  <c r="Q1570" i="1" s="1"/>
  <c r="P1571" i="1"/>
  <c r="Q1571" i="1" s="1"/>
  <c r="P1572" i="1"/>
  <c r="Q1572" i="1"/>
  <c r="P1573" i="1"/>
  <c r="Q1573" i="1" s="1"/>
  <c r="P1574" i="1"/>
  <c r="Q1574" i="1" s="1"/>
  <c r="P1575" i="1"/>
  <c r="Q1575" i="1"/>
  <c r="P1576" i="1"/>
  <c r="Q1576" i="1" s="1"/>
  <c r="P1577" i="1"/>
  <c r="Q1577" i="1"/>
  <c r="P1578" i="1"/>
  <c r="Q1578" i="1"/>
  <c r="P1579" i="1"/>
  <c r="Q1579" i="1" s="1"/>
  <c r="P1580" i="1"/>
  <c r="Q1580" i="1" s="1"/>
  <c r="P1581" i="1"/>
  <c r="Q1581" i="1" s="1"/>
  <c r="P1582" i="1"/>
  <c r="Q1582" i="1" s="1"/>
  <c r="P1583" i="1"/>
  <c r="Q1583" i="1"/>
  <c r="P1584" i="1"/>
  <c r="Q1584" i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/>
  <c r="P1591" i="1"/>
  <c r="Q1591" i="1" s="1"/>
  <c r="P1592" i="1"/>
  <c r="Q1592" i="1" s="1"/>
  <c r="P1593" i="1"/>
  <c r="Q1593" i="1"/>
  <c r="P1594" i="1"/>
  <c r="Q1594" i="1" s="1"/>
  <c r="P1595" i="1"/>
  <c r="Q1595" i="1" s="1"/>
  <c r="P1596" i="1"/>
  <c r="Q1596" i="1"/>
  <c r="P1597" i="1"/>
  <c r="Q1597" i="1" s="1"/>
  <c r="P1598" i="1"/>
  <c r="Q1598" i="1" s="1"/>
  <c r="P1599" i="1"/>
  <c r="Q1599" i="1"/>
  <c r="P1600" i="1"/>
  <c r="Q1600" i="1" s="1"/>
  <c r="P1601" i="1"/>
  <c r="Q1601" i="1"/>
  <c r="P1602" i="1"/>
  <c r="Q1602" i="1"/>
  <c r="P1603" i="1"/>
  <c r="Q1603" i="1" s="1"/>
  <c r="P1604" i="1"/>
  <c r="Q1604" i="1" s="1"/>
  <c r="P1605" i="1"/>
  <c r="Q1605" i="1" s="1"/>
  <c r="P1606" i="1"/>
  <c r="Q1606" i="1" s="1"/>
  <c r="P1607" i="1"/>
  <c r="Q1607" i="1"/>
  <c r="P1608" i="1"/>
  <c r="Q1608" i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/>
  <c r="P1615" i="1"/>
  <c r="Q1615" i="1" s="1"/>
  <c r="P1616" i="1"/>
  <c r="Q1616" i="1" s="1"/>
  <c r="P1617" i="1"/>
  <c r="Q1617" i="1"/>
  <c r="P1618" i="1"/>
  <c r="Q1618" i="1" s="1"/>
  <c r="P1619" i="1"/>
  <c r="Q1619" i="1" s="1"/>
  <c r="P1620" i="1"/>
  <c r="Q1620" i="1"/>
  <c r="P1621" i="1"/>
  <c r="Q1621" i="1" s="1"/>
  <c r="P1622" i="1"/>
  <c r="Q1622" i="1" s="1"/>
  <c r="P1623" i="1"/>
  <c r="Q1623" i="1"/>
  <c r="P1624" i="1"/>
  <c r="Q1624" i="1" s="1"/>
  <c r="P1625" i="1"/>
  <c r="Q1625" i="1"/>
  <c r="P1626" i="1"/>
  <c r="Q1626" i="1"/>
  <c r="P1627" i="1"/>
  <c r="Q1627" i="1" s="1"/>
  <c r="P1628" i="1"/>
  <c r="Q1628" i="1" s="1"/>
  <c r="P1629" i="1"/>
  <c r="Q1629" i="1" s="1"/>
  <c r="P1630" i="1"/>
  <c r="Q1630" i="1" s="1"/>
  <c r="P1631" i="1"/>
  <c r="Q1631" i="1"/>
  <c r="P1632" i="1"/>
  <c r="Q1632" i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/>
  <c r="P1639" i="1"/>
  <c r="Q1639" i="1" s="1"/>
  <c r="P1640" i="1"/>
  <c r="Q1640" i="1" s="1"/>
  <c r="P1641" i="1"/>
  <c r="Q1641" i="1"/>
  <c r="P1642" i="1"/>
  <c r="Q1642" i="1" s="1"/>
  <c r="P1643" i="1"/>
  <c r="Q1643" i="1" s="1"/>
  <c r="P1644" i="1"/>
  <c r="Q1644" i="1"/>
  <c r="P1645" i="1"/>
  <c r="Q1645" i="1" s="1"/>
  <c r="P1646" i="1"/>
  <c r="Q1646" i="1" s="1"/>
  <c r="P1647" i="1"/>
  <c r="Q1647" i="1"/>
  <c r="P1648" i="1"/>
  <c r="Q1648" i="1" s="1"/>
  <c r="P1649" i="1"/>
  <c r="Q1649" i="1"/>
  <c r="P1650" i="1"/>
  <c r="Q1650" i="1"/>
  <c r="P1651" i="1"/>
  <c r="Q1651" i="1" s="1"/>
  <c r="P1652" i="1"/>
  <c r="Q1652" i="1" s="1"/>
  <c r="P1653" i="1"/>
  <c r="Q1653" i="1" s="1"/>
  <c r="P1654" i="1"/>
  <c r="Q1654" i="1" s="1"/>
  <c r="P1655" i="1"/>
  <c r="Q1655" i="1"/>
  <c r="P1656" i="1"/>
  <c r="Q1656" i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/>
  <c r="P1663" i="1"/>
  <c r="Q1663" i="1" s="1"/>
  <c r="P1664" i="1"/>
  <c r="Q1664" i="1" s="1"/>
  <c r="P1665" i="1"/>
  <c r="Q1665" i="1"/>
  <c r="P1666" i="1"/>
  <c r="Q1666" i="1" s="1"/>
  <c r="P1667" i="1"/>
  <c r="Q1667" i="1" s="1"/>
  <c r="P1668" i="1"/>
  <c r="Q1668" i="1"/>
  <c r="P1669" i="1"/>
  <c r="Q1669" i="1" s="1"/>
  <c r="P1670" i="1"/>
  <c r="Q1670" i="1" s="1"/>
  <c r="P1671" i="1"/>
  <c r="Q1671" i="1"/>
  <c r="P1672" i="1"/>
  <c r="Q1672" i="1" s="1"/>
  <c r="P1673" i="1"/>
  <c r="Q1673" i="1"/>
  <c r="P1674" i="1"/>
  <c r="Q1674" i="1"/>
  <c r="P1675" i="1"/>
  <c r="Q1675" i="1" s="1"/>
  <c r="P1676" i="1"/>
  <c r="Q1676" i="1" s="1"/>
  <c r="P1677" i="1"/>
  <c r="Q1677" i="1" s="1"/>
  <c r="P1678" i="1"/>
  <c r="Q1678" i="1" s="1"/>
  <c r="P1679" i="1"/>
  <c r="Q1679" i="1"/>
  <c r="P1680" i="1"/>
  <c r="Q1680" i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/>
  <c r="P1687" i="1"/>
  <c r="Q1687" i="1"/>
  <c r="P1688" i="1"/>
  <c r="Q1688" i="1" s="1"/>
  <c r="P1689" i="1"/>
  <c r="Q1689" i="1" s="1"/>
  <c r="P1690" i="1"/>
  <c r="Q1690" i="1" s="1"/>
  <c r="P1691" i="1"/>
  <c r="Q1691" i="1"/>
  <c r="P1692" i="1"/>
  <c r="Q1692" i="1" s="1"/>
  <c r="P1693" i="1"/>
  <c r="Q1693" i="1"/>
  <c r="P1694" i="1"/>
  <c r="Q1694" i="1" s="1"/>
  <c r="P1695" i="1"/>
  <c r="Q1695" i="1"/>
  <c r="P1696" i="1"/>
  <c r="Q1696" i="1" s="1"/>
  <c r="P1697" i="1"/>
  <c r="Q1697" i="1"/>
  <c r="P1698" i="1"/>
  <c r="Q1698" i="1"/>
  <c r="P1699" i="1"/>
  <c r="Q1699" i="1" s="1"/>
  <c r="P1700" i="1"/>
  <c r="Q1700" i="1" s="1"/>
  <c r="P1701" i="1"/>
  <c r="Q1701" i="1"/>
  <c r="P1702" i="1"/>
  <c r="Q1702" i="1" s="1"/>
  <c r="P1703" i="1"/>
  <c r="Q1703" i="1" s="1"/>
  <c r="P1704" i="1"/>
  <c r="Q1704" i="1"/>
  <c r="P1705" i="1"/>
  <c r="Q1705" i="1"/>
  <c r="P1706" i="1"/>
  <c r="Q1706" i="1" s="1"/>
  <c r="P1707" i="1"/>
  <c r="Q1707" i="1" s="1"/>
  <c r="P1708" i="1"/>
  <c r="Q1708" i="1" s="1"/>
  <c r="P1709" i="1"/>
  <c r="Q1709" i="1"/>
  <c r="P1710" i="1"/>
  <c r="Q1710" i="1"/>
  <c r="P1711" i="1"/>
  <c r="Q1711" i="1"/>
  <c r="P1712" i="1"/>
  <c r="Q1712" i="1" s="1"/>
  <c r="P1713" i="1"/>
  <c r="Q1713" i="1"/>
  <c r="P1714" i="1"/>
  <c r="Q1714" i="1" s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 s="1"/>
  <c r="P1721" i="1"/>
  <c r="Q1721" i="1" s="1"/>
  <c r="P1722" i="1"/>
  <c r="Q1722" i="1"/>
  <c r="P1723" i="1"/>
  <c r="Q1723" i="1"/>
  <c r="P1724" i="1"/>
  <c r="Q1724" i="1" s="1"/>
  <c r="P1725" i="1"/>
  <c r="Q1725" i="1" s="1"/>
  <c r="P1726" i="1"/>
  <c r="Q1726" i="1" s="1"/>
  <c r="P1727" i="1"/>
  <c r="Q1727" i="1" s="1"/>
  <c r="P1728" i="1"/>
  <c r="Q1728" i="1"/>
  <c r="P1729" i="1"/>
  <c r="Q1729" i="1"/>
  <c r="P1730" i="1"/>
  <c r="Q1730" i="1" s="1"/>
  <c r="P1731" i="1"/>
  <c r="Q1731" i="1"/>
  <c r="P1732" i="1"/>
  <c r="Q1732" i="1" s="1"/>
  <c r="P1733" i="1"/>
  <c r="Q1733" i="1"/>
  <c r="P1734" i="1"/>
  <c r="Q1734" i="1" s="1"/>
  <c r="P1735" i="1"/>
  <c r="Q1735" i="1"/>
  <c r="P1736" i="1"/>
  <c r="Q1736" i="1"/>
  <c r="P1737" i="1"/>
  <c r="Q1737" i="1" s="1"/>
  <c r="P1738" i="1"/>
  <c r="Q1738" i="1" s="1"/>
  <c r="P1739" i="1"/>
  <c r="Q1739" i="1"/>
  <c r="P1740" i="1"/>
  <c r="Q1740" i="1" s="1"/>
  <c r="P1741" i="1"/>
  <c r="Q1741" i="1"/>
  <c r="P1742" i="1"/>
  <c r="Q1742" i="1"/>
  <c r="P1743" i="1"/>
  <c r="Q1743" i="1"/>
  <c r="P1744" i="1"/>
  <c r="Q1744" i="1" s="1"/>
  <c r="P1745" i="1"/>
  <c r="Q1745" i="1" s="1"/>
  <c r="P1746" i="1"/>
  <c r="Q1746" i="1"/>
  <c r="P1747" i="1"/>
  <c r="Q1747" i="1" s="1"/>
  <c r="P1748" i="1"/>
  <c r="Q1748" i="1"/>
  <c r="P1749" i="1"/>
  <c r="Q1749" i="1"/>
  <c r="P1750" i="1"/>
  <c r="Q1750" i="1" s="1"/>
  <c r="P1751" i="1"/>
  <c r="Q1751" i="1" s="1"/>
  <c r="P1752" i="1"/>
  <c r="Q1752" i="1"/>
  <c r="P1753" i="1"/>
  <c r="Q1753" i="1" s="1"/>
  <c r="P1754" i="1"/>
  <c r="Q1754" i="1"/>
  <c r="P1755" i="1"/>
  <c r="Q1755" i="1"/>
  <c r="P1756" i="1"/>
  <c r="Q1756" i="1" s="1"/>
  <c r="P1757" i="1"/>
  <c r="Q1757" i="1" s="1"/>
  <c r="P1758" i="1"/>
  <c r="Q1758" i="1"/>
  <c r="P1759" i="1"/>
  <c r="Q1759" i="1" s="1"/>
  <c r="P1760" i="1"/>
  <c r="Q1760" i="1"/>
  <c r="P1761" i="1"/>
  <c r="Q1761" i="1"/>
  <c r="P1762" i="1"/>
  <c r="Q1762" i="1" s="1"/>
  <c r="P1763" i="1"/>
  <c r="Q1763" i="1" s="1"/>
  <c r="P1764" i="1"/>
  <c r="Q1764" i="1"/>
  <c r="P1765" i="1"/>
  <c r="Q1765" i="1" s="1"/>
  <c r="P1766" i="1"/>
  <c r="Q1766" i="1"/>
  <c r="P1767" i="1"/>
  <c r="Q1767" i="1"/>
  <c r="P1768" i="1"/>
  <c r="Q1768" i="1" s="1"/>
  <c r="P1769" i="1"/>
  <c r="Q1769" i="1" s="1"/>
  <c r="P1770" i="1"/>
  <c r="Q1770" i="1"/>
  <c r="P1771" i="1"/>
  <c r="Q1771" i="1" s="1"/>
  <c r="P1772" i="1"/>
  <c r="Q1772" i="1"/>
  <c r="P1773" i="1"/>
  <c r="Q1773" i="1"/>
  <c r="P1774" i="1"/>
  <c r="Q1774" i="1" s="1"/>
  <c r="P1775" i="1"/>
  <c r="Q1775" i="1" s="1"/>
  <c r="P1776" i="1"/>
  <c r="Q1776" i="1"/>
  <c r="P1777" i="1"/>
  <c r="Q1777" i="1" s="1"/>
  <c r="P1778" i="1"/>
  <c r="Q1778" i="1"/>
  <c r="P1779" i="1"/>
  <c r="Q1779" i="1"/>
  <c r="P1780" i="1"/>
  <c r="Q1780" i="1" s="1"/>
  <c r="P1781" i="1"/>
  <c r="Q1781" i="1" s="1"/>
  <c r="P1782" i="1"/>
  <c r="Q1782" i="1"/>
  <c r="P1783" i="1"/>
  <c r="Q1783" i="1" s="1"/>
  <c r="P1784" i="1"/>
  <c r="Q1784" i="1"/>
  <c r="P1785" i="1"/>
  <c r="Q1785" i="1" s="1"/>
  <c r="P1786" i="1"/>
  <c r="Q1786" i="1" s="1"/>
  <c r="P1787" i="1"/>
  <c r="Q1787" i="1" s="1"/>
  <c r="P1788" i="1"/>
  <c r="Q1788" i="1"/>
  <c r="P1789" i="1"/>
  <c r="Q1789" i="1" s="1"/>
  <c r="P1790" i="1"/>
  <c r="Q1790" i="1"/>
  <c r="P1791" i="1"/>
  <c r="Q1791" i="1"/>
  <c r="P1792" i="1"/>
  <c r="Q1792" i="1" s="1"/>
  <c r="P1793" i="1"/>
  <c r="Q1793" i="1" s="1"/>
  <c r="P1794" i="1"/>
  <c r="Q1794" i="1"/>
  <c r="P1795" i="1"/>
  <c r="Q1795" i="1" s="1"/>
  <c r="P1796" i="1"/>
  <c r="Q1796" i="1"/>
  <c r="P1797" i="1"/>
  <c r="Q1797" i="1"/>
  <c r="P1798" i="1"/>
  <c r="Q1798" i="1" s="1"/>
  <c r="P1799" i="1"/>
  <c r="Q1799" i="1" s="1"/>
  <c r="P1800" i="1"/>
  <c r="Q1800" i="1"/>
  <c r="P1801" i="1"/>
  <c r="Q1801" i="1" s="1"/>
  <c r="P1802" i="1"/>
  <c r="Q1802" i="1"/>
  <c r="P1803" i="1"/>
  <c r="Q1803" i="1" s="1"/>
  <c r="P1804" i="1"/>
  <c r="Q1804" i="1" s="1"/>
  <c r="P1805" i="1"/>
  <c r="Q1805" i="1" s="1"/>
  <c r="P1806" i="1"/>
  <c r="Q1806" i="1"/>
  <c r="P1807" i="1"/>
  <c r="Q1807" i="1" s="1"/>
  <c r="P1808" i="1"/>
  <c r="Q1808" i="1"/>
  <c r="P1809" i="1"/>
  <c r="Q1809" i="1" s="1"/>
  <c r="P1810" i="1"/>
  <c r="Q1810" i="1" s="1"/>
  <c r="P1811" i="1"/>
  <c r="Q1811" i="1" s="1"/>
  <c r="P1812" i="1"/>
  <c r="Q1812" i="1"/>
  <c r="P1813" i="1"/>
  <c r="Q1813" i="1" s="1"/>
  <c r="P1814" i="1"/>
  <c r="Q1814" i="1"/>
  <c r="P1815" i="1"/>
  <c r="Q1815" i="1"/>
  <c r="P1816" i="1"/>
  <c r="Q1816" i="1" s="1"/>
  <c r="P1817" i="1"/>
  <c r="Q1817" i="1" s="1"/>
  <c r="P1818" i="1"/>
  <c r="Q1818" i="1"/>
  <c r="P1819" i="1"/>
  <c r="Q1819" i="1" s="1"/>
  <c r="P1820" i="1"/>
  <c r="Q1820" i="1"/>
  <c r="P1821" i="1"/>
  <c r="Q1821" i="1"/>
  <c r="P1822" i="1"/>
  <c r="Q1822" i="1" s="1"/>
  <c r="P1823" i="1"/>
  <c r="Q1823" i="1" s="1"/>
  <c r="P1824" i="1"/>
  <c r="Q1824" i="1"/>
  <c r="P1825" i="1"/>
  <c r="Q1825" i="1" s="1"/>
  <c r="P1826" i="1"/>
  <c r="Q1826" i="1"/>
  <c r="P1827" i="1"/>
  <c r="Q1827" i="1" s="1"/>
  <c r="P1828" i="1"/>
  <c r="Q1828" i="1" s="1"/>
  <c r="P1829" i="1"/>
  <c r="Q1829" i="1" s="1"/>
  <c r="P1830" i="1"/>
  <c r="Q1830" i="1"/>
  <c r="P1831" i="1"/>
  <c r="Q1831" i="1" s="1"/>
  <c r="P1832" i="1"/>
  <c r="Q1832" i="1"/>
  <c r="P1833" i="1"/>
  <c r="Q1833" i="1" s="1"/>
  <c r="P1834" i="1"/>
  <c r="Q1834" i="1" s="1"/>
  <c r="P1835" i="1"/>
  <c r="Q1835" i="1" s="1"/>
  <c r="P1836" i="1"/>
  <c r="Q1836" i="1"/>
  <c r="P1837" i="1"/>
  <c r="Q1837" i="1" s="1"/>
  <c r="P1838" i="1"/>
  <c r="Q1838" i="1"/>
  <c r="P1839" i="1"/>
  <c r="Q1839" i="1"/>
  <c r="P1840" i="1"/>
  <c r="Q1840" i="1" s="1"/>
  <c r="P1841" i="1"/>
  <c r="Q1841" i="1" s="1"/>
  <c r="P1842" i="1"/>
  <c r="Q1842" i="1"/>
  <c r="P1843" i="1"/>
  <c r="Q1843" i="1" s="1"/>
  <c r="P1844" i="1"/>
  <c r="Q1844" i="1"/>
  <c r="P1845" i="1"/>
  <c r="Q1845" i="1"/>
  <c r="P1846" i="1"/>
  <c r="Q1846" i="1" s="1"/>
  <c r="P1847" i="1"/>
  <c r="Q1847" i="1" s="1"/>
  <c r="P1848" i="1"/>
  <c r="Q1848" i="1"/>
  <c r="P1849" i="1"/>
  <c r="Q1849" i="1" s="1"/>
  <c r="P1850" i="1"/>
  <c r="Q1850" i="1"/>
  <c r="P1851" i="1"/>
  <c r="Q1851" i="1" s="1"/>
  <c r="P1852" i="1"/>
  <c r="Q1852" i="1" s="1"/>
  <c r="P1853" i="1"/>
  <c r="Q1853" i="1" s="1"/>
  <c r="P1854" i="1"/>
  <c r="Q1854" i="1"/>
  <c r="P1855" i="1"/>
  <c r="Q1855" i="1" s="1"/>
  <c r="P1856" i="1"/>
  <c r="Q1856" i="1"/>
  <c r="P1857" i="1"/>
  <c r="Q1857" i="1" s="1"/>
  <c r="P1858" i="1"/>
  <c r="Q1858" i="1" s="1"/>
  <c r="P1859" i="1"/>
  <c r="Q1859" i="1" s="1"/>
  <c r="P1860" i="1"/>
  <c r="Q1860" i="1"/>
  <c r="P1861" i="1"/>
  <c r="Q1861" i="1" s="1"/>
  <c r="P1862" i="1"/>
  <c r="Q1862" i="1"/>
  <c r="P1863" i="1"/>
  <c r="Q1863" i="1"/>
  <c r="P1864" i="1"/>
  <c r="Q1864" i="1" s="1"/>
  <c r="P1865" i="1"/>
  <c r="Q1865" i="1" s="1"/>
  <c r="P1866" i="1"/>
  <c r="Q1866" i="1"/>
  <c r="P1867" i="1"/>
  <c r="Q1867" i="1" s="1"/>
  <c r="P1868" i="1"/>
  <c r="Q1868" i="1"/>
  <c r="P1869" i="1"/>
  <c r="Q1869" i="1"/>
  <c r="P1870" i="1"/>
  <c r="Q1870" i="1" s="1"/>
  <c r="P1871" i="1"/>
  <c r="Q1871" i="1" s="1"/>
  <c r="P1872" i="1"/>
  <c r="Q1872" i="1"/>
  <c r="P1873" i="1"/>
  <c r="Q1873" i="1" s="1"/>
  <c r="P1874" i="1"/>
  <c r="Q1874" i="1"/>
  <c r="P1875" i="1"/>
  <c r="Q1875" i="1" s="1"/>
  <c r="P1876" i="1"/>
  <c r="Q1876" i="1" s="1"/>
  <c r="P1877" i="1"/>
  <c r="Q1877" i="1" s="1"/>
  <c r="P1878" i="1"/>
  <c r="Q1878" i="1"/>
  <c r="P1879" i="1"/>
  <c r="Q1879" i="1" s="1"/>
  <c r="P1880" i="1"/>
  <c r="Q1880" i="1"/>
  <c r="P1881" i="1"/>
  <c r="Q1881" i="1" s="1"/>
  <c r="P1882" i="1"/>
  <c r="Q1882" i="1" s="1"/>
  <c r="P1883" i="1"/>
  <c r="Q1883" i="1" s="1"/>
  <c r="P1884" i="1"/>
  <c r="Q1884" i="1"/>
  <c r="P1885" i="1"/>
  <c r="Q1885" i="1" s="1"/>
  <c r="P1886" i="1"/>
  <c r="Q1886" i="1"/>
  <c r="P1887" i="1"/>
  <c r="Q1887" i="1"/>
  <c r="P1888" i="1"/>
  <c r="Q1888" i="1" s="1"/>
  <c r="P1889" i="1"/>
  <c r="Q1889" i="1" s="1"/>
  <c r="P1890" i="1"/>
  <c r="Q1890" i="1"/>
  <c r="P1891" i="1"/>
  <c r="Q1891" i="1" s="1"/>
  <c r="P1892" i="1"/>
  <c r="Q1892" i="1"/>
  <c r="P1893" i="1"/>
  <c r="Q1893" i="1"/>
  <c r="P1894" i="1"/>
  <c r="Q1894" i="1" s="1"/>
  <c r="P1895" i="1"/>
  <c r="Q1895" i="1" s="1"/>
  <c r="P1896" i="1"/>
  <c r="Q1896" i="1" s="1"/>
  <c r="P1897" i="1"/>
  <c r="Q1897" i="1" s="1"/>
  <c r="P1898" i="1"/>
  <c r="Q1898" i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/>
  <c r="P1905" i="1"/>
  <c r="Q1905" i="1" s="1"/>
  <c r="P1906" i="1"/>
  <c r="Q1906" i="1" s="1"/>
  <c r="P1907" i="1"/>
  <c r="Q1907" i="1" s="1"/>
  <c r="P1908" i="1"/>
  <c r="Q1908" i="1"/>
  <c r="P1909" i="1"/>
  <c r="Q1909" i="1" s="1"/>
  <c r="P1910" i="1"/>
  <c r="Q1910" i="1"/>
  <c r="P1911" i="1"/>
  <c r="Q1911" i="1"/>
  <c r="P1912" i="1"/>
  <c r="Q1912" i="1" s="1"/>
  <c r="P1913" i="1"/>
  <c r="Q1913" i="1" s="1"/>
  <c r="P1914" i="1"/>
  <c r="Q1914" i="1"/>
  <c r="P1915" i="1"/>
  <c r="Q1915" i="1" s="1"/>
  <c r="P1916" i="1"/>
  <c r="Q1916" i="1"/>
  <c r="P1917" i="1"/>
  <c r="Q1917" i="1"/>
  <c r="P1918" i="1"/>
  <c r="Q1918" i="1" s="1"/>
  <c r="P1919" i="1"/>
  <c r="Q1919" i="1" s="1"/>
  <c r="P1920" i="1"/>
  <c r="Q1920" i="1" s="1"/>
  <c r="P1921" i="1"/>
  <c r="Q1921" i="1" s="1"/>
  <c r="P1922" i="1"/>
  <c r="Q1922" i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/>
  <c r="P1929" i="1"/>
  <c r="Q1929" i="1" s="1"/>
  <c r="P1930" i="1"/>
  <c r="Q1930" i="1" s="1"/>
  <c r="P1931" i="1"/>
  <c r="Q1931" i="1" s="1"/>
  <c r="P1932" i="1"/>
  <c r="Q1932" i="1"/>
  <c r="P1933" i="1"/>
  <c r="Q1933" i="1" s="1"/>
  <c r="P1934" i="1"/>
  <c r="Q1934" i="1"/>
  <c r="P1935" i="1"/>
  <c r="Q1935" i="1"/>
  <c r="P1936" i="1"/>
  <c r="Q1936" i="1" s="1"/>
  <c r="P1937" i="1"/>
  <c r="Q1937" i="1" s="1"/>
  <c r="P1938" i="1"/>
  <c r="Q1938" i="1"/>
  <c r="P1939" i="1"/>
  <c r="Q1939" i="1" s="1"/>
  <c r="P1940" i="1"/>
  <c r="Q1940" i="1"/>
  <c r="P1941" i="1"/>
  <c r="Q1941" i="1"/>
  <c r="P1942" i="1"/>
  <c r="Q1942" i="1" s="1"/>
  <c r="P1943" i="1"/>
  <c r="Q1943" i="1" s="1"/>
  <c r="P1944" i="1"/>
  <c r="Q1944" i="1" s="1"/>
  <c r="P1945" i="1"/>
  <c r="Q1945" i="1" s="1"/>
  <c r="P1946" i="1"/>
  <c r="Q1946" i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/>
  <c r="P1953" i="1"/>
  <c r="Q1953" i="1" s="1"/>
  <c r="P1954" i="1"/>
  <c r="Q1954" i="1" s="1"/>
  <c r="P1955" i="1"/>
  <c r="Q1955" i="1" s="1"/>
  <c r="P1956" i="1"/>
  <c r="Q1956" i="1"/>
  <c r="P1957" i="1"/>
  <c r="Q1957" i="1" s="1"/>
  <c r="P1958" i="1"/>
  <c r="Q1958" i="1"/>
  <c r="P1959" i="1"/>
  <c r="Q1959" i="1"/>
  <c r="P1960" i="1"/>
  <c r="Q1960" i="1" s="1"/>
  <c r="P1961" i="1"/>
  <c r="Q1961" i="1" s="1"/>
  <c r="P1962" i="1"/>
  <c r="Q1962" i="1"/>
  <c r="P1963" i="1"/>
  <c r="Q1963" i="1" s="1"/>
  <c r="P1964" i="1"/>
  <c r="Q1964" i="1"/>
  <c r="P1965" i="1"/>
  <c r="Q1965" i="1"/>
  <c r="P1966" i="1"/>
  <c r="Q1966" i="1" s="1"/>
  <c r="P1967" i="1"/>
  <c r="Q1967" i="1" s="1"/>
  <c r="P1968" i="1"/>
  <c r="Q1968" i="1" s="1"/>
  <c r="P1969" i="1"/>
  <c r="Q1969" i="1" s="1"/>
  <c r="P1970" i="1"/>
  <c r="Q1970" i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/>
  <c r="P1977" i="1"/>
  <c r="Q1977" i="1" s="1"/>
  <c r="P1978" i="1"/>
  <c r="Q1978" i="1" s="1"/>
  <c r="P1979" i="1"/>
  <c r="Q1979" i="1" s="1"/>
  <c r="P1980" i="1"/>
  <c r="Q1980" i="1"/>
  <c r="P1981" i="1"/>
  <c r="Q1981" i="1" s="1"/>
  <c r="P1982" i="1"/>
  <c r="Q1982" i="1"/>
  <c r="P1983" i="1"/>
  <c r="Q1983" i="1"/>
  <c r="P1984" i="1"/>
  <c r="Q1984" i="1" s="1"/>
  <c r="P1985" i="1"/>
  <c r="Q1985" i="1" s="1"/>
  <c r="P1986" i="1"/>
  <c r="Q1986" i="1"/>
  <c r="P1987" i="1"/>
  <c r="Q1987" i="1" s="1"/>
  <c r="P1988" i="1"/>
  <c r="Q1988" i="1"/>
  <c r="P1989" i="1"/>
  <c r="Q1989" i="1"/>
  <c r="P1990" i="1"/>
  <c r="Q1990" i="1" s="1"/>
  <c r="P1991" i="1"/>
  <c r="Q1991" i="1" s="1"/>
  <c r="P1992" i="1"/>
  <c r="Q1992" i="1" s="1"/>
  <c r="P1993" i="1"/>
  <c r="Q1993" i="1" s="1"/>
  <c r="P1994" i="1"/>
  <c r="Q1994" i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/>
  <c r="P2001" i="1"/>
  <c r="Q2001" i="1" s="1"/>
  <c r="P2002" i="1"/>
  <c r="Q2002" i="1" s="1"/>
  <c r="P2003" i="1"/>
  <c r="Q2003" i="1" s="1"/>
  <c r="P2004" i="1"/>
  <c r="Q2004" i="1"/>
  <c r="P2005" i="1"/>
  <c r="Q2005" i="1" s="1"/>
  <c r="P2006" i="1"/>
  <c r="Q2006" i="1"/>
  <c r="P2007" i="1"/>
  <c r="Q2007" i="1"/>
  <c r="P2008" i="1"/>
  <c r="Q2008" i="1" s="1"/>
  <c r="P2009" i="1"/>
  <c r="Q2009" i="1" s="1"/>
  <c r="P2010" i="1"/>
  <c r="Q2010" i="1"/>
  <c r="P2011" i="1"/>
  <c r="Q2011" i="1" s="1"/>
  <c r="P2012" i="1"/>
  <c r="Q2012" i="1"/>
  <c r="P2013" i="1"/>
  <c r="Q2013" i="1"/>
  <c r="P2014" i="1"/>
  <c r="Q2014" i="1" s="1"/>
  <c r="P2015" i="1"/>
  <c r="Q2015" i="1" s="1"/>
  <c r="P2016" i="1"/>
  <c r="Q2016" i="1" s="1"/>
  <c r="P2017" i="1"/>
  <c r="Q2017" i="1" s="1"/>
  <c r="P2018" i="1"/>
  <c r="Q2018" i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/>
  <c r="P2025" i="1"/>
  <c r="Q2025" i="1" s="1"/>
  <c r="P2026" i="1"/>
  <c r="Q2026" i="1" s="1"/>
  <c r="P2027" i="1"/>
  <c r="Q2027" i="1" s="1"/>
  <c r="P2028" i="1"/>
  <c r="Q2028" i="1"/>
  <c r="P2029" i="1"/>
  <c r="Q2029" i="1" s="1"/>
  <c r="P2030" i="1"/>
  <c r="Q2030" i="1"/>
  <c r="P2031" i="1"/>
  <c r="Q2031" i="1"/>
  <c r="P2032" i="1"/>
  <c r="Q2032" i="1" s="1"/>
  <c r="P2033" i="1"/>
  <c r="Q2033" i="1" s="1"/>
  <c r="P2034" i="1"/>
  <c r="Q2034" i="1"/>
  <c r="P2035" i="1"/>
  <c r="Q2035" i="1" s="1"/>
  <c r="P2036" i="1"/>
  <c r="Q2036" i="1"/>
  <c r="P2037" i="1"/>
  <c r="Q2037" i="1"/>
  <c r="P2038" i="1"/>
  <c r="Q2038" i="1" s="1"/>
  <c r="P2039" i="1"/>
  <c r="Q2039" i="1" s="1"/>
  <c r="P2040" i="1"/>
  <c r="Q2040" i="1" s="1"/>
  <c r="P2041" i="1"/>
  <c r="Q2041" i="1" s="1"/>
  <c r="P2042" i="1"/>
  <c r="Q2042" i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/>
  <c r="P2049" i="1"/>
  <c r="Q2049" i="1" s="1"/>
  <c r="P2050" i="1"/>
  <c r="Q2050" i="1" s="1"/>
  <c r="P2051" i="1"/>
  <c r="Q2051" i="1" s="1"/>
  <c r="P2052" i="1"/>
  <c r="Q2052" i="1"/>
  <c r="P2053" i="1"/>
  <c r="Q2053" i="1" s="1"/>
  <c r="P2054" i="1"/>
  <c r="Q2054" i="1"/>
  <c r="P2055" i="1"/>
  <c r="Q2055" i="1" s="1"/>
  <c r="P2056" i="1"/>
  <c r="Q2056" i="1" s="1"/>
  <c r="P2057" i="1"/>
  <c r="Q2057" i="1" s="1"/>
  <c r="P2058" i="1"/>
  <c r="Q2058" i="1"/>
  <c r="P2059" i="1"/>
  <c r="Q2059" i="1" s="1"/>
  <c r="P2060" i="1"/>
  <c r="Q2060" i="1"/>
  <c r="P2061" i="1"/>
  <c r="Q2061" i="1"/>
  <c r="P2062" i="1"/>
  <c r="Q2062" i="1" s="1"/>
  <c r="P2063" i="1"/>
  <c r="Q2063" i="1" s="1"/>
  <c r="P2064" i="1"/>
  <c r="Q2064" i="1" s="1"/>
  <c r="P2065" i="1"/>
  <c r="Q2065" i="1" s="1"/>
  <c r="P2066" i="1"/>
  <c r="Q2066" i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/>
  <c r="P2073" i="1"/>
  <c r="Q2073" i="1" s="1"/>
  <c r="P2074" i="1"/>
  <c r="Q2074" i="1" s="1"/>
  <c r="P2075" i="1"/>
  <c r="Q2075" i="1" s="1"/>
  <c r="P2076" i="1"/>
  <c r="Q2076" i="1"/>
  <c r="P2077" i="1"/>
  <c r="Q2077" i="1" s="1"/>
  <c r="P2078" i="1"/>
  <c r="Q2078" i="1"/>
  <c r="P2079" i="1"/>
  <c r="Q2079" i="1"/>
  <c r="P2080" i="1"/>
  <c r="Q2080" i="1" s="1"/>
  <c r="P2081" i="1"/>
  <c r="Q2081" i="1" s="1"/>
  <c r="P2082" i="1"/>
  <c r="Q2082" i="1"/>
  <c r="P2083" i="1"/>
  <c r="Q2083" i="1" s="1"/>
  <c r="P2084" i="1"/>
  <c r="Q2084" i="1"/>
  <c r="P2085" i="1"/>
  <c r="Q2085" i="1"/>
  <c r="P2086" i="1"/>
  <c r="Q2086" i="1" s="1"/>
  <c r="P2087" i="1"/>
  <c r="Q2087" i="1" s="1"/>
  <c r="P2088" i="1"/>
  <c r="Q2088" i="1" s="1"/>
  <c r="P2089" i="1"/>
  <c r="Q2089" i="1" s="1"/>
  <c r="P2090" i="1"/>
  <c r="Q2090" i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/>
  <c r="P2097" i="1"/>
  <c r="Q2097" i="1" s="1"/>
  <c r="P2098" i="1"/>
  <c r="Q2098" i="1" s="1"/>
  <c r="P2099" i="1"/>
  <c r="Q2099" i="1" s="1"/>
  <c r="P2100" i="1"/>
  <c r="Q2100" i="1"/>
  <c r="P2101" i="1"/>
  <c r="Q2101" i="1" s="1"/>
  <c r="P2102" i="1"/>
  <c r="Q2102" i="1"/>
  <c r="P2103" i="1"/>
  <c r="Q2103" i="1"/>
  <c r="P2104" i="1"/>
  <c r="Q2104" i="1" s="1"/>
  <c r="P2105" i="1"/>
  <c r="Q2105" i="1" s="1"/>
  <c r="P2106" i="1"/>
  <c r="Q2106" i="1"/>
  <c r="P2107" i="1"/>
  <c r="Q2107" i="1" s="1"/>
  <c r="P2108" i="1"/>
  <c r="Q2108" i="1"/>
  <c r="P2109" i="1"/>
  <c r="Q2109" i="1"/>
  <c r="P2110" i="1"/>
  <c r="Q2110" i="1" s="1"/>
  <c r="P2111" i="1"/>
  <c r="Q2111" i="1" s="1"/>
  <c r="P2112" i="1"/>
  <c r="Q2112" i="1" s="1"/>
  <c r="P2113" i="1"/>
  <c r="Q2113" i="1" s="1"/>
  <c r="P2114" i="1"/>
  <c r="Q2114" i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/>
  <c r="P2121" i="1"/>
  <c r="Q2121" i="1" s="1"/>
  <c r="P2122" i="1"/>
  <c r="Q2122" i="1" s="1"/>
  <c r="P2123" i="1"/>
  <c r="Q2123" i="1" s="1"/>
  <c r="P2124" i="1"/>
  <c r="Q2124" i="1"/>
  <c r="P2125" i="1"/>
  <c r="Q2125" i="1" s="1"/>
  <c r="P2126" i="1"/>
  <c r="Q2126" i="1"/>
  <c r="P2127" i="1"/>
  <c r="Q2127" i="1"/>
  <c r="P2128" i="1"/>
  <c r="Q2128" i="1" s="1"/>
  <c r="P2129" i="1"/>
  <c r="Q2129" i="1" s="1"/>
  <c r="P2130" i="1"/>
  <c r="Q2130" i="1"/>
  <c r="P2131" i="1"/>
  <c r="Q2131" i="1" s="1"/>
  <c r="P2132" i="1"/>
  <c r="Q2132" i="1"/>
  <c r="P2133" i="1"/>
  <c r="Q2133" i="1"/>
  <c r="P2134" i="1"/>
  <c r="Q2134" i="1" s="1"/>
  <c r="P2135" i="1"/>
  <c r="Q2135" i="1" s="1"/>
  <c r="P2136" i="1"/>
  <c r="Q2136" i="1" s="1"/>
  <c r="P2137" i="1"/>
  <c r="Q2137" i="1" s="1"/>
  <c r="P2138" i="1"/>
  <c r="Q2138" i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/>
  <c r="P2147" i="1"/>
  <c r="Q2147" i="1" s="1"/>
  <c r="P2148" i="1"/>
  <c r="Q2148" i="1" s="1"/>
  <c r="P2149" i="1"/>
  <c r="Q2149" i="1" s="1"/>
  <c r="P2150" i="1"/>
  <c r="Q2150" i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/>
  <c r="P2157" i="1"/>
  <c r="Q2157" i="1"/>
  <c r="P2158" i="1"/>
  <c r="Q2158" i="1" s="1"/>
  <c r="P2159" i="1"/>
  <c r="Q2159" i="1" s="1"/>
  <c r="P2160" i="1"/>
  <c r="Q2160" i="1"/>
  <c r="P2161" i="1"/>
  <c r="Q2161" i="1" s="1"/>
  <c r="P2162" i="1"/>
  <c r="Q2162" i="1"/>
  <c r="P2163" i="1"/>
  <c r="Q2163" i="1"/>
  <c r="P2164" i="1"/>
  <c r="Q2164" i="1"/>
  <c r="P2165" i="1"/>
  <c r="Q2165" i="1" s="1"/>
  <c r="P2166" i="1"/>
  <c r="Q2166" i="1"/>
  <c r="P2167" i="1"/>
  <c r="Q2167" i="1" s="1"/>
  <c r="P2168" i="1"/>
  <c r="Q2168" i="1"/>
  <c r="P2169" i="1"/>
  <c r="Q2169" i="1"/>
  <c r="P2170" i="1"/>
  <c r="Q2170" i="1"/>
  <c r="P2171" i="1"/>
  <c r="Q2171" i="1" s="1"/>
  <c r="P2172" i="1"/>
  <c r="Q2172" i="1"/>
  <c r="P2173" i="1"/>
  <c r="Q2173" i="1" s="1"/>
  <c r="P2174" i="1"/>
  <c r="Q2174" i="1" s="1"/>
  <c r="P2175" i="1"/>
  <c r="Q2175" i="1"/>
  <c r="P2176" i="1"/>
  <c r="Q2176" i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/>
  <c r="P2183" i="1"/>
  <c r="Q2183" i="1" s="1"/>
  <c r="P2184" i="1"/>
  <c r="Q2184" i="1" s="1"/>
  <c r="P2185" i="1"/>
  <c r="Q2185" i="1" s="1"/>
  <c r="P2186" i="1"/>
  <c r="Q2186" i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/>
  <c r="P2193" i="1"/>
  <c r="Q2193" i="1"/>
  <c r="P2194" i="1"/>
  <c r="Q2194" i="1" s="1"/>
  <c r="P2195" i="1"/>
  <c r="Q2195" i="1" s="1"/>
  <c r="P2196" i="1"/>
  <c r="Q2196" i="1"/>
  <c r="P2197" i="1"/>
  <c r="Q2197" i="1" s="1"/>
  <c r="P2198" i="1"/>
  <c r="Q2198" i="1"/>
  <c r="P2199" i="1"/>
  <c r="Q2199" i="1"/>
  <c r="P2200" i="1"/>
  <c r="Q2200" i="1"/>
  <c r="P2201" i="1"/>
  <c r="Q2201" i="1" s="1"/>
  <c r="P2202" i="1"/>
  <c r="Q2202" i="1"/>
  <c r="P2203" i="1"/>
  <c r="Q2203" i="1" s="1"/>
  <c r="P2204" i="1"/>
  <c r="Q2204" i="1"/>
  <c r="P2205" i="1"/>
  <c r="Q2205" i="1"/>
  <c r="P2206" i="1"/>
  <c r="Q2206" i="1"/>
  <c r="P2207" i="1"/>
  <c r="Q2207" i="1" s="1"/>
  <c r="P2208" i="1"/>
  <c r="Q2208" i="1" s="1"/>
  <c r="P2209" i="1"/>
  <c r="Q2209" i="1" s="1"/>
  <c r="P2210" i="1"/>
  <c r="Q2210" i="1" s="1"/>
  <c r="P2211" i="1"/>
  <c r="Q2211" i="1"/>
  <c r="P2212" i="1"/>
  <c r="Q2212" i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/>
  <c r="P2219" i="1"/>
  <c r="Q2219" i="1" s="1"/>
  <c r="P2220" i="1"/>
  <c r="Q2220" i="1" s="1"/>
  <c r="P2221" i="1"/>
  <c r="Q2221" i="1" s="1"/>
  <c r="P2222" i="1"/>
  <c r="Q2222" i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/>
  <c r="P2229" i="1"/>
  <c r="Q2229" i="1"/>
  <c r="P2230" i="1"/>
  <c r="Q2230" i="1" s="1"/>
  <c r="P2231" i="1"/>
  <c r="Q2231" i="1" s="1"/>
  <c r="P2232" i="1"/>
  <c r="Q2232" i="1"/>
  <c r="P2233" i="1"/>
  <c r="Q2233" i="1" s="1"/>
  <c r="P2234" i="1"/>
  <c r="Q2234" i="1"/>
  <c r="P2235" i="1"/>
  <c r="Q2235" i="1"/>
  <c r="P2236" i="1"/>
  <c r="Q2236" i="1"/>
  <c r="P2237" i="1"/>
  <c r="Q2237" i="1" s="1"/>
  <c r="P2238" i="1"/>
  <c r="Q2238" i="1"/>
  <c r="P2239" i="1"/>
  <c r="Q2239" i="1" s="1"/>
  <c r="P2240" i="1"/>
  <c r="Q2240" i="1"/>
  <c r="P2241" i="1"/>
  <c r="Q2241" i="1"/>
  <c r="P2242" i="1"/>
  <c r="Q2242" i="1"/>
  <c r="P2243" i="1"/>
  <c r="Q2243" i="1" s="1"/>
  <c r="P2244" i="1"/>
  <c r="Q2244" i="1"/>
  <c r="P2245" i="1"/>
  <c r="Q2245" i="1" s="1"/>
  <c r="P2246" i="1"/>
  <c r="Q2246" i="1" s="1"/>
  <c r="P2247" i="1"/>
  <c r="Q2247" i="1"/>
  <c r="P2248" i="1"/>
  <c r="Q2248" i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/>
  <c r="P2255" i="1"/>
  <c r="Q2255" i="1" s="1"/>
  <c r="P2256" i="1"/>
  <c r="Q2256" i="1" s="1"/>
  <c r="P2257" i="1"/>
  <c r="Q2257" i="1" s="1"/>
  <c r="P2258" i="1"/>
  <c r="Q2258" i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/>
  <c r="P2265" i="1"/>
  <c r="Q2265" i="1"/>
  <c r="P2266" i="1"/>
  <c r="Q2266" i="1" s="1"/>
  <c r="P2267" i="1"/>
  <c r="Q2267" i="1" s="1"/>
  <c r="P2268" i="1"/>
  <c r="Q2268" i="1"/>
  <c r="P2269" i="1"/>
  <c r="Q2269" i="1" s="1"/>
  <c r="P2270" i="1"/>
  <c r="Q2270" i="1"/>
  <c r="P2271" i="1"/>
  <c r="Q2271" i="1"/>
  <c r="P2272" i="1"/>
  <c r="Q2272" i="1"/>
  <c r="P2273" i="1"/>
  <c r="Q2273" i="1" s="1"/>
  <c r="P2274" i="1"/>
  <c r="Q2274" i="1"/>
  <c r="P2275" i="1"/>
  <c r="Q2275" i="1" s="1"/>
  <c r="P2276" i="1"/>
  <c r="Q2276" i="1"/>
  <c r="P2277" i="1"/>
  <c r="Q2277" i="1"/>
  <c r="P2278" i="1"/>
  <c r="Q2278" i="1"/>
  <c r="P2279" i="1"/>
  <c r="Q2279" i="1" s="1"/>
  <c r="P2280" i="1"/>
  <c r="Q2280" i="1"/>
  <c r="P2281" i="1"/>
  <c r="Q2281" i="1" s="1"/>
  <c r="P2282" i="1"/>
  <c r="Q2282" i="1" s="1"/>
  <c r="P2283" i="1"/>
  <c r="Q2283" i="1"/>
  <c r="P2284" i="1"/>
  <c r="Q2284" i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/>
  <c r="P2291" i="1"/>
  <c r="Q2291" i="1" s="1"/>
  <c r="P2292" i="1"/>
  <c r="Q2292" i="1" s="1"/>
  <c r="P2293" i="1"/>
  <c r="Q2293" i="1" s="1"/>
  <c r="P2294" i="1"/>
  <c r="Q2294" i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/>
  <c r="P2301" i="1"/>
  <c r="Q2301" i="1"/>
  <c r="P2302" i="1"/>
  <c r="Q2302" i="1" s="1"/>
  <c r="P2303" i="1"/>
  <c r="Q2303" i="1" s="1"/>
  <c r="P2304" i="1"/>
  <c r="Q2304" i="1"/>
  <c r="P2305" i="1"/>
  <c r="Q2305" i="1" s="1"/>
  <c r="P2306" i="1"/>
  <c r="Q2306" i="1"/>
  <c r="P2307" i="1"/>
  <c r="Q2307" i="1"/>
  <c r="P2308" i="1"/>
  <c r="Q2308" i="1"/>
  <c r="P2309" i="1"/>
  <c r="Q2309" i="1" s="1"/>
  <c r="P2310" i="1"/>
  <c r="Q2310" i="1"/>
  <c r="P2311" i="1"/>
  <c r="Q2311" i="1" s="1"/>
  <c r="P2312" i="1"/>
  <c r="Q2312" i="1"/>
  <c r="P2313" i="1"/>
  <c r="Q2313" i="1"/>
  <c r="P2314" i="1"/>
  <c r="Q2314" i="1"/>
  <c r="P2315" i="1"/>
  <c r="Q2315" i="1" s="1"/>
  <c r="P2316" i="1"/>
  <c r="Q2316" i="1"/>
  <c r="P2317" i="1"/>
  <c r="Q2317" i="1" s="1"/>
  <c r="P2318" i="1"/>
  <c r="Q2318" i="1" s="1"/>
  <c r="P2319" i="1"/>
  <c r="Q2319" i="1"/>
  <c r="P2320" i="1"/>
  <c r="Q2320" i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/>
  <c r="P2327" i="1"/>
  <c r="Q2327" i="1" s="1"/>
  <c r="P2328" i="1"/>
  <c r="Q2328" i="1" s="1"/>
  <c r="P2329" i="1"/>
  <c r="Q2329" i="1" s="1"/>
  <c r="P2330" i="1"/>
  <c r="Q2330" i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/>
  <c r="P2337" i="1"/>
  <c r="Q2337" i="1"/>
  <c r="P2338" i="1"/>
  <c r="Q2338" i="1" s="1"/>
  <c r="P2339" i="1"/>
  <c r="Q2339" i="1" s="1"/>
  <c r="P2340" i="1"/>
  <c r="Q2340" i="1"/>
  <c r="P2341" i="1"/>
  <c r="Q2341" i="1" s="1"/>
  <c r="P2342" i="1"/>
  <c r="Q2342" i="1"/>
  <c r="P2343" i="1"/>
  <c r="Q2343" i="1"/>
  <c r="P2344" i="1"/>
  <c r="Q2344" i="1"/>
  <c r="P2345" i="1"/>
  <c r="Q2345" i="1" s="1"/>
  <c r="P2346" i="1"/>
  <c r="Q2346" i="1"/>
  <c r="P2347" i="1"/>
  <c r="Q2347" i="1" s="1"/>
  <c r="P2348" i="1"/>
  <c r="Q2348" i="1"/>
  <c r="P2349" i="1"/>
  <c r="Q2349" i="1"/>
  <c r="P2350" i="1"/>
  <c r="Q2350" i="1"/>
  <c r="P2351" i="1"/>
  <c r="Q2351" i="1" s="1"/>
  <c r="P2352" i="1"/>
  <c r="Q2352" i="1" s="1"/>
  <c r="P2353" i="1"/>
  <c r="Q2353" i="1" s="1"/>
  <c r="P2354" i="1"/>
  <c r="Q2354" i="1" s="1"/>
  <c r="P2355" i="1"/>
  <c r="Q2355" i="1"/>
  <c r="P2356" i="1"/>
  <c r="Q2356" i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/>
  <c r="P2363" i="1"/>
  <c r="Q2363" i="1" s="1"/>
  <c r="P2364" i="1"/>
  <c r="Q2364" i="1" s="1"/>
  <c r="P2365" i="1"/>
  <c r="Q2365" i="1" s="1"/>
  <c r="P2366" i="1"/>
  <c r="Q2366" i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/>
  <c r="P2373" i="1"/>
  <c r="Q2373" i="1"/>
  <c r="P2374" i="1"/>
  <c r="Q2374" i="1" s="1"/>
  <c r="P2375" i="1"/>
  <c r="Q2375" i="1" s="1"/>
  <c r="P2376" i="1"/>
  <c r="Q2376" i="1"/>
  <c r="P2377" i="1"/>
  <c r="Q2377" i="1" s="1"/>
  <c r="P2378" i="1"/>
  <c r="Q2378" i="1"/>
  <c r="P2379" i="1"/>
  <c r="Q2379" i="1"/>
  <c r="P2380" i="1"/>
  <c r="Q2380" i="1"/>
  <c r="P2381" i="1"/>
  <c r="Q2381" i="1" s="1"/>
  <c r="P2382" i="1"/>
  <c r="Q2382" i="1"/>
  <c r="P2383" i="1"/>
  <c r="Q2383" i="1" s="1"/>
  <c r="P2384" i="1"/>
  <c r="Q2384" i="1"/>
  <c r="P2385" i="1"/>
  <c r="Q2385" i="1"/>
  <c r="P2386" i="1"/>
  <c r="Q2386" i="1"/>
  <c r="P2387" i="1"/>
  <c r="Q2387" i="1" s="1"/>
  <c r="P2388" i="1"/>
  <c r="Q2388" i="1"/>
  <c r="P2389" i="1"/>
  <c r="Q2389" i="1" s="1"/>
  <c r="P2390" i="1"/>
  <c r="Q2390" i="1" s="1"/>
  <c r="P2391" i="1"/>
  <c r="Q2391" i="1"/>
  <c r="P2392" i="1"/>
  <c r="Q2392" i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/>
  <c r="P2399" i="1"/>
  <c r="Q2399" i="1" s="1"/>
  <c r="P2400" i="1"/>
  <c r="Q2400" i="1" s="1"/>
  <c r="P2401" i="1"/>
  <c r="Q2401" i="1" s="1"/>
  <c r="P2402" i="1"/>
  <c r="Q2402" i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/>
  <c r="P2409" i="1"/>
  <c r="Q2409" i="1"/>
  <c r="P2410" i="1"/>
  <c r="Q2410" i="1" s="1"/>
  <c r="P2411" i="1"/>
  <c r="Q2411" i="1" s="1"/>
  <c r="P2412" i="1"/>
  <c r="Q2412" i="1"/>
  <c r="P2413" i="1"/>
  <c r="Q2413" i="1" s="1"/>
  <c r="P2414" i="1"/>
  <c r="Q2414" i="1"/>
  <c r="P2415" i="1"/>
  <c r="Q2415" i="1"/>
  <c r="P2416" i="1"/>
  <c r="Q2416" i="1"/>
  <c r="P2417" i="1"/>
  <c r="Q2417" i="1" s="1"/>
  <c r="P2418" i="1"/>
  <c r="Q2418" i="1"/>
  <c r="P2419" i="1"/>
  <c r="Q2419" i="1" s="1"/>
  <c r="P2420" i="1"/>
  <c r="Q2420" i="1"/>
  <c r="P2421" i="1"/>
  <c r="Q2421" i="1"/>
  <c r="P2422" i="1"/>
  <c r="Q2422" i="1"/>
  <c r="P2423" i="1"/>
  <c r="Q2423" i="1" s="1"/>
  <c r="P2424" i="1"/>
  <c r="Q2424" i="1"/>
  <c r="P2425" i="1"/>
  <c r="Q2425" i="1" s="1"/>
  <c r="P2426" i="1"/>
  <c r="Q2426" i="1" s="1"/>
  <c r="P2427" i="1"/>
  <c r="Q2427" i="1"/>
  <c r="P2428" i="1"/>
  <c r="Q2428" i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/>
  <c r="P2435" i="1"/>
  <c r="Q2435" i="1" s="1"/>
  <c r="P2436" i="1"/>
  <c r="Q2436" i="1" s="1"/>
  <c r="P2437" i="1"/>
  <c r="Q2437" i="1" s="1"/>
  <c r="P2438" i="1"/>
  <c r="Q2438" i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/>
  <c r="P2445" i="1"/>
  <c r="Q2445" i="1"/>
  <c r="P2446" i="1"/>
  <c r="Q2446" i="1" s="1"/>
  <c r="P2447" i="1"/>
  <c r="Q2447" i="1" s="1"/>
  <c r="P2448" i="1"/>
  <c r="Q2448" i="1"/>
  <c r="P2449" i="1"/>
  <c r="Q2449" i="1" s="1"/>
  <c r="P2450" i="1"/>
  <c r="Q2450" i="1"/>
  <c r="P2451" i="1"/>
  <c r="Q2451" i="1"/>
  <c r="P2452" i="1"/>
  <c r="Q2452" i="1"/>
  <c r="P2453" i="1"/>
  <c r="Q2453" i="1" s="1"/>
  <c r="P2454" i="1"/>
  <c r="Q2454" i="1"/>
  <c r="P2455" i="1"/>
  <c r="Q2455" i="1" s="1"/>
  <c r="P2456" i="1"/>
  <c r="Q2456" i="1"/>
  <c r="P2457" i="1"/>
  <c r="Q2457" i="1"/>
  <c r="P2458" i="1"/>
  <c r="Q2458" i="1"/>
  <c r="P2459" i="1"/>
  <c r="Q2459" i="1" s="1"/>
  <c r="P2460" i="1"/>
  <c r="Q2460" i="1" s="1"/>
  <c r="P2461" i="1"/>
  <c r="Q2461" i="1" s="1"/>
  <c r="P2462" i="1"/>
  <c r="Q2462" i="1" s="1"/>
  <c r="P2463" i="1"/>
  <c r="Q2463" i="1"/>
  <c r="P2464" i="1"/>
  <c r="Q2464" i="1"/>
  <c r="P2465" i="1"/>
  <c r="Q2465" i="1" s="1"/>
  <c r="P2466" i="1"/>
  <c r="Q2466" i="1"/>
  <c r="P2467" i="1"/>
  <c r="Q2467" i="1" s="1"/>
  <c r="P2468" i="1"/>
  <c r="Q2468" i="1" s="1"/>
  <c r="P2469" i="1"/>
  <c r="Q2469" i="1" s="1"/>
  <c r="P2470" i="1"/>
  <c r="Q2470" i="1"/>
  <c r="P2471" i="1"/>
  <c r="Q2471" i="1" s="1"/>
  <c r="P2472" i="1"/>
  <c r="Q2472" i="1"/>
  <c r="P2473" i="1"/>
  <c r="Q2473" i="1" s="1"/>
  <c r="P2474" i="1"/>
  <c r="Q2474" i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/>
  <c r="P2481" i="1"/>
  <c r="Q2481" i="1"/>
  <c r="P2482" i="1"/>
  <c r="Q2482" i="1" s="1"/>
  <c r="P2483" i="1"/>
  <c r="Q2483" i="1" s="1"/>
  <c r="P2484" i="1"/>
  <c r="Q2484" i="1"/>
  <c r="P2485" i="1"/>
  <c r="Q2485" i="1" s="1"/>
  <c r="P2486" i="1"/>
  <c r="Q2486" i="1"/>
  <c r="P2487" i="1"/>
  <c r="Q2487" i="1"/>
  <c r="P2488" i="1"/>
  <c r="Q2488" i="1" s="1"/>
  <c r="P2489" i="1"/>
  <c r="Q2489" i="1" s="1"/>
  <c r="P2490" i="1"/>
  <c r="Q2490" i="1"/>
  <c r="P2491" i="1"/>
  <c r="Q2491" i="1" s="1"/>
  <c r="P2492" i="1"/>
  <c r="Q2492" i="1"/>
  <c r="P2493" i="1"/>
  <c r="Q2493" i="1"/>
  <c r="P2494" i="1"/>
  <c r="Q2494" i="1"/>
  <c r="P2495" i="1"/>
  <c r="Q2495" i="1" s="1"/>
  <c r="P2496" i="1"/>
  <c r="Q2496" i="1"/>
  <c r="P2497" i="1"/>
  <c r="Q2497" i="1" s="1"/>
  <c r="P2498" i="1"/>
  <c r="Q2498" i="1" s="1"/>
  <c r="P2499" i="1"/>
  <c r="Q2499" i="1"/>
  <c r="P2500" i="1"/>
  <c r="Q2500" i="1"/>
  <c r="P2501" i="1"/>
  <c r="Q2501" i="1" s="1"/>
  <c r="P2502" i="1"/>
  <c r="Q2502" i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/>
  <c r="P2509" i="1"/>
  <c r="Q2509" i="1" s="1"/>
  <c r="P2510" i="1"/>
  <c r="Q2510" i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/>
  <c r="P2518" i="1"/>
  <c r="Q2518" i="1" s="1"/>
  <c r="P2519" i="1"/>
  <c r="Q2519" i="1" s="1"/>
  <c r="P2520" i="1"/>
  <c r="Q2520" i="1"/>
  <c r="P2521" i="1"/>
  <c r="Q2521" i="1" s="1"/>
  <c r="P2522" i="1"/>
  <c r="Q2522" i="1"/>
  <c r="P2523" i="1"/>
  <c r="Q2523" i="1" s="1"/>
  <c r="P2524" i="1"/>
  <c r="Q2524" i="1"/>
  <c r="P2525" i="1"/>
  <c r="Q2525" i="1" s="1"/>
  <c r="P2526" i="1"/>
  <c r="Q2526" i="1"/>
  <c r="P2527" i="1"/>
  <c r="Q2527" i="1" s="1"/>
  <c r="P2528" i="1"/>
  <c r="Q2528" i="1"/>
  <c r="P2529" i="1"/>
  <c r="Q2529" i="1"/>
  <c r="P2530" i="1"/>
  <c r="Q2530" i="1" s="1"/>
  <c r="P2531" i="1"/>
  <c r="Q2531" i="1" s="1"/>
  <c r="P2532" i="1"/>
  <c r="Q2532" i="1"/>
  <c r="P2533" i="1"/>
  <c r="Q2533" i="1" s="1"/>
  <c r="P2534" i="1"/>
  <c r="Q2534" i="1" s="1"/>
  <c r="P2535" i="1"/>
  <c r="Q2535" i="1"/>
  <c r="P2536" i="1"/>
  <c r="Q2536" i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/>
  <c r="P2553" i="1"/>
  <c r="Q2553" i="1"/>
  <c r="P2554" i="1"/>
  <c r="Q2554" i="1" s="1"/>
  <c r="P2555" i="1"/>
  <c r="Q2555" i="1" s="1"/>
  <c r="P2556" i="1"/>
  <c r="Q2556" i="1"/>
  <c r="P2557" i="1"/>
  <c r="Q2557" i="1" s="1"/>
  <c r="P2558" i="1"/>
  <c r="Q2558" i="1"/>
  <c r="P2559" i="1"/>
  <c r="Q2559" i="1"/>
  <c r="P2560" i="1"/>
  <c r="Q2560" i="1"/>
  <c r="P2561" i="1"/>
  <c r="Q2561" i="1" s="1"/>
  <c r="P2562" i="1"/>
  <c r="Q2562" i="1"/>
  <c r="P2563" i="1"/>
  <c r="Q2563" i="1" s="1"/>
  <c r="P2564" i="1"/>
  <c r="Q2564" i="1" s="1"/>
  <c r="P2565" i="1"/>
  <c r="Q2565" i="1"/>
  <c r="P2566" i="1"/>
  <c r="Q2566" i="1"/>
  <c r="P2567" i="1"/>
  <c r="Q2567" i="1" s="1"/>
  <c r="P2568" i="1"/>
  <c r="Q2568" i="1"/>
  <c r="P2569" i="1"/>
  <c r="Q2569" i="1" s="1"/>
  <c r="P2570" i="1"/>
  <c r="Q2570" i="1" s="1"/>
  <c r="P2571" i="1"/>
  <c r="Q2571" i="1" s="1"/>
  <c r="P2572" i="1"/>
  <c r="Q2572" i="1"/>
  <c r="P2573" i="1"/>
  <c r="Q2573" i="1" s="1"/>
  <c r="P2574" i="1"/>
  <c r="Q2574" i="1"/>
  <c r="P2575" i="1"/>
  <c r="Q2575" i="1" s="1"/>
  <c r="P2576" i="1"/>
  <c r="Q2576" i="1" s="1"/>
  <c r="P2577" i="1"/>
  <c r="Q2577" i="1" s="1"/>
  <c r="P2578" i="1"/>
  <c r="Q2578" i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/>
  <c r="P2593" i="1"/>
  <c r="Q2593" i="1" s="1"/>
  <c r="P2594" i="1"/>
  <c r="Q2594" i="1"/>
  <c r="P2595" i="1"/>
  <c r="Q2595" i="1"/>
  <c r="P2596" i="1"/>
  <c r="Q2596" i="1" s="1"/>
  <c r="P2597" i="1"/>
  <c r="Q2597" i="1" s="1"/>
  <c r="P2598" i="1"/>
  <c r="Q2598" i="1"/>
  <c r="P2599" i="1"/>
  <c r="Q2599" i="1" s="1"/>
  <c r="P2600" i="1"/>
  <c r="Q2600" i="1"/>
  <c r="P2601" i="1"/>
  <c r="Q2601" i="1"/>
  <c r="P2602" i="1"/>
  <c r="Q2602" i="1"/>
  <c r="P2603" i="1"/>
  <c r="Q2603" i="1" s="1"/>
  <c r="P2604" i="1"/>
  <c r="Q2604" i="1" s="1"/>
  <c r="P2605" i="1"/>
  <c r="Q2605" i="1" s="1"/>
  <c r="P2606" i="1"/>
  <c r="Q2606" i="1" s="1"/>
  <c r="P2607" i="1"/>
  <c r="Q2607" i="1"/>
  <c r="P2608" i="1"/>
  <c r="Q2608" i="1"/>
  <c r="P2609" i="1"/>
  <c r="Q2609" i="1" s="1"/>
  <c r="P2610" i="1"/>
  <c r="Q2610" i="1"/>
  <c r="P2611" i="1"/>
  <c r="Q2611" i="1" s="1"/>
  <c r="P2612" i="1"/>
  <c r="Q2612" i="1" s="1"/>
  <c r="P2613" i="1"/>
  <c r="Q2613" i="1" s="1"/>
  <c r="P2614" i="1"/>
  <c r="Q2614" i="1"/>
  <c r="P2615" i="1"/>
  <c r="Q2615" i="1" s="1"/>
  <c r="P2616" i="1"/>
  <c r="Q2616" i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/>
  <c r="P2626" i="1"/>
  <c r="Q2626" i="1" s="1"/>
  <c r="P2627" i="1"/>
  <c r="Q2627" i="1" s="1"/>
  <c r="P2628" i="1"/>
  <c r="Q2628" i="1"/>
  <c r="P2629" i="1"/>
  <c r="Q2629" i="1" s="1"/>
  <c r="P2630" i="1"/>
  <c r="Q2630" i="1" s="1"/>
  <c r="P2631" i="1"/>
  <c r="Q2631" i="1"/>
  <c r="P2632" i="1"/>
  <c r="Q2632" i="1"/>
  <c r="P2633" i="1"/>
  <c r="Q2633" i="1"/>
  <c r="P2634" i="1"/>
  <c r="Q2634" i="1"/>
  <c r="P2635" i="1"/>
  <c r="Q2635" i="1" s="1"/>
  <c r="P2636" i="1"/>
  <c r="Q2636" i="1"/>
  <c r="P2637" i="1"/>
  <c r="Q2637" i="1"/>
  <c r="P2638" i="1"/>
  <c r="Q2638" i="1" s="1"/>
  <c r="P2639" i="1"/>
  <c r="Q2639" i="1" s="1"/>
  <c r="P2640" i="1"/>
  <c r="Q2640" i="1" s="1"/>
  <c r="P2641" i="1"/>
  <c r="Q2641" i="1"/>
  <c r="P2642" i="1"/>
  <c r="Q2642" i="1"/>
  <c r="P2643" i="1"/>
  <c r="Q2643" i="1" s="1"/>
  <c r="P2644" i="1"/>
  <c r="Q2644" i="1"/>
  <c r="P2645" i="1"/>
  <c r="Q2645" i="1" s="1"/>
  <c r="P2646" i="1"/>
  <c r="Q2646" i="1" s="1"/>
  <c r="P2647" i="1"/>
  <c r="Q2647" i="1"/>
  <c r="P2648" i="1"/>
  <c r="Q2648" i="1"/>
  <c r="P2649" i="1"/>
  <c r="Q2649" i="1"/>
  <c r="P2650" i="1"/>
  <c r="Q2650" i="1" s="1"/>
  <c r="P2651" i="1"/>
  <c r="Q2651" i="1" s="1"/>
  <c r="P2652" i="1"/>
  <c r="Q2652" i="1" s="1"/>
  <c r="P2653" i="1"/>
  <c r="Q2653" i="1" s="1"/>
  <c r="P2654" i="1"/>
  <c r="Q2654" i="1"/>
  <c r="P2655" i="1"/>
  <c r="Q2655" i="1"/>
  <c r="P2656" i="1"/>
  <c r="Q2656" i="1"/>
  <c r="P2657" i="1"/>
  <c r="Q2657" i="1" s="1"/>
  <c r="P2658" i="1"/>
  <c r="Q2658" i="1" s="1"/>
  <c r="P2659" i="1"/>
  <c r="Q2659" i="1"/>
  <c r="P2660" i="1"/>
  <c r="Q2660" i="1"/>
  <c r="P2661" i="1"/>
  <c r="Q2661" i="1"/>
  <c r="P2662" i="1"/>
  <c r="Q2662" i="1"/>
  <c r="P2663" i="1"/>
  <c r="Q2663" i="1" s="1"/>
  <c r="P2664" i="1"/>
  <c r="Q2664" i="1" s="1"/>
  <c r="P2665" i="1"/>
  <c r="Q2665" i="1" s="1"/>
  <c r="P2666" i="1"/>
  <c r="Q2666" i="1"/>
  <c r="P2667" i="1"/>
  <c r="Q2667" i="1" s="1"/>
  <c r="P2668" i="1"/>
  <c r="Q2668" i="1"/>
  <c r="P2669" i="1"/>
  <c r="Q2669" i="1" s="1"/>
  <c r="P2670" i="1"/>
  <c r="Q2670" i="1" s="1"/>
  <c r="P2671" i="1"/>
  <c r="Q2671" i="1"/>
  <c r="P2672" i="1"/>
  <c r="Q2672" i="1"/>
  <c r="P2673" i="1"/>
  <c r="Q2673" i="1"/>
  <c r="P2674" i="1"/>
  <c r="Q2674" i="1" s="1"/>
  <c r="P2675" i="1"/>
  <c r="Q2675" i="1" s="1"/>
  <c r="P2676" i="1"/>
  <c r="Q2676" i="1" s="1"/>
  <c r="P2677" i="1"/>
  <c r="Q2677" i="1"/>
  <c r="P2678" i="1"/>
  <c r="Q2678" i="1"/>
  <c r="P2679" i="1"/>
  <c r="Q2679" i="1" s="1"/>
  <c r="P2680" i="1"/>
  <c r="Q2680" i="1"/>
  <c r="P2681" i="1"/>
  <c r="Q2681" i="1" s="1"/>
  <c r="P2682" i="1"/>
  <c r="Q2682" i="1" s="1"/>
  <c r="P2683" i="1"/>
  <c r="Q2683" i="1"/>
  <c r="P2684" i="1"/>
  <c r="Q2684" i="1"/>
  <c r="P2685" i="1"/>
  <c r="Q2685" i="1"/>
  <c r="P2686" i="1"/>
  <c r="Q2686" i="1" s="1"/>
  <c r="P2687" i="1"/>
  <c r="Q2687" i="1" s="1"/>
  <c r="P2688" i="1"/>
  <c r="Q2688" i="1" s="1"/>
  <c r="P2689" i="1"/>
  <c r="Q2689" i="1" s="1"/>
  <c r="P2690" i="1"/>
  <c r="Q2690" i="1"/>
  <c r="P2691" i="1"/>
  <c r="Q2691" i="1"/>
  <c r="P2692" i="1"/>
  <c r="Q2692" i="1"/>
  <c r="P2693" i="1"/>
  <c r="Q2693" i="1" s="1"/>
  <c r="P2694" i="1"/>
  <c r="Q2694" i="1" s="1"/>
  <c r="P2695" i="1"/>
  <c r="Q2695" i="1"/>
  <c r="P2696" i="1"/>
  <c r="Q2696" i="1"/>
  <c r="P2697" i="1"/>
  <c r="Q2697" i="1"/>
  <c r="P2698" i="1"/>
  <c r="Q2698" i="1"/>
  <c r="P2699" i="1"/>
  <c r="Q2699" i="1" s="1"/>
  <c r="P2700" i="1"/>
  <c r="Q2700" i="1" s="1"/>
  <c r="P2701" i="1"/>
  <c r="Q2701" i="1" s="1"/>
  <c r="P2702" i="1"/>
  <c r="Q2702" i="1"/>
  <c r="P2703" i="1"/>
  <c r="Q2703" i="1" s="1"/>
  <c r="P2704" i="1"/>
  <c r="Q2704" i="1"/>
  <c r="P2705" i="1"/>
  <c r="Q2705" i="1" s="1"/>
  <c r="P2706" i="1"/>
  <c r="Q2706" i="1" s="1"/>
  <c r="P2707" i="1"/>
  <c r="Q2707" i="1"/>
  <c r="P2708" i="1"/>
  <c r="Q2708" i="1"/>
  <c r="P2709" i="1"/>
  <c r="Q2709" i="1"/>
  <c r="P2710" i="1"/>
  <c r="Q2710" i="1" s="1"/>
  <c r="P2711" i="1"/>
  <c r="Q2711" i="1" s="1"/>
  <c r="P2712" i="1"/>
  <c r="Q2712" i="1" s="1"/>
  <c r="P2713" i="1"/>
  <c r="Q2713" i="1"/>
  <c r="P2714" i="1"/>
  <c r="Q2714" i="1"/>
  <c r="P2715" i="1"/>
  <c r="Q2715" i="1" s="1"/>
  <c r="P2716" i="1"/>
  <c r="Q2716" i="1"/>
  <c r="P2717" i="1"/>
  <c r="Q2717" i="1" s="1"/>
  <c r="P2718" i="1"/>
  <c r="Q2718" i="1" s="1"/>
  <c r="P2719" i="1"/>
  <c r="Q2719" i="1"/>
  <c r="P2720" i="1"/>
  <c r="Q2720" i="1"/>
  <c r="P2721" i="1"/>
  <c r="Q2721" i="1"/>
  <c r="P2722" i="1"/>
  <c r="Q2722" i="1" s="1"/>
  <c r="P2723" i="1"/>
  <c r="Q2723" i="1" s="1"/>
  <c r="P2724" i="1"/>
  <c r="Q2724" i="1" s="1"/>
  <c r="P2725" i="1"/>
  <c r="Q2725" i="1" s="1"/>
  <c r="P2726" i="1"/>
  <c r="Q2726" i="1"/>
  <c r="P2727" i="1"/>
  <c r="Q2727" i="1"/>
  <c r="P2728" i="1"/>
  <c r="Q2728" i="1"/>
  <c r="P2729" i="1"/>
  <c r="Q2729" i="1" s="1"/>
  <c r="P2730" i="1"/>
  <c r="Q2730" i="1" s="1"/>
  <c r="P2731" i="1"/>
  <c r="Q2731" i="1"/>
  <c r="P2732" i="1"/>
  <c r="Q2732" i="1"/>
  <c r="P2733" i="1"/>
  <c r="Q2733" i="1"/>
  <c r="P2734" i="1"/>
  <c r="Q2734" i="1"/>
  <c r="P2735" i="1"/>
  <c r="Q2735" i="1" s="1"/>
  <c r="P2736" i="1"/>
  <c r="Q2736" i="1" s="1"/>
  <c r="P2737" i="1"/>
  <c r="Q2737" i="1" s="1"/>
  <c r="P2738" i="1"/>
  <c r="Q2738" i="1"/>
  <c r="P2739" i="1"/>
  <c r="Q2739" i="1" s="1"/>
  <c r="P2740" i="1"/>
  <c r="Q2740" i="1"/>
  <c r="P2741" i="1"/>
  <c r="Q2741" i="1" s="1"/>
  <c r="P2742" i="1"/>
  <c r="Q2742" i="1" s="1"/>
  <c r="P2743" i="1"/>
  <c r="Q2743" i="1"/>
  <c r="P2744" i="1"/>
  <c r="Q2744" i="1"/>
  <c r="P2745" i="1"/>
  <c r="Q2745" i="1"/>
  <c r="P2746" i="1"/>
  <c r="Q2746" i="1" s="1"/>
  <c r="P2747" i="1"/>
  <c r="Q2747" i="1" s="1"/>
  <c r="P2748" i="1"/>
  <c r="Q2748" i="1" s="1"/>
  <c r="P2749" i="1"/>
  <c r="Q2749" i="1"/>
  <c r="P2750" i="1"/>
  <c r="Q2750" i="1"/>
  <c r="P2751" i="1"/>
  <c r="Q2751" i="1" s="1"/>
  <c r="P2752" i="1"/>
  <c r="Q2752" i="1"/>
  <c r="P2753" i="1"/>
  <c r="Q2753" i="1" s="1"/>
  <c r="P2754" i="1"/>
  <c r="Q2754" i="1" s="1"/>
  <c r="P2755" i="1"/>
  <c r="Q2755" i="1"/>
  <c r="P2756" i="1"/>
  <c r="Q2756" i="1"/>
  <c r="P2757" i="1"/>
  <c r="Q2757" i="1"/>
  <c r="P2758" i="1"/>
  <c r="Q2758" i="1" s="1"/>
  <c r="P2759" i="1"/>
  <c r="Q2759" i="1" s="1"/>
  <c r="P2760" i="1"/>
  <c r="Q2760" i="1" s="1"/>
  <c r="P2761" i="1"/>
  <c r="Q2761" i="1" s="1"/>
  <c r="P2762" i="1"/>
  <c r="Q2762" i="1"/>
  <c r="P2763" i="1"/>
  <c r="Q2763" i="1"/>
  <c r="P2764" i="1"/>
  <c r="Q2764" i="1"/>
  <c r="P2765" i="1"/>
  <c r="Q2765" i="1" s="1"/>
  <c r="P2766" i="1"/>
  <c r="Q2766" i="1" s="1"/>
  <c r="P2767" i="1"/>
  <c r="Q2767" i="1"/>
  <c r="P2768" i="1"/>
  <c r="Q2768" i="1"/>
  <c r="P2769" i="1"/>
  <c r="Q2769" i="1"/>
  <c r="P2770" i="1"/>
  <c r="Q2770" i="1"/>
  <c r="P2771" i="1"/>
  <c r="Q2771" i="1" s="1"/>
  <c r="P2772" i="1"/>
  <c r="Q2772" i="1" s="1"/>
  <c r="P2773" i="1"/>
  <c r="Q2773" i="1" s="1"/>
  <c r="P2774" i="1"/>
  <c r="Q2774" i="1"/>
  <c r="P2775" i="1"/>
  <c r="Q2775" i="1" s="1"/>
  <c r="P2776" i="1"/>
  <c r="Q2776" i="1"/>
  <c r="P2777" i="1"/>
  <c r="Q2777" i="1" s="1"/>
  <c r="P2778" i="1"/>
  <c r="Q2778" i="1" s="1"/>
  <c r="P2779" i="1"/>
  <c r="Q2779" i="1"/>
  <c r="P2780" i="1"/>
  <c r="Q2780" i="1"/>
  <c r="P2781" i="1"/>
  <c r="Q2781" i="1"/>
  <c r="P2782" i="1"/>
  <c r="Q2782" i="1" s="1"/>
  <c r="P2783" i="1"/>
  <c r="Q2783" i="1" s="1"/>
  <c r="P2784" i="1"/>
  <c r="Q2784" i="1" s="1"/>
  <c r="P2785" i="1"/>
  <c r="Q2785" i="1"/>
  <c r="P2786" i="1"/>
  <c r="Q2786" i="1"/>
  <c r="P2787" i="1"/>
  <c r="Q2787" i="1" s="1"/>
  <c r="P2788" i="1"/>
  <c r="Q2788" i="1"/>
  <c r="P2789" i="1"/>
  <c r="Q2789" i="1" s="1"/>
  <c r="P2790" i="1"/>
  <c r="Q2790" i="1" s="1"/>
  <c r="P2791" i="1"/>
  <c r="Q2791" i="1"/>
  <c r="P2792" i="1"/>
  <c r="Q2792" i="1"/>
  <c r="P2793" i="1"/>
  <c r="Q2793" i="1"/>
  <c r="P2794" i="1"/>
  <c r="Q2794" i="1" s="1"/>
  <c r="P2795" i="1"/>
  <c r="Q2795" i="1" s="1"/>
  <c r="P2796" i="1"/>
  <c r="Q2796" i="1" s="1"/>
  <c r="P2797" i="1"/>
  <c r="Q2797" i="1" s="1"/>
  <c r="P2798" i="1"/>
  <c r="Q2798" i="1"/>
  <c r="P2799" i="1"/>
  <c r="Q2799" i="1"/>
  <c r="P2800" i="1"/>
  <c r="Q2800" i="1"/>
  <c r="P2801" i="1"/>
  <c r="Q2801" i="1" s="1"/>
  <c r="P2802" i="1"/>
  <c r="Q2802" i="1" s="1"/>
  <c r="P2803" i="1"/>
  <c r="Q2803" i="1"/>
  <c r="P2804" i="1"/>
  <c r="Q2804" i="1"/>
  <c r="P2805" i="1"/>
  <c r="Q2805" i="1"/>
  <c r="P2806" i="1"/>
  <c r="Q2806" i="1"/>
  <c r="P2807" i="1"/>
  <c r="Q2807" i="1" s="1"/>
  <c r="P2808" i="1"/>
  <c r="Q2808" i="1" s="1"/>
  <c r="P2809" i="1"/>
  <c r="Q2809" i="1" s="1"/>
  <c r="P2810" i="1"/>
  <c r="Q2810" i="1"/>
  <c r="P2811" i="1"/>
  <c r="Q2811" i="1" s="1"/>
  <c r="P2812" i="1"/>
  <c r="Q2812" i="1"/>
  <c r="P2813" i="1"/>
  <c r="Q2813" i="1" s="1"/>
  <c r="P2814" i="1"/>
  <c r="Q2814" i="1" s="1"/>
  <c r="P2815" i="1"/>
  <c r="Q2815" i="1"/>
  <c r="P2816" i="1"/>
  <c r="Q2816" i="1"/>
  <c r="P2817" i="1"/>
  <c r="Q2817" i="1"/>
  <c r="P2818" i="1"/>
  <c r="Q2818" i="1" s="1"/>
  <c r="P2819" i="1"/>
  <c r="Q2819" i="1" s="1"/>
  <c r="P2820" i="1"/>
  <c r="Q2820" i="1" s="1"/>
  <c r="P2821" i="1"/>
  <c r="Q2821" i="1"/>
  <c r="P2822" i="1"/>
  <c r="Q2822" i="1"/>
  <c r="P2823" i="1"/>
  <c r="Q2823" i="1" s="1"/>
  <c r="P2824" i="1"/>
  <c r="Q2824" i="1"/>
  <c r="P2825" i="1"/>
  <c r="Q2825" i="1" s="1"/>
  <c r="P2826" i="1"/>
  <c r="Q2826" i="1" s="1"/>
  <c r="P2827" i="1"/>
  <c r="Q2827" i="1"/>
  <c r="P2828" i="1"/>
  <c r="Q2828" i="1"/>
  <c r="P2829" i="1"/>
  <c r="Q2829" i="1"/>
  <c r="P2830" i="1"/>
  <c r="Q2830" i="1" s="1"/>
  <c r="P2831" i="1"/>
  <c r="Q2831" i="1"/>
  <c r="P2832" i="1"/>
  <c r="Q2832" i="1" s="1"/>
  <c r="P2833" i="1"/>
  <c r="Q2833" i="1"/>
  <c r="P2834" i="1"/>
  <c r="Q2834" i="1"/>
  <c r="P2835" i="1"/>
  <c r="Q2835" i="1" s="1"/>
  <c r="P2836" i="1"/>
  <c r="Q2836" i="1" s="1"/>
  <c r="P2837" i="1"/>
  <c r="Q2837" i="1"/>
  <c r="P2838" i="1"/>
  <c r="Q2838" i="1" s="1"/>
  <c r="P2839" i="1"/>
  <c r="Q2839" i="1" s="1"/>
  <c r="P2840" i="1"/>
  <c r="Q2840" i="1"/>
  <c r="P2841" i="1"/>
  <c r="Q2841" i="1" s="1"/>
  <c r="P2842" i="1"/>
  <c r="Q2842" i="1"/>
  <c r="P2843" i="1"/>
  <c r="Q2843" i="1" s="1"/>
  <c r="P2844" i="1"/>
  <c r="Q2844" i="1" s="1"/>
  <c r="P2845" i="1"/>
  <c r="Q2845" i="1"/>
  <c r="P2846" i="1"/>
  <c r="Q2846" i="1"/>
  <c r="P2847" i="1"/>
  <c r="Q2847" i="1"/>
  <c r="P2848" i="1"/>
  <c r="Q2848" i="1" s="1"/>
  <c r="P2849" i="1"/>
  <c r="Q2849" i="1" s="1"/>
  <c r="P2850" i="1"/>
  <c r="Q2850" i="1" s="1"/>
  <c r="P2851" i="1"/>
  <c r="Q2851" i="1"/>
  <c r="P2852" i="1"/>
  <c r="Q2852" i="1" s="1"/>
  <c r="P2853" i="1"/>
  <c r="Q2853" i="1"/>
  <c r="P2854" i="1"/>
  <c r="Q2854" i="1"/>
  <c r="P2855" i="1"/>
  <c r="Q2855" i="1"/>
  <c r="P2856" i="1"/>
  <c r="Q2856" i="1" s="1"/>
  <c r="P2857" i="1"/>
  <c r="Q2857" i="1"/>
  <c r="P2858" i="1"/>
  <c r="Q2858" i="1"/>
  <c r="P2859" i="1"/>
  <c r="Q2859" i="1"/>
  <c r="P2860" i="1"/>
  <c r="Q2860" i="1"/>
  <c r="P2861" i="1"/>
  <c r="Q2861" i="1" s="1"/>
  <c r="P2862" i="1"/>
  <c r="Q2862" i="1" s="1"/>
  <c r="P2863" i="1"/>
  <c r="Q2863" i="1" s="1"/>
  <c r="P2864" i="1"/>
  <c r="Q2864" i="1"/>
  <c r="P2865" i="1"/>
  <c r="Q2865" i="1" s="1"/>
  <c r="P2866" i="1"/>
  <c r="Q2866" i="1"/>
  <c r="P2867" i="1"/>
  <c r="Q2867" i="1"/>
  <c r="P2868" i="1"/>
  <c r="Q2868" i="1" s="1"/>
  <c r="P2869" i="1"/>
  <c r="Q2869" i="1" s="1"/>
  <c r="P2870" i="1"/>
  <c r="Q2870" i="1"/>
  <c r="P2871" i="1"/>
  <c r="Q2871" i="1"/>
  <c r="P2872" i="1"/>
  <c r="Q2872" i="1"/>
  <c r="P2873" i="1"/>
  <c r="Q2873" i="1"/>
  <c r="P2874" i="1"/>
  <c r="Q2874" i="1" s="1"/>
  <c r="P2875" i="1"/>
  <c r="Q2875" i="1"/>
  <c r="P2876" i="1"/>
  <c r="Q2876" i="1" s="1"/>
  <c r="P2877" i="1"/>
  <c r="Q2877" i="1"/>
  <c r="P2878" i="1"/>
  <c r="Q2878" i="1" s="1"/>
  <c r="P2879" i="1"/>
  <c r="Q2879" i="1"/>
  <c r="P2880" i="1"/>
  <c r="Q2880" i="1" s="1"/>
  <c r="P2881" i="1"/>
  <c r="Q2881" i="1" s="1"/>
  <c r="P2882" i="1"/>
  <c r="Q2882" i="1" s="1"/>
  <c r="P2883" i="1"/>
  <c r="Q2883" i="1"/>
  <c r="P2884" i="1"/>
  <c r="Q2884" i="1"/>
  <c r="P2885" i="1"/>
  <c r="Q2885" i="1"/>
  <c r="P2886" i="1"/>
  <c r="Q2886" i="1" s="1"/>
  <c r="P2887" i="1"/>
  <c r="Q2887" i="1" s="1"/>
  <c r="P2888" i="1"/>
  <c r="Q2888" i="1"/>
  <c r="P2889" i="1"/>
  <c r="Q2889" i="1" s="1"/>
  <c r="P2890" i="1"/>
  <c r="Q2890" i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/>
  <c r="P2897" i="1"/>
  <c r="Q2897" i="1"/>
  <c r="P2898" i="1"/>
  <c r="Q2898" i="1" s="1"/>
  <c r="P2899" i="1"/>
  <c r="Q2899" i="1"/>
  <c r="P2900" i="1"/>
  <c r="Q2900" i="1"/>
  <c r="P2901" i="1"/>
  <c r="Q2901" i="1"/>
  <c r="P2902" i="1"/>
  <c r="Q2902" i="1" s="1"/>
  <c r="P2903" i="1"/>
  <c r="Q2903" i="1"/>
  <c r="P2904" i="1"/>
  <c r="Q2904" i="1" s="1"/>
  <c r="P2905" i="1"/>
  <c r="Q2905" i="1"/>
  <c r="P2906" i="1"/>
  <c r="Q2906" i="1"/>
  <c r="P2907" i="1"/>
  <c r="Q2907" i="1" s="1"/>
  <c r="P2908" i="1"/>
  <c r="Q2908" i="1" s="1"/>
  <c r="P2909" i="1"/>
  <c r="Q2909" i="1"/>
  <c r="P2910" i="1"/>
  <c r="Q2910" i="1" s="1"/>
  <c r="P2911" i="1"/>
  <c r="Q2911" i="1" s="1"/>
  <c r="P2912" i="1"/>
  <c r="Q2912" i="1"/>
  <c r="P2913" i="1"/>
  <c r="Q2913" i="1"/>
  <c r="P2914" i="1"/>
  <c r="Q2914" i="1"/>
  <c r="P2915" i="1"/>
  <c r="Q2915" i="1" s="1"/>
  <c r="P2916" i="1"/>
  <c r="Q2916" i="1" s="1"/>
  <c r="P2917" i="1"/>
  <c r="Q2917" i="1"/>
  <c r="P2918" i="1"/>
  <c r="Q2918" i="1"/>
  <c r="P2919" i="1"/>
  <c r="Q2919" i="1"/>
  <c r="P2920" i="1"/>
  <c r="Q2920" i="1" s="1"/>
  <c r="P2921" i="1"/>
  <c r="Q2921" i="1" s="1"/>
  <c r="P2922" i="1"/>
  <c r="Q2922" i="1" s="1"/>
  <c r="P2923" i="1"/>
  <c r="Q2923" i="1"/>
  <c r="P2924" i="1"/>
  <c r="Q2924" i="1" s="1"/>
  <c r="P2925" i="1"/>
  <c r="Q2925" i="1"/>
  <c r="P2926" i="1"/>
  <c r="Q2926" i="1" s="1"/>
  <c r="P2927" i="1"/>
  <c r="Q2927" i="1"/>
  <c r="P2928" i="1"/>
  <c r="Q2928" i="1" s="1"/>
  <c r="P2929" i="1"/>
  <c r="Q2929" i="1"/>
  <c r="P2930" i="1"/>
  <c r="Q2930" i="1"/>
  <c r="P2931" i="1"/>
  <c r="Q2931" i="1"/>
  <c r="P2932" i="1"/>
  <c r="Q2932" i="1"/>
  <c r="P2933" i="1"/>
  <c r="Q2933" i="1" s="1"/>
  <c r="P2934" i="1"/>
  <c r="Q2934" i="1" s="1"/>
  <c r="P2935" i="1"/>
  <c r="Q2935" i="1" s="1"/>
  <c r="P2936" i="1"/>
  <c r="Q2936" i="1"/>
  <c r="P2937" i="1"/>
  <c r="Q2937" i="1" s="1"/>
  <c r="P2938" i="1"/>
  <c r="Q2938" i="1"/>
  <c r="P2939" i="1"/>
  <c r="Q2939" i="1" s="1"/>
  <c r="P2940" i="1"/>
  <c r="Q2940" i="1" s="1"/>
  <c r="P2941" i="1"/>
  <c r="Q2941" i="1" s="1"/>
  <c r="P2942" i="1"/>
  <c r="Q2942" i="1"/>
  <c r="P2943" i="1"/>
  <c r="Q2943" i="1"/>
  <c r="P2944" i="1"/>
  <c r="Q2944" i="1"/>
  <c r="P2945" i="1"/>
  <c r="Q2945" i="1" s="1"/>
  <c r="P2946" i="1"/>
  <c r="Q2946" i="1" s="1"/>
  <c r="P2947" i="1"/>
  <c r="Q2947" i="1"/>
  <c r="P2948" i="1"/>
  <c r="Q2948" i="1" s="1"/>
  <c r="P2949" i="1"/>
  <c r="Q2949" i="1"/>
  <c r="P2950" i="1"/>
  <c r="Q2950" i="1" s="1"/>
  <c r="P2951" i="1"/>
  <c r="Q2951" i="1"/>
  <c r="P2952" i="1"/>
  <c r="Q2952" i="1" s="1"/>
  <c r="P2953" i="1"/>
  <c r="Q2953" i="1" s="1"/>
  <c r="P2954" i="1"/>
  <c r="Q2954" i="1" s="1"/>
  <c r="P2955" i="1"/>
  <c r="Q2955" i="1"/>
  <c r="P2956" i="1"/>
  <c r="Q2956" i="1"/>
  <c r="P2957" i="1"/>
  <c r="Q2957" i="1"/>
  <c r="P2958" i="1"/>
  <c r="Q2958" i="1" s="1"/>
  <c r="P2959" i="1"/>
  <c r="Q2959" i="1"/>
  <c r="P2960" i="1"/>
  <c r="Q2960" i="1"/>
  <c r="P2961" i="1"/>
  <c r="Q2961" i="1" s="1"/>
  <c r="P2962" i="1"/>
  <c r="Q2962" i="1"/>
  <c r="P2963" i="1"/>
  <c r="Q2963" i="1" s="1"/>
  <c r="P2964" i="1"/>
  <c r="Q2964" i="1" s="1"/>
  <c r="P2965" i="1"/>
  <c r="Q2965" i="1"/>
  <c r="P2966" i="1"/>
  <c r="Q2966" i="1" s="1"/>
  <c r="P2967" i="1"/>
  <c r="Q2967" i="1" s="1"/>
  <c r="P2968" i="1"/>
  <c r="Q2968" i="1"/>
  <c r="P2969" i="1"/>
  <c r="Q2969" i="1"/>
  <c r="P2970" i="1"/>
  <c r="Q2970" i="1" s="1"/>
  <c r="P2971" i="1"/>
  <c r="Q2971" i="1"/>
  <c r="P2972" i="1"/>
  <c r="Q2972" i="1" s="1"/>
  <c r="P2973" i="1"/>
  <c r="Q2973" i="1"/>
  <c r="P2974" i="1"/>
  <c r="Q2974" i="1" s="1"/>
  <c r="P2975" i="1"/>
  <c r="Q2975" i="1"/>
  <c r="P2976" i="1"/>
  <c r="Q2976" i="1" s="1"/>
  <c r="P2977" i="1"/>
  <c r="Q2977" i="1"/>
  <c r="P2978" i="1"/>
  <c r="Q2978" i="1"/>
  <c r="P2979" i="1"/>
  <c r="Q2979" i="1" s="1"/>
  <c r="P2980" i="1"/>
  <c r="Q2980" i="1" s="1"/>
  <c r="P2981" i="1"/>
  <c r="Q2981" i="1"/>
  <c r="P2982" i="1"/>
  <c r="Q2982" i="1" s="1"/>
  <c r="P2983" i="1"/>
  <c r="Q2983" i="1" s="1"/>
  <c r="P2984" i="1"/>
  <c r="Q2984" i="1"/>
  <c r="P2985" i="1"/>
  <c r="Q2985" i="1"/>
  <c r="P2986" i="1"/>
  <c r="Q2986" i="1"/>
  <c r="P2987" i="1"/>
  <c r="Q2987" i="1" s="1"/>
  <c r="P2988" i="1"/>
  <c r="Q2988" i="1" s="1"/>
  <c r="P2989" i="1"/>
  <c r="Q2989" i="1"/>
  <c r="P2990" i="1"/>
  <c r="Q2990" i="1"/>
  <c r="P2991" i="1"/>
  <c r="Q2991" i="1"/>
  <c r="P2992" i="1"/>
  <c r="Q2992" i="1" s="1"/>
  <c r="P2993" i="1"/>
  <c r="Q2993" i="1" s="1"/>
  <c r="P2994" i="1"/>
  <c r="Q2994" i="1" s="1"/>
  <c r="P2995" i="1"/>
  <c r="Q2995" i="1"/>
  <c r="P2996" i="1"/>
  <c r="Q2996" i="1" s="1"/>
  <c r="P2997" i="1"/>
  <c r="Q2997" i="1"/>
  <c r="P2998" i="1"/>
  <c r="Q2998" i="1"/>
  <c r="P2999" i="1"/>
  <c r="Q2999" i="1"/>
  <c r="P3000" i="1"/>
  <c r="Q3000" i="1" s="1"/>
  <c r="P3001" i="1"/>
  <c r="Q3001" i="1"/>
  <c r="P3002" i="1"/>
  <c r="Q3002" i="1"/>
  <c r="P3003" i="1"/>
  <c r="Q3003" i="1"/>
  <c r="P3004" i="1"/>
  <c r="Q3004" i="1" s="1"/>
  <c r="P3005" i="1"/>
  <c r="Q3005" i="1" s="1"/>
  <c r="P3006" i="1"/>
  <c r="Q3006" i="1" s="1"/>
  <c r="P3007" i="1"/>
  <c r="Q3007" i="1" s="1"/>
  <c r="P3008" i="1"/>
  <c r="Q3008" i="1"/>
  <c r="P3009" i="1"/>
  <c r="Q3009" i="1" s="1"/>
  <c r="P3010" i="1"/>
  <c r="Q3010" i="1"/>
  <c r="P3011" i="1"/>
  <c r="Q3011" i="1"/>
  <c r="P3012" i="1"/>
  <c r="Q3012" i="1" s="1"/>
  <c r="P3013" i="1"/>
  <c r="Q3013" i="1" s="1"/>
  <c r="P3014" i="1"/>
  <c r="Q3014" i="1"/>
  <c r="P3015" i="1"/>
  <c r="Q3015" i="1"/>
  <c r="P3016" i="1"/>
  <c r="Q3016" i="1"/>
  <c r="P3017" i="1"/>
  <c r="Q3017" i="1"/>
  <c r="P3018" i="1"/>
  <c r="Q3018" i="1" s="1"/>
  <c r="P3019" i="1"/>
  <c r="Q3019" i="1"/>
  <c r="P3020" i="1"/>
  <c r="Q3020" i="1" s="1"/>
  <c r="P3021" i="1"/>
  <c r="Q3021" i="1"/>
  <c r="P3022" i="1"/>
  <c r="Q3022" i="1" s="1"/>
  <c r="P3023" i="1"/>
  <c r="Q3023" i="1"/>
  <c r="P3024" i="1"/>
  <c r="Q3024" i="1" s="1"/>
  <c r="P3025" i="1"/>
  <c r="Q3025" i="1" s="1"/>
  <c r="P3026" i="1"/>
  <c r="Q3026" i="1" s="1"/>
  <c r="P3027" i="1"/>
  <c r="Q3027" i="1"/>
  <c r="P3028" i="1"/>
  <c r="Q3028" i="1"/>
  <c r="P3029" i="1"/>
  <c r="Q3029" i="1"/>
  <c r="P3030" i="1"/>
  <c r="Q3030" i="1" s="1"/>
  <c r="P3031" i="1"/>
  <c r="Q3031" i="1" s="1"/>
  <c r="P3032" i="1"/>
  <c r="Q3032" i="1" s="1"/>
  <c r="P3033" i="1"/>
  <c r="Q3033" i="1"/>
  <c r="P3034" i="1"/>
  <c r="Q3034" i="1"/>
  <c r="P3035" i="1"/>
  <c r="Q3035" i="1"/>
  <c r="P3036" i="1"/>
  <c r="Q3036" i="1" s="1"/>
  <c r="P3037" i="1"/>
  <c r="Q3037" i="1" s="1"/>
  <c r="P3038" i="1"/>
  <c r="Q3038" i="1" s="1"/>
  <c r="P3039" i="1"/>
  <c r="Q3039" i="1"/>
  <c r="P3040" i="1"/>
  <c r="Q3040" i="1"/>
  <c r="P3041" i="1"/>
  <c r="Q3041" i="1"/>
  <c r="P3042" i="1"/>
  <c r="Q3042" i="1" s="1"/>
  <c r="P3043" i="1"/>
  <c r="Q3043" i="1" s="1"/>
  <c r="P3044" i="1"/>
  <c r="Q3044" i="1" s="1"/>
  <c r="P3045" i="1"/>
  <c r="Q3045" i="1"/>
  <c r="P3046" i="1"/>
  <c r="Q3046" i="1"/>
  <c r="P3047" i="1"/>
  <c r="Q3047" i="1"/>
  <c r="P3048" i="1"/>
  <c r="Q3048" i="1"/>
  <c r="P3049" i="1"/>
  <c r="Q3049" i="1" s="1"/>
  <c r="P3050" i="1"/>
  <c r="Q3050" i="1" s="1"/>
  <c r="P3051" i="1"/>
  <c r="Q3051" i="1"/>
  <c r="P3052" i="1"/>
  <c r="Q3052" i="1"/>
  <c r="P3053" i="1"/>
  <c r="Q3053" i="1"/>
  <c r="P3054" i="1"/>
  <c r="Q3054" i="1"/>
  <c r="P3055" i="1"/>
  <c r="Q3055" i="1" s="1"/>
  <c r="P3056" i="1"/>
  <c r="Q3056" i="1" s="1"/>
  <c r="P3057" i="1"/>
  <c r="Q3057" i="1"/>
  <c r="P3058" i="1"/>
  <c r="Q3058" i="1"/>
  <c r="P3059" i="1"/>
  <c r="Q3059" i="1"/>
  <c r="P3060" i="1"/>
  <c r="Q3060" i="1" s="1"/>
  <c r="P3061" i="1"/>
  <c r="Q3061" i="1" s="1"/>
  <c r="P3062" i="1"/>
  <c r="Q3062" i="1" s="1"/>
  <c r="P3063" i="1"/>
  <c r="Q3063" i="1"/>
  <c r="P3064" i="1"/>
  <c r="Q3064" i="1"/>
  <c r="P3065" i="1"/>
  <c r="Q3065" i="1"/>
  <c r="P3066" i="1"/>
  <c r="Q3066" i="1" s="1"/>
  <c r="P3067" i="1"/>
  <c r="Q3067" i="1" s="1"/>
  <c r="P3068" i="1"/>
  <c r="Q3068" i="1" s="1"/>
  <c r="P3069" i="1"/>
  <c r="Q3069" i="1"/>
  <c r="P3070" i="1"/>
  <c r="Q3070" i="1" s="1"/>
  <c r="P3071" i="1"/>
  <c r="Q3071" i="1"/>
  <c r="P3072" i="1"/>
  <c r="Q3072" i="1"/>
  <c r="P3073" i="1"/>
  <c r="Q3073" i="1" s="1"/>
  <c r="P3074" i="1"/>
  <c r="Q3074" i="1" s="1"/>
  <c r="P3075" i="1"/>
  <c r="Q3075" i="1"/>
  <c r="P3076" i="1"/>
  <c r="Q3076" i="1" s="1"/>
  <c r="P3077" i="1"/>
  <c r="Q3077" i="1"/>
  <c r="P3078" i="1"/>
  <c r="Q3078" i="1"/>
  <c r="P3079" i="1"/>
  <c r="Q3079" i="1" s="1"/>
  <c r="P3080" i="1"/>
  <c r="Q3080" i="1" s="1"/>
  <c r="P3081" i="1"/>
  <c r="Q3081" i="1"/>
  <c r="P3082" i="1"/>
  <c r="Q3082" i="1" s="1"/>
  <c r="P3083" i="1"/>
  <c r="Q3083" i="1"/>
  <c r="P3084" i="1"/>
  <c r="Q3084" i="1"/>
  <c r="P3085" i="1"/>
  <c r="Q3085" i="1" s="1"/>
  <c r="P3086" i="1"/>
  <c r="Q3086" i="1" s="1"/>
  <c r="P3087" i="1"/>
  <c r="Q3087" i="1"/>
  <c r="P3088" i="1"/>
  <c r="Q3088" i="1" s="1"/>
  <c r="P3089" i="1"/>
  <c r="Q3089" i="1"/>
  <c r="P3090" i="1"/>
  <c r="Q3090" i="1" s="1"/>
  <c r="P3091" i="1"/>
  <c r="Q3091" i="1" s="1"/>
  <c r="P3092" i="1"/>
  <c r="Q3092" i="1" s="1"/>
  <c r="P3093" i="1"/>
  <c r="Q3093" i="1"/>
  <c r="P3094" i="1"/>
  <c r="Q3094" i="1" s="1"/>
  <c r="P3095" i="1"/>
  <c r="Q3095" i="1"/>
  <c r="P3096" i="1"/>
  <c r="Q3096" i="1"/>
  <c r="P3097" i="1"/>
  <c r="Q3097" i="1" s="1"/>
  <c r="P3098" i="1"/>
  <c r="Q3098" i="1" s="1"/>
  <c r="P3099" i="1"/>
  <c r="Q3099" i="1"/>
  <c r="P3100" i="1"/>
  <c r="Q3100" i="1" s="1"/>
  <c r="P3101" i="1"/>
  <c r="Q3101" i="1"/>
  <c r="P3102" i="1"/>
  <c r="Q3102" i="1" s="1"/>
  <c r="P3103" i="1"/>
  <c r="Q3103" i="1" s="1"/>
  <c r="P3104" i="1"/>
  <c r="Q3104" i="1" s="1"/>
  <c r="P3105" i="1"/>
  <c r="Q3105" i="1"/>
  <c r="P3106" i="1"/>
  <c r="Q3106" i="1" s="1"/>
  <c r="P3107" i="1"/>
  <c r="Q3107" i="1"/>
  <c r="P3108" i="1"/>
  <c r="Q3108" i="1"/>
  <c r="P3109" i="1"/>
  <c r="Q3109" i="1" s="1"/>
  <c r="P3110" i="1"/>
  <c r="Q3110" i="1" s="1"/>
  <c r="P3111" i="1"/>
  <c r="Q3111" i="1" s="1"/>
  <c r="P3112" i="1"/>
  <c r="Q3112" i="1" s="1"/>
  <c r="P3113" i="1"/>
  <c r="Q3113" i="1"/>
  <c r="P3114" i="1"/>
  <c r="Q3114" i="1"/>
  <c r="P3115" i="1"/>
  <c r="Q3115" i="1" s="1"/>
  <c r="P3116" i="1"/>
  <c r="Q3116" i="1" s="1"/>
  <c r="P3117" i="1"/>
  <c r="Q3117" i="1" s="1"/>
  <c r="P3118" i="1"/>
  <c r="Q3118" i="1" s="1"/>
  <c r="P3119" i="1"/>
  <c r="Q3119" i="1"/>
  <c r="P3120" i="1"/>
  <c r="Q3120" i="1"/>
  <c r="P3121" i="1"/>
  <c r="Q3121" i="1" s="1"/>
  <c r="P3122" i="1"/>
  <c r="Q3122" i="1" s="1"/>
  <c r="P3123" i="1"/>
  <c r="Q3123" i="1" s="1"/>
  <c r="P3124" i="1"/>
  <c r="Q3124" i="1" s="1"/>
  <c r="P3125" i="1"/>
  <c r="Q3125" i="1"/>
  <c r="P3126" i="1"/>
  <c r="Q3126" i="1"/>
  <c r="P3127" i="1"/>
  <c r="Q3127" i="1" s="1"/>
  <c r="P3128" i="1"/>
  <c r="Q3128" i="1" s="1"/>
  <c r="P3129" i="1"/>
  <c r="Q3129" i="1" s="1"/>
  <c r="P3130" i="1"/>
  <c r="Q3130" i="1" s="1"/>
  <c r="P3131" i="1"/>
  <c r="Q3131" i="1"/>
  <c r="P3132" i="1"/>
  <c r="Q3132" i="1"/>
  <c r="P3133" i="1"/>
  <c r="Q3133" i="1" s="1"/>
  <c r="P3134" i="1"/>
  <c r="Q3134" i="1" s="1"/>
  <c r="P3135" i="1"/>
  <c r="Q3135" i="1" s="1"/>
  <c r="P3136" i="1"/>
  <c r="Q3136" i="1" s="1"/>
  <c r="P3137" i="1"/>
  <c r="Q3137" i="1"/>
  <c r="P3138" i="1"/>
  <c r="Q3138" i="1"/>
  <c r="P3139" i="1"/>
  <c r="Q3139" i="1" s="1"/>
  <c r="P3140" i="1"/>
  <c r="Q3140" i="1" s="1"/>
  <c r="P3141" i="1"/>
  <c r="Q3141" i="1" s="1"/>
  <c r="P3142" i="1"/>
  <c r="Q3142" i="1" s="1"/>
  <c r="P3143" i="1"/>
  <c r="Q3143" i="1"/>
  <c r="P3144" i="1"/>
  <c r="Q3144" i="1"/>
  <c r="P3145" i="1"/>
  <c r="Q3145" i="1" s="1"/>
  <c r="P3146" i="1"/>
  <c r="Q3146" i="1" s="1"/>
  <c r="P3147" i="1"/>
  <c r="Q3147" i="1" s="1"/>
  <c r="P3148" i="1"/>
  <c r="Q3148" i="1" s="1"/>
  <c r="P3149" i="1"/>
  <c r="Q3149" i="1"/>
  <c r="P3150" i="1"/>
  <c r="Q3150" i="1"/>
  <c r="P3151" i="1"/>
  <c r="Q3151" i="1" s="1"/>
  <c r="P3152" i="1"/>
  <c r="Q3152" i="1" s="1"/>
  <c r="P3153" i="1"/>
  <c r="Q3153" i="1" s="1"/>
  <c r="P3154" i="1"/>
  <c r="Q3154" i="1" s="1"/>
  <c r="P3155" i="1"/>
  <c r="Q3155" i="1"/>
  <c r="P3156" i="1"/>
  <c r="Q3156" i="1"/>
  <c r="P3157" i="1"/>
  <c r="Q3157" i="1" s="1"/>
  <c r="P3158" i="1"/>
  <c r="Q3158" i="1" s="1"/>
  <c r="P3159" i="1"/>
  <c r="Q3159" i="1" s="1"/>
  <c r="P3160" i="1"/>
  <c r="Q3160" i="1" s="1"/>
  <c r="P3161" i="1"/>
  <c r="Q3161" i="1"/>
  <c r="P3162" i="1"/>
  <c r="Q3162" i="1"/>
  <c r="P3163" i="1"/>
  <c r="Q3163" i="1" s="1"/>
  <c r="P3164" i="1"/>
  <c r="Q3164" i="1" s="1"/>
  <c r="P3165" i="1"/>
  <c r="Q3165" i="1" s="1"/>
  <c r="P3166" i="1"/>
  <c r="Q3166" i="1" s="1"/>
  <c r="P3167" i="1"/>
  <c r="Q3167" i="1"/>
  <c r="P3168" i="1"/>
  <c r="Q3168" i="1"/>
  <c r="P3169" i="1"/>
  <c r="Q3169" i="1" s="1"/>
  <c r="P3170" i="1"/>
  <c r="Q3170" i="1" s="1"/>
  <c r="P3171" i="1"/>
  <c r="Q3171" i="1" s="1"/>
  <c r="P3172" i="1"/>
  <c r="Q3172" i="1" s="1"/>
  <c r="P3173" i="1"/>
  <c r="Q3173" i="1"/>
  <c r="P3174" i="1"/>
  <c r="Q3174" i="1"/>
  <c r="P3175" i="1"/>
  <c r="Q3175" i="1" s="1"/>
  <c r="P3176" i="1"/>
  <c r="Q3176" i="1" s="1"/>
  <c r="P3177" i="1"/>
  <c r="Q3177" i="1" s="1"/>
  <c r="P3178" i="1"/>
  <c r="Q3178" i="1" s="1"/>
  <c r="P3179" i="1"/>
  <c r="Q3179" i="1"/>
  <c r="P3180" i="1"/>
  <c r="Q3180" i="1"/>
  <c r="P3181" i="1"/>
  <c r="Q3181" i="1" s="1"/>
  <c r="P3182" i="1"/>
  <c r="Q3182" i="1" s="1"/>
  <c r="P3183" i="1"/>
  <c r="Q3183" i="1" s="1"/>
  <c r="P3184" i="1"/>
  <c r="Q3184" i="1" s="1"/>
  <c r="P3185" i="1"/>
  <c r="Q3185" i="1"/>
  <c r="P3186" i="1"/>
  <c r="Q3186" i="1"/>
  <c r="P3187" i="1"/>
  <c r="Q3187" i="1" s="1"/>
  <c r="P3188" i="1"/>
  <c r="Q3188" i="1" s="1"/>
  <c r="P3189" i="1"/>
  <c r="Q3189" i="1" s="1"/>
  <c r="P3190" i="1"/>
  <c r="Q3190" i="1" s="1"/>
  <c r="P3191" i="1"/>
  <c r="Q3191" i="1"/>
  <c r="P3192" i="1"/>
  <c r="Q3192" i="1"/>
  <c r="P3193" i="1"/>
  <c r="Q3193" i="1" s="1"/>
  <c r="P3194" i="1"/>
  <c r="Q3194" i="1" s="1"/>
  <c r="P3195" i="1"/>
  <c r="Q3195" i="1" s="1"/>
  <c r="P3196" i="1"/>
  <c r="Q3196" i="1" s="1"/>
  <c r="P3197" i="1"/>
  <c r="Q3197" i="1"/>
  <c r="P3198" i="1"/>
  <c r="Q3198" i="1"/>
  <c r="P3199" i="1"/>
  <c r="Q3199" i="1" s="1"/>
  <c r="P3200" i="1"/>
  <c r="Q3200" i="1" s="1"/>
  <c r="P3201" i="1"/>
  <c r="Q3201" i="1" s="1"/>
  <c r="P3202" i="1"/>
  <c r="Q3202" i="1" s="1"/>
  <c r="P3203" i="1"/>
  <c r="Q3203" i="1"/>
  <c r="P3204" i="1"/>
  <c r="Q3204" i="1"/>
  <c r="P3205" i="1"/>
  <c r="Q3205" i="1" s="1"/>
  <c r="P3206" i="1"/>
  <c r="Q3206" i="1" s="1"/>
  <c r="P3207" i="1"/>
  <c r="Q3207" i="1" s="1"/>
  <c r="P3208" i="1"/>
  <c r="Q3208" i="1" s="1"/>
  <c r="P3209" i="1"/>
  <c r="Q3209" i="1"/>
  <c r="P3210" i="1"/>
  <c r="Q3210" i="1"/>
  <c r="P3211" i="1"/>
  <c r="Q3211" i="1" s="1"/>
  <c r="P3212" i="1"/>
  <c r="Q3212" i="1" s="1"/>
  <c r="P3213" i="1"/>
  <c r="Q3213" i="1" s="1"/>
  <c r="P3214" i="1"/>
  <c r="Q3214" i="1" s="1"/>
  <c r="P3215" i="1"/>
  <c r="Q3215" i="1"/>
  <c r="P3216" i="1"/>
  <c r="Q3216" i="1"/>
  <c r="P3217" i="1"/>
  <c r="Q3217" i="1" s="1"/>
  <c r="P3218" i="1"/>
  <c r="Q3218" i="1" s="1"/>
  <c r="P3219" i="1"/>
  <c r="Q3219" i="1" s="1"/>
  <c r="P3220" i="1"/>
  <c r="Q3220" i="1" s="1"/>
  <c r="P3221" i="1"/>
  <c r="Q3221" i="1"/>
  <c r="P3222" i="1"/>
  <c r="Q3222" i="1"/>
  <c r="P3223" i="1"/>
  <c r="Q3223" i="1" s="1"/>
  <c r="P3224" i="1"/>
  <c r="Q3224" i="1" s="1"/>
  <c r="P3225" i="1"/>
  <c r="Q3225" i="1" s="1"/>
  <c r="P3226" i="1"/>
  <c r="Q3226" i="1" s="1"/>
  <c r="P3227" i="1"/>
  <c r="Q3227" i="1"/>
  <c r="P3228" i="1"/>
  <c r="Q3228" i="1"/>
  <c r="P3229" i="1"/>
  <c r="Q3229" i="1" s="1"/>
  <c r="P3230" i="1"/>
  <c r="Q3230" i="1" s="1"/>
  <c r="P3231" i="1"/>
  <c r="Q3231" i="1" s="1"/>
  <c r="P3232" i="1"/>
  <c r="Q3232" i="1" s="1"/>
  <c r="P3233" i="1"/>
  <c r="Q3233" i="1"/>
  <c r="P3234" i="1"/>
  <c r="Q3234" i="1"/>
  <c r="P3235" i="1"/>
  <c r="Q3235" i="1" s="1"/>
  <c r="P3236" i="1"/>
  <c r="Q3236" i="1" s="1"/>
  <c r="P3237" i="1"/>
  <c r="Q3237" i="1" s="1"/>
  <c r="P3238" i="1"/>
  <c r="Q3238" i="1" s="1"/>
  <c r="P3239" i="1"/>
  <c r="Q3239" i="1"/>
  <c r="P3240" i="1"/>
  <c r="Q3240" i="1"/>
  <c r="P3241" i="1"/>
  <c r="Q3241" i="1" s="1"/>
  <c r="P3242" i="1"/>
  <c r="Q3242" i="1" s="1"/>
  <c r="P3243" i="1"/>
  <c r="Q3243" i="1" s="1"/>
  <c r="P3244" i="1"/>
  <c r="Q3244" i="1" s="1"/>
  <c r="P3245" i="1"/>
  <c r="Q3245" i="1"/>
  <c r="P3246" i="1"/>
  <c r="Q3246" i="1"/>
  <c r="P3247" i="1"/>
  <c r="Q3247" i="1" s="1"/>
  <c r="P3248" i="1"/>
  <c r="Q3248" i="1" s="1"/>
  <c r="P3249" i="1"/>
  <c r="Q3249" i="1" s="1"/>
  <c r="P3250" i="1"/>
  <c r="Q3250" i="1" s="1"/>
  <c r="P3251" i="1"/>
  <c r="Q3251" i="1"/>
  <c r="P3252" i="1"/>
  <c r="Q3252" i="1"/>
  <c r="P3253" i="1"/>
  <c r="Q3253" i="1" s="1"/>
  <c r="P3254" i="1"/>
  <c r="Q3254" i="1" s="1"/>
  <c r="P3255" i="1"/>
  <c r="Q3255" i="1" s="1"/>
  <c r="P3256" i="1"/>
  <c r="Q3256" i="1" s="1"/>
  <c r="P3257" i="1"/>
  <c r="Q3257" i="1"/>
  <c r="P3258" i="1"/>
  <c r="Q3258" i="1"/>
  <c r="P3259" i="1"/>
  <c r="Q3259" i="1" s="1"/>
  <c r="P3260" i="1"/>
  <c r="Q3260" i="1" s="1"/>
  <c r="P3261" i="1"/>
  <c r="Q3261" i="1" s="1"/>
  <c r="P3262" i="1"/>
  <c r="Q3262" i="1" s="1"/>
  <c r="P3263" i="1"/>
  <c r="Q3263" i="1"/>
  <c r="P3264" i="1"/>
  <c r="Q3264" i="1"/>
  <c r="P3265" i="1"/>
  <c r="Q3265" i="1" s="1"/>
  <c r="P3266" i="1"/>
  <c r="Q3266" i="1" s="1"/>
  <c r="P3267" i="1"/>
  <c r="Q3267" i="1" s="1"/>
  <c r="P3268" i="1"/>
  <c r="Q3268" i="1" s="1"/>
  <c r="P3269" i="1"/>
  <c r="Q3269" i="1"/>
  <c r="P3270" i="1"/>
  <c r="Q3270" i="1"/>
  <c r="P3271" i="1"/>
  <c r="Q3271" i="1" s="1"/>
  <c r="P3272" i="1"/>
  <c r="Q3272" i="1" s="1"/>
  <c r="P3273" i="1"/>
  <c r="Q3273" i="1" s="1"/>
  <c r="P3274" i="1"/>
  <c r="Q3274" i="1" s="1"/>
  <c r="P3275" i="1"/>
  <c r="Q3275" i="1"/>
  <c r="P3276" i="1"/>
  <c r="Q3276" i="1"/>
  <c r="P3277" i="1"/>
  <c r="Q3277" i="1" s="1"/>
  <c r="P3278" i="1"/>
  <c r="Q3278" i="1" s="1"/>
  <c r="P3279" i="1"/>
  <c r="Q3279" i="1" s="1"/>
  <c r="P3280" i="1"/>
  <c r="Q3280" i="1" s="1"/>
  <c r="P3281" i="1"/>
  <c r="Q3281" i="1"/>
  <c r="P3282" i="1"/>
  <c r="Q3282" i="1"/>
  <c r="P3283" i="1"/>
  <c r="Q3283" i="1" s="1"/>
  <c r="P3284" i="1"/>
  <c r="Q3284" i="1" s="1"/>
  <c r="P3285" i="1"/>
  <c r="Q3285" i="1" s="1"/>
  <c r="P3286" i="1"/>
  <c r="Q3286" i="1" s="1"/>
  <c r="P3287" i="1"/>
  <c r="Q3287" i="1"/>
  <c r="P3288" i="1"/>
  <c r="Q3288" i="1"/>
  <c r="P3289" i="1"/>
  <c r="Q3289" i="1" s="1"/>
  <c r="P3290" i="1"/>
  <c r="Q3290" i="1" s="1"/>
  <c r="P3291" i="1"/>
  <c r="Q3291" i="1" s="1"/>
  <c r="P3292" i="1"/>
  <c r="Q3292" i="1" s="1"/>
  <c r="P3293" i="1"/>
  <c r="Q3293" i="1"/>
  <c r="P3294" i="1"/>
  <c r="Q3294" i="1"/>
  <c r="P3295" i="1"/>
  <c r="Q3295" i="1" s="1"/>
  <c r="P3296" i="1"/>
  <c r="Q3296" i="1" s="1"/>
  <c r="P3297" i="1"/>
  <c r="Q3297" i="1" s="1"/>
  <c r="P3298" i="1"/>
  <c r="Q3298" i="1" s="1"/>
  <c r="P3299" i="1"/>
  <c r="Q3299" i="1"/>
  <c r="P3300" i="1"/>
  <c r="Q3300" i="1"/>
  <c r="P3301" i="1"/>
  <c r="Q3301" i="1" s="1"/>
  <c r="P3302" i="1"/>
  <c r="Q3302" i="1" s="1"/>
  <c r="P3303" i="1"/>
  <c r="Q3303" i="1" s="1"/>
  <c r="P3304" i="1"/>
  <c r="Q3304" i="1" s="1"/>
  <c r="P3305" i="1"/>
  <c r="Q3305" i="1"/>
  <c r="P3306" i="1"/>
  <c r="Q3306" i="1"/>
  <c r="P3307" i="1"/>
  <c r="Q3307" i="1" s="1"/>
  <c r="P3308" i="1"/>
  <c r="Q3308" i="1" s="1"/>
  <c r="P3309" i="1"/>
  <c r="Q3309" i="1" s="1"/>
  <c r="P3310" i="1"/>
  <c r="Q3310" i="1" s="1"/>
  <c r="P3311" i="1"/>
  <c r="Q3311" i="1"/>
  <c r="P3312" i="1"/>
  <c r="Q3312" i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/>
  <c r="P3319" i="1"/>
  <c r="Q3319" i="1" s="1"/>
  <c r="P3320" i="1"/>
  <c r="Q3320" i="1" s="1"/>
  <c r="P3321" i="1"/>
  <c r="Q3321" i="1" s="1"/>
  <c r="P3322" i="1"/>
  <c r="Q3322" i="1" s="1"/>
  <c r="P3323" i="1"/>
  <c r="Q3323" i="1"/>
  <c r="P3324" i="1"/>
  <c r="Q3324" i="1"/>
  <c r="P3325" i="1"/>
  <c r="Q3325" i="1" s="1"/>
  <c r="P3326" i="1"/>
  <c r="Q3326" i="1" s="1"/>
  <c r="P3327" i="1"/>
  <c r="Q3327" i="1" s="1"/>
  <c r="P3328" i="1"/>
  <c r="Q3328" i="1" s="1"/>
  <c r="P3329" i="1"/>
  <c r="Q3329" i="1"/>
  <c r="P3330" i="1"/>
  <c r="Q3330" i="1"/>
  <c r="P3331" i="1"/>
  <c r="Q3331" i="1" s="1"/>
  <c r="P3332" i="1"/>
  <c r="Q3332" i="1" s="1"/>
  <c r="P3333" i="1"/>
  <c r="Q3333" i="1" s="1"/>
  <c r="P3334" i="1"/>
  <c r="Q3334" i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/>
  <c r="P3341" i="1"/>
  <c r="Q3341" i="1"/>
  <c r="P3342" i="1"/>
  <c r="Q3342" i="1" s="1"/>
  <c r="P3343" i="1"/>
  <c r="Q3343" i="1" s="1"/>
  <c r="P3344" i="1"/>
  <c r="Q3344" i="1" s="1"/>
  <c r="P3345" i="1"/>
  <c r="Q3345" i="1" s="1"/>
  <c r="P3346" i="1"/>
  <c r="Q3346" i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/>
  <c r="P3353" i="1"/>
  <c r="Q3353" i="1"/>
  <c r="P3354" i="1"/>
  <c r="Q3354" i="1"/>
  <c r="P3355" i="1"/>
  <c r="Q3355" i="1" s="1"/>
  <c r="P3356" i="1"/>
  <c r="Q3356" i="1" s="1"/>
  <c r="P3357" i="1"/>
  <c r="Q3357" i="1" s="1"/>
  <c r="P3358" i="1"/>
  <c r="Q3358" i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/>
  <c r="P3365" i="1"/>
  <c r="Q3365" i="1"/>
  <c r="P3366" i="1"/>
  <c r="Q3366" i="1" s="1"/>
  <c r="P3367" i="1"/>
  <c r="Q3367" i="1" s="1"/>
  <c r="P3368" i="1"/>
  <c r="Q3368" i="1" s="1"/>
  <c r="P3369" i="1"/>
  <c r="Q3369" i="1" s="1"/>
  <c r="P3370" i="1"/>
  <c r="Q3370" i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/>
  <c r="P3377" i="1"/>
  <c r="Q3377" i="1"/>
  <c r="P3378" i="1"/>
  <c r="Q3378" i="1"/>
  <c r="P3379" i="1"/>
  <c r="Q3379" i="1" s="1"/>
  <c r="P3380" i="1"/>
  <c r="Q3380" i="1" s="1"/>
  <c r="P3381" i="1"/>
  <c r="Q3381" i="1" s="1"/>
  <c r="P3382" i="1"/>
  <c r="Q3382" i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/>
  <c r="P3389" i="1"/>
  <c r="Q3389" i="1"/>
  <c r="P3390" i="1"/>
  <c r="Q3390" i="1" s="1"/>
  <c r="P3391" i="1"/>
  <c r="Q3391" i="1" s="1"/>
  <c r="P3392" i="1"/>
  <c r="Q3392" i="1" s="1"/>
  <c r="P3393" i="1"/>
  <c r="Q3393" i="1" s="1"/>
  <c r="P3394" i="1"/>
  <c r="Q3394" i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/>
  <c r="P3401" i="1"/>
  <c r="Q3401" i="1"/>
  <c r="P3402" i="1"/>
  <c r="Q3402" i="1"/>
  <c r="P3403" i="1"/>
  <c r="Q3403" i="1" s="1"/>
  <c r="P3404" i="1"/>
  <c r="Q3404" i="1" s="1"/>
  <c r="P3405" i="1"/>
  <c r="Q3405" i="1" s="1"/>
  <c r="P3406" i="1"/>
  <c r="Q3406" i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/>
  <c r="P3413" i="1"/>
  <c r="Q3413" i="1"/>
  <c r="P3414" i="1"/>
  <c r="Q3414" i="1" s="1"/>
  <c r="P3415" i="1"/>
  <c r="Q3415" i="1" s="1"/>
  <c r="P3416" i="1"/>
  <c r="Q3416" i="1" s="1"/>
  <c r="P3417" i="1"/>
  <c r="Q3417" i="1" s="1"/>
  <c r="P3418" i="1"/>
  <c r="Q3418" i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/>
  <c r="P3425" i="1"/>
  <c r="Q3425" i="1"/>
  <c r="P3426" i="1"/>
  <c r="Q3426" i="1"/>
  <c r="P3427" i="1"/>
  <c r="Q3427" i="1" s="1"/>
  <c r="P3428" i="1"/>
  <c r="Q3428" i="1" s="1"/>
  <c r="P3429" i="1"/>
  <c r="Q3429" i="1" s="1"/>
  <c r="P3430" i="1"/>
  <c r="Q3430" i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/>
  <c r="P3437" i="1"/>
  <c r="Q3437" i="1"/>
  <c r="P3438" i="1"/>
  <c r="Q3438" i="1" s="1"/>
  <c r="P3439" i="1"/>
  <c r="Q3439" i="1" s="1"/>
  <c r="P3440" i="1"/>
  <c r="Q3440" i="1" s="1"/>
  <c r="P3441" i="1"/>
  <c r="Q3441" i="1" s="1"/>
  <c r="P3442" i="1"/>
  <c r="Q3442" i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/>
  <c r="P3453" i="1"/>
  <c r="Q3453" i="1" s="1"/>
  <c r="P3454" i="1"/>
  <c r="Q3454" i="1"/>
  <c r="P3455" i="1"/>
  <c r="Q3455" i="1" s="1"/>
  <c r="P3456" i="1"/>
  <c r="Q3456" i="1" s="1"/>
  <c r="P3457" i="1"/>
  <c r="Q3457" i="1" s="1"/>
  <c r="P3458" i="1"/>
  <c r="Q3458" i="1"/>
  <c r="P3459" i="1"/>
  <c r="Q3459" i="1" s="1"/>
  <c r="P3460" i="1"/>
  <c r="Q3460" i="1"/>
  <c r="P3461" i="1"/>
  <c r="Q3461" i="1"/>
  <c r="P3462" i="1"/>
  <c r="Q3462" i="1" s="1"/>
  <c r="P3463" i="1"/>
  <c r="Q3463" i="1" s="1"/>
  <c r="P3464" i="1"/>
  <c r="Q3464" i="1"/>
  <c r="P3465" i="1"/>
  <c r="Q3465" i="1" s="1"/>
  <c r="P3466" i="1"/>
  <c r="Q3466" i="1" s="1"/>
  <c r="P3467" i="1"/>
  <c r="Q3467" i="1"/>
  <c r="P3468" i="1"/>
  <c r="Q3468" i="1"/>
  <c r="P3469" i="1"/>
  <c r="Q3469" i="1" s="1"/>
  <c r="P3470" i="1"/>
  <c r="Q3470" i="1"/>
  <c r="P3471" i="1"/>
  <c r="Q3471" i="1" s="1"/>
  <c r="P3472" i="1"/>
  <c r="Q3472" i="1" s="1"/>
  <c r="P3473" i="1"/>
  <c r="Q3473" i="1" s="1"/>
  <c r="P3474" i="1"/>
  <c r="Q3474" i="1"/>
  <c r="P3475" i="1"/>
  <c r="Q3475" i="1" s="1"/>
  <c r="P3476" i="1"/>
  <c r="Q3476" i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/>
  <c r="P3489" i="1"/>
  <c r="Q3489" i="1" s="1"/>
  <c r="P3490" i="1"/>
  <c r="Q3490" i="1"/>
  <c r="P3491" i="1"/>
  <c r="Q3491" i="1" s="1"/>
  <c r="P3492" i="1"/>
  <c r="Q3492" i="1" s="1"/>
  <c r="P3493" i="1"/>
  <c r="Q3493" i="1" s="1"/>
  <c r="P3494" i="1"/>
  <c r="Q3494" i="1"/>
  <c r="P3495" i="1"/>
  <c r="Q3495" i="1" s="1"/>
  <c r="P3496" i="1"/>
  <c r="Q3496" i="1"/>
  <c r="P3497" i="1"/>
  <c r="Q3497" i="1"/>
  <c r="P3498" i="1"/>
  <c r="Q3498" i="1" s="1"/>
  <c r="P3499" i="1"/>
  <c r="Q3499" i="1" s="1"/>
  <c r="P3500" i="1"/>
  <c r="Q3500" i="1"/>
  <c r="P3501" i="1"/>
  <c r="Q3501" i="1" s="1"/>
  <c r="P3502" i="1"/>
  <c r="Q3502" i="1" s="1"/>
  <c r="P3503" i="1"/>
  <c r="Q3503" i="1"/>
  <c r="P3504" i="1"/>
  <c r="Q3504" i="1"/>
  <c r="P3505" i="1"/>
  <c r="Q3505" i="1" s="1"/>
  <c r="P3506" i="1"/>
  <c r="Q3506" i="1"/>
  <c r="P3507" i="1"/>
  <c r="Q3507" i="1" s="1"/>
  <c r="P3508" i="1"/>
  <c r="Q3508" i="1" s="1"/>
  <c r="P3509" i="1"/>
  <c r="Q3509" i="1" s="1"/>
  <c r="P3510" i="1"/>
  <c r="Q3510" i="1"/>
  <c r="P3511" i="1"/>
  <c r="Q3511" i="1" s="1"/>
  <c r="P3512" i="1"/>
  <c r="Q3512" i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/>
  <c r="P3525" i="1"/>
  <c r="Q3525" i="1" s="1"/>
  <c r="P3526" i="1"/>
  <c r="Q3526" i="1"/>
  <c r="P3527" i="1"/>
  <c r="Q3527" i="1" s="1"/>
  <c r="P3528" i="1"/>
  <c r="Q3528" i="1" s="1"/>
  <c r="P3529" i="1"/>
  <c r="Q3529" i="1" s="1"/>
  <c r="P3530" i="1"/>
  <c r="Q3530" i="1"/>
  <c r="P3531" i="1"/>
  <c r="Q3531" i="1" s="1"/>
  <c r="P3532" i="1"/>
  <c r="Q3532" i="1"/>
  <c r="P3533" i="1"/>
  <c r="Q3533" i="1"/>
  <c r="P3534" i="1"/>
  <c r="Q3534" i="1" s="1"/>
  <c r="P3535" i="1"/>
  <c r="Q3535" i="1" s="1"/>
  <c r="P3536" i="1"/>
  <c r="Q3536" i="1"/>
  <c r="P3537" i="1"/>
  <c r="Q3537" i="1" s="1"/>
  <c r="P3538" i="1"/>
  <c r="Q3538" i="1" s="1"/>
  <c r="P3539" i="1"/>
  <c r="Q3539" i="1" s="1"/>
  <c r="P3540" i="1"/>
  <c r="Q3540" i="1"/>
  <c r="P3541" i="1"/>
  <c r="Q3541" i="1" s="1"/>
  <c r="P3542" i="1"/>
  <c r="Q3542" i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/>
  <c r="P3561" i="1"/>
  <c r="Q3561" i="1" s="1"/>
  <c r="P3562" i="1"/>
  <c r="Q3562" i="1"/>
  <c r="P3563" i="1"/>
  <c r="Q3563" i="1" s="1"/>
  <c r="P3564" i="1"/>
  <c r="Q3564" i="1" s="1"/>
  <c r="P3565" i="1"/>
  <c r="Q3565" i="1" s="1"/>
  <c r="P3566" i="1"/>
  <c r="Q3566" i="1"/>
  <c r="P3567" i="1"/>
  <c r="Q3567" i="1" s="1"/>
  <c r="P3568" i="1"/>
  <c r="Q3568" i="1" s="1"/>
  <c r="P3569" i="1"/>
  <c r="Q3569" i="1"/>
  <c r="P3570" i="1"/>
  <c r="Q3570" i="1" s="1"/>
  <c r="P3571" i="1"/>
  <c r="Q3571" i="1" s="1"/>
  <c r="P3572" i="1"/>
  <c r="Q3572" i="1"/>
  <c r="P3573" i="1"/>
  <c r="Q3573" i="1" s="1"/>
  <c r="P3574" i="1"/>
  <c r="Q3574" i="1" s="1"/>
  <c r="P3575" i="1"/>
  <c r="Q3575" i="1" s="1"/>
  <c r="P3576" i="1"/>
  <c r="Q3576" i="1"/>
  <c r="P3577" i="1"/>
  <c r="Q3577" i="1" s="1"/>
  <c r="P3578" i="1"/>
  <c r="Q3578" i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/>
  <c r="P3597" i="1"/>
  <c r="Q3597" i="1" s="1"/>
  <c r="P3598" i="1"/>
  <c r="Q3598" i="1"/>
  <c r="P3599" i="1"/>
  <c r="Q3599" i="1" s="1"/>
  <c r="P3600" i="1"/>
  <c r="Q3600" i="1" s="1"/>
  <c r="P3601" i="1"/>
  <c r="Q3601" i="1" s="1"/>
  <c r="P3602" i="1"/>
  <c r="Q3602" i="1"/>
  <c r="P3603" i="1"/>
  <c r="Q3603" i="1" s="1"/>
  <c r="P3604" i="1"/>
  <c r="Q3604" i="1" s="1"/>
  <c r="P3605" i="1"/>
  <c r="Q3605" i="1"/>
  <c r="P3606" i="1"/>
  <c r="Q3606" i="1" s="1"/>
  <c r="P3607" i="1"/>
  <c r="Q3607" i="1" s="1"/>
  <c r="P3608" i="1"/>
  <c r="Q3608" i="1"/>
  <c r="P3609" i="1"/>
  <c r="Q3609" i="1" s="1"/>
  <c r="P3610" i="1"/>
  <c r="Q3610" i="1" s="1"/>
  <c r="P3611" i="1"/>
  <c r="Q3611" i="1" s="1"/>
  <c r="P3612" i="1"/>
  <c r="Q3612" i="1"/>
  <c r="P3613" i="1"/>
  <c r="Q3613" i="1" s="1"/>
  <c r="P3614" i="1"/>
  <c r="Q3614" i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/>
  <c r="P3633" i="1"/>
  <c r="Q3633" i="1" s="1"/>
  <c r="P3634" i="1"/>
  <c r="Q3634" i="1"/>
  <c r="P3635" i="1"/>
  <c r="Q3635" i="1" s="1"/>
  <c r="P3636" i="1"/>
  <c r="Q3636" i="1" s="1"/>
  <c r="P3637" i="1"/>
  <c r="Q3637" i="1" s="1"/>
  <c r="P3638" i="1"/>
  <c r="Q3638" i="1"/>
  <c r="P3639" i="1"/>
  <c r="Q3639" i="1" s="1"/>
  <c r="P3640" i="1"/>
  <c r="Q3640" i="1" s="1"/>
  <c r="P3641" i="1"/>
  <c r="Q3641" i="1"/>
  <c r="P3642" i="1"/>
  <c r="Q3642" i="1" s="1"/>
  <c r="P3643" i="1"/>
  <c r="Q3643" i="1" s="1"/>
  <c r="P3644" i="1"/>
  <c r="Q3644" i="1"/>
  <c r="P3645" i="1"/>
  <c r="Q3645" i="1" s="1"/>
  <c r="P3646" i="1"/>
  <c r="Q3646" i="1" s="1"/>
  <c r="P3647" i="1"/>
  <c r="Q3647" i="1" s="1"/>
  <c r="P3648" i="1"/>
  <c r="Q3648" i="1"/>
  <c r="P3649" i="1"/>
  <c r="Q3649" i="1" s="1"/>
  <c r="P3650" i="1"/>
  <c r="Q3650" i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/>
  <c r="P3669" i="1"/>
  <c r="Q3669" i="1" s="1"/>
  <c r="P3670" i="1"/>
  <c r="Q3670" i="1"/>
  <c r="P3671" i="1"/>
  <c r="Q3671" i="1" s="1"/>
  <c r="P3672" i="1"/>
  <c r="Q3672" i="1" s="1"/>
  <c r="P3673" i="1"/>
  <c r="Q3673" i="1" s="1"/>
  <c r="P3674" i="1"/>
  <c r="Q3674" i="1"/>
  <c r="P3675" i="1"/>
  <c r="Q3675" i="1" s="1"/>
  <c r="P3676" i="1"/>
  <c r="Q3676" i="1" s="1"/>
  <c r="P3677" i="1"/>
  <c r="Q3677" i="1"/>
  <c r="P3678" i="1"/>
  <c r="Q3678" i="1" s="1"/>
  <c r="P3679" i="1"/>
  <c r="Q3679" i="1" s="1"/>
  <c r="P3680" i="1"/>
  <c r="Q3680" i="1"/>
  <c r="P3681" i="1"/>
  <c r="Q3681" i="1" s="1"/>
  <c r="P3682" i="1"/>
  <c r="Q3682" i="1" s="1"/>
  <c r="P3683" i="1"/>
  <c r="Q3683" i="1" s="1"/>
  <c r="P3684" i="1"/>
  <c r="Q3684" i="1"/>
  <c r="P3685" i="1"/>
  <c r="Q3685" i="1" s="1"/>
  <c r="P3686" i="1"/>
  <c r="Q3686" i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/>
  <c r="P3705" i="1"/>
  <c r="Q3705" i="1" s="1"/>
  <c r="P3706" i="1"/>
  <c r="Q3706" i="1"/>
  <c r="P3707" i="1"/>
  <c r="Q3707" i="1" s="1"/>
  <c r="P3708" i="1"/>
  <c r="Q3708" i="1" s="1"/>
  <c r="P3709" i="1"/>
  <c r="Q3709" i="1" s="1"/>
  <c r="P3710" i="1"/>
  <c r="Q3710" i="1"/>
  <c r="P3711" i="1"/>
  <c r="Q3711" i="1" s="1"/>
  <c r="P3712" i="1"/>
  <c r="Q3712" i="1" s="1"/>
  <c r="P3713" i="1"/>
  <c r="Q3713" i="1"/>
  <c r="P3714" i="1"/>
  <c r="Q3714" i="1" s="1"/>
  <c r="P3715" i="1"/>
  <c r="Q3715" i="1" s="1"/>
  <c r="P3716" i="1"/>
  <c r="Q3716" i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/>
  <c r="P3933" i="1"/>
  <c r="Q3933" i="1" s="1"/>
  <c r="P3934" i="1"/>
  <c r="Q3934" i="1"/>
  <c r="P3935" i="1"/>
  <c r="Q3935" i="1" s="1"/>
  <c r="P3936" i="1"/>
  <c r="Q3936" i="1" s="1"/>
  <c r="P3937" i="1"/>
  <c r="Q3937" i="1" s="1"/>
  <c r="P3938" i="1"/>
  <c r="Q3938" i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/>
  <c r="P3951" i="1"/>
  <c r="Q3951" i="1" s="1"/>
  <c r="P3952" i="1"/>
  <c r="Q3952" i="1"/>
  <c r="P3953" i="1"/>
  <c r="Q3953" i="1" s="1"/>
  <c r="P3954" i="1"/>
  <c r="Q3954" i="1" s="1"/>
  <c r="P3955" i="1"/>
  <c r="Q3955" i="1" s="1"/>
  <c r="P3956" i="1"/>
  <c r="Q3956" i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/>
  <c r="P3969" i="1"/>
  <c r="Q3969" i="1" s="1"/>
  <c r="P3970" i="1"/>
  <c r="Q3970" i="1"/>
  <c r="P3971" i="1"/>
  <c r="Q3971" i="1" s="1"/>
  <c r="P3972" i="1"/>
  <c r="Q3972" i="1" s="1"/>
  <c r="P3973" i="1"/>
  <c r="Q3973" i="1" s="1"/>
  <c r="P3974" i="1"/>
  <c r="Q3974" i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/>
  <c r="P3987" i="1"/>
  <c r="Q3987" i="1" s="1"/>
  <c r="P3988" i="1"/>
  <c r="Q3988" i="1"/>
  <c r="P3989" i="1"/>
  <c r="Q3989" i="1" s="1"/>
  <c r="P3990" i="1"/>
  <c r="Q3990" i="1" s="1"/>
  <c r="P3991" i="1"/>
  <c r="Q3991" i="1" s="1"/>
  <c r="P3992" i="1"/>
  <c r="Q3992" i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/>
  <c r="P4005" i="1"/>
  <c r="Q4005" i="1" s="1"/>
  <c r="P4006" i="1"/>
  <c r="Q4006" i="1"/>
  <c r="P4007" i="1"/>
  <c r="Q4007" i="1" s="1"/>
  <c r="P4008" i="1"/>
  <c r="Q4008" i="1" s="1"/>
  <c r="P4009" i="1"/>
  <c r="Q4009" i="1" s="1"/>
  <c r="P4010" i="1"/>
  <c r="Q4010" i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/>
  <c r="P4023" i="1"/>
  <c r="Q4023" i="1" s="1"/>
  <c r="P4024" i="1"/>
  <c r="Q4024" i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/>
  <c r="P4031" i="1"/>
  <c r="Q4031" i="1" s="1"/>
  <c r="P4032" i="1"/>
  <c r="Q4032" i="1" s="1"/>
  <c r="P4033" i="1"/>
  <c r="Q4033" i="1" s="1"/>
  <c r="P4034" i="1"/>
  <c r="Q4034" i="1"/>
  <c r="P4035" i="1"/>
  <c r="Q4035" i="1" s="1"/>
  <c r="P4036" i="1"/>
  <c r="Q4036" i="1" s="1"/>
  <c r="P4037" i="1"/>
  <c r="Q4037" i="1" s="1"/>
  <c r="P4038" i="1"/>
  <c r="Q4038" i="1" s="1"/>
  <c r="P4039" i="1"/>
  <c r="Q4039" i="1"/>
  <c r="P4040" i="1"/>
  <c r="Q4040" i="1"/>
  <c r="P4041" i="1"/>
  <c r="Q4041" i="1" s="1"/>
  <c r="P4042" i="1"/>
  <c r="Q4042" i="1"/>
  <c r="P4043" i="1"/>
  <c r="Q4043" i="1" s="1"/>
  <c r="P4044" i="1"/>
  <c r="Q4044" i="1" s="1"/>
  <c r="P4045" i="1"/>
  <c r="Q4045" i="1"/>
  <c r="P4046" i="1"/>
  <c r="Q4046" i="1"/>
  <c r="P4047" i="1"/>
  <c r="Q4047" i="1" s="1"/>
  <c r="P4048" i="1"/>
  <c r="Q4048" i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/>
  <c r="P4055" i="1"/>
  <c r="Q4055" i="1" s="1"/>
  <c r="P4056" i="1"/>
  <c r="Q4056" i="1" s="1"/>
  <c r="P4057" i="1"/>
  <c r="Q4057" i="1" s="1"/>
  <c r="P4058" i="1"/>
  <c r="Q4058" i="1"/>
  <c r="P4059" i="1"/>
  <c r="Q4059" i="1" s="1"/>
  <c r="P4060" i="1"/>
  <c r="Q4060" i="1" s="1"/>
  <c r="P4061" i="1"/>
  <c r="Q4061" i="1" s="1"/>
  <c r="P4062" i="1"/>
  <c r="Q4062" i="1"/>
  <c r="P4063" i="1"/>
  <c r="Q4063" i="1"/>
  <c r="P4064" i="1"/>
  <c r="Q4064" i="1" s="1"/>
  <c r="P4065" i="1"/>
  <c r="Q4065" i="1" s="1"/>
  <c r="P4066" i="1"/>
  <c r="Q4066" i="1" s="1"/>
  <c r="P4067" i="1"/>
  <c r="Q4067" i="1" s="1"/>
  <c r="P4068" i="1"/>
  <c r="Q4068" i="1"/>
  <c r="P4069" i="1"/>
  <c r="Q4069" i="1"/>
  <c r="P4070" i="1"/>
  <c r="Q4070" i="1"/>
  <c r="P4071" i="1"/>
  <c r="Q4071" i="1" s="1"/>
  <c r="P4072" i="1"/>
  <c r="Q4072" i="1"/>
  <c r="P4073" i="1"/>
  <c r="Q4073" i="1" s="1"/>
  <c r="P4074" i="1"/>
  <c r="Q4074" i="1"/>
  <c r="P4075" i="1"/>
  <c r="Q4075" i="1"/>
  <c r="P4076" i="1"/>
  <c r="Q4076" i="1"/>
  <c r="P4077" i="1"/>
  <c r="Q4077" i="1" s="1"/>
  <c r="P4078" i="1"/>
  <c r="Q4078" i="1"/>
  <c r="P4079" i="1"/>
  <c r="Q4079" i="1" s="1"/>
  <c r="P4080" i="1"/>
  <c r="Q4080" i="1"/>
  <c r="P4081" i="1"/>
  <c r="Q4081" i="1"/>
  <c r="P4082" i="1"/>
  <c r="Q4082" i="1"/>
  <c r="P4083" i="1"/>
  <c r="Q4083" i="1" s="1"/>
  <c r="P4084" i="1"/>
  <c r="Q4084" i="1"/>
  <c r="P4085" i="1"/>
  <c r="Q4085" i="1" s="1"/>
  <c r="P4086" i="1"/>
  <c r="Q4086" i="1" s="1"/>
  <c r="P4087" i="1"/>
  <c r="Q4087" i="1"/>
  <c r="P4088" i="1"/>
  <c r="Q4088" i="1"/>
  <c r="P4089" i="1"/>
  <c r="Q4089" i="1" s="1"/>
  <c r="P4090" i="1"/>
  <c r="Q4090" i="1" s="1"/>
  <c r="P4091" i="1"/>
  <c r="Q4091" i="1" s="1"/>
  <c r="P4092" i="1"/>
  <c r="Q4092" i="1"/>
  <c r="P4093" i="1"/>
  <c r="Q4093" i="1" s="1"/>
  <c r="P4094" i="1"/>
  <c r="Q4094" i="1"/>
  <c r="P4095" i="1"/>
  <c r="Q4095" i="1" s="1"/>
  <c r="P4096" i="1"/>
  <c r="Q4096" i="1" s="1"/>
  <c r="P4097" i="1"/>
  <c r="Q4097" i="1" s="1"/>
  <c r="P4098" i="1"/>
  <c r="Q4098" i="1"/>
  <c r="P4099" i="1"/>
  <c r="Q4099" i="1"/>
  <c r="P4100" i="1"/>
  <c r="Q4100" i="1" s="1"/>
  <c r="P4101" i="1"/>
  <c r="Q4101" i="1" s="1"/>
  <c r="P4102" i="1"/>
  <c r="Q4102" i="1" s="1"/>
  <c r="P4103" i="1"/>
  <c r="Q4103" i="1" s="1"/>
  <c r="P4104" i="1"/>
  <c r="Q4104" i="1"/>
  <c r="P4105" i="1"/>
  <c r="Q4105" i="1"/>
  <c r="P4106" i="1"/>
  <c r="Q4106" i="1"/>
  <c r="P4107" i="1"/>
  <c r="Q4107" i="1" s="1"/>
  <c r="P4108" i="1"/>
  <c r="Q4108" i="1"/>
  <c r="P4109" i="1"/>
  <c r="Q4109" i="1" s="1"/>
  <c r="P4110" i="1"/>
  <c r="Q4110" i="1"/>
  <c r="P4111" i="1"/>
  <c r="Q4111" i="1"/>
  <c r="P4112" i="1"/>
  <c r="Q4112" i="1"/>
  <c r="P4113" i="1"/>
  <c r="Q4113" i="1" s="1"/>
  <c r="P4114" i="1"/>
  <c r="Q4114" i="1"/>
  <c r="P4115" i="1"/>
  <c r="Q4115" i="1" s="1"/>
</calcChain>
</file>

<file path=xl/sharedStrings.xml><?xml version="1.0" encoding="utf-8"?>
<sst xmlns="http://schemas.openxmlformats.org/spreadsheetml/2006/main" count="28857" uniqueCount="8355">
  <si>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</si>
  <si>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</si>
  <si>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</si>
  <si>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</si>
  <si>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</si>
  <si>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</si>
  <si>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</si>
  <si>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</si>
  <si>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</si>
  <si>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</si>
  <si>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</si>
  <si>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</si>
  <si>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</si>
  <si>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</si>
  <si>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</si>
  <si>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Date Created Conversion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</si>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</sst>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00-4EFC-BAEE-4DA0B6499ABF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00-4EFC-BAEE-4DA0B6499ABF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00-4EFC-BAEE-4DA0B649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93311"/>
        <c:axId val="1712691647"/>
      </c:lineChart>
      <c:catAx>
        <c:axId val="17126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1647"/>
        <c:crosses val="autoZero"/>
        <c:auto val="1"/>
        <c:lblAlgn val="ctr"/>
        <c:lblOffset val="100"/>
        <c:noMultiLvlLbl val="0"/>
      </c:catAx>
      <c:valAx>
        <c:axId val="1712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2-48E3-BFE5-08CDE0572F9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2-48E3-BFE5-08CDE0572F9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32-48E3-BFE5-08CDE05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737632"/>
        <c:axId val="85473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32-48E3-BFE5-08CDE0572F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32-48E3-BFE5-08CDE0572F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32-48E3-BFE5-08CDE0572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32-48E3-BFE5-08CDE0572F99}"/>
                  </c:ext>
                </c:extLst>
              </c15:ser>
            </c15:filteredLineSeries>
          </c:ext>
        </c:extLst>
      </c:lineChart>
      <c:catAx>
        <c:axId val="8547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8464"/>
        <c:crosses val="autoZero"/>
        <c:auto val="1"/>
        <c:lblAlgn val="ctr"/>
        <c:lblOffset val="100"/>
        <c:noMultiLvlLbl val="0"/>
      </c:catAx>
      <c:valAx>
        <c:axId val="8547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171450</xdr:rowOff>
    </xdr:from>
    <xdr:to>
      <xdr:col>18</xdr:col>
      <xdr:colOff>504825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9DC8D-F0A4-4338-9900-FCE70EF68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14</xdr:row>
      <xdr:rowOff>19050</xdr:rowOff>
    </xdr:from>
    <xdr:to>
      <xdr:col>15</xdr:col>
      <xdr:colOff>466724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21E90-A003-468D-BBFA-C157C978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782f4b0d69dd7dd2/Desktop/CALSS%20FOLDER/CROWD%20FUNDING%20ANALYSIS/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3.510724074076" createdVersion="7" refreshedVersion="7" minRefreshableVersion="3" recordCount="4114" xr:uid="{89330576-939E-483C-A9B6-3EAE1EC513DC}">
  <cacheSource type="worksheet">
    <worksheetSource ref="A1:Q4115" sheet="KICKSTARTER" r:id="rId2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40A91-0AB9-4EA5-AC1B-B0752B59CB3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5:E19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numFmtId="44" outline="0" showAll="0"/>
    <pivotField compact="0" numFmtId="164" outline="0" showAll="0"/>
    <pivotField name="Column Labels" axis="axisCol" dataField="1" compact="0" outline="0" multipleItemSelectionAllowed="1" showAll="0" sortType="descending">
      <items count="5"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name="Row Labels"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AB9A-B7B1-474E-9B88-3F313B1509FD}">
  <dimension ref="A1:Q4115"/>
  <sheetViews>
    <sheetView topLeftCell="E3510" workbookViewId="0">
      <selection activeCell="F1" sqref="F1"/>
    </sheetView>
  </sheetViews>
  <sheetFormatPr defaultRowHeight="15" x14ac:dyDescent="0.25"/>
  <cols>
    <col min="2" max="2" width="38.42578125" style="1" customWidth="1"/>
    <col min="3" max="3" width="40.28515625" style="1" customWidth="1"/>
    <col min="4" max="4" width="15.7109375" style="2" bestFit="1" customWidth="1"/>
    <col min="5" max="5" width="16.42578125" style="3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1.85546875" customWidth="1"/>
    <col min="16" max="16" width="23.28515625" style="4" bestFit="1" customWidth="1"/>
    <col min="17" max="17" width="9.28515625" bestFit="1" customWidth="1"/>
  </cols>
  <sheetData>
    <row r="1" spans="1:17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9" t="s">
        <v>14</v>
      </c>
      <c r="P1" s="10" t="s">
        <v>15</v>
      </c>
      <c r="Q1" s="9" t="s">
        <v>16</v>
      </c>
    </row>
    <row r="2" spans="1:17" ht="60" x14ac:dyDescent="0.25">
      <c r="A2">
        <v>0</v>
      </c>
      <c r="B2" s="1" t="s">
        <v>17</v>
      </c>
      <c r="C2" s="1" t="s">
        <v>18</v>
      </c>
      <c r="D2" s="2">
        <v>8500</v>
      </c>
      <c r="E2" s="3">
        <v>11633</v>
      </c>
      <c r="F2" t="s">
        <v>19</v>
      </c>
      <c r="G2" t="s">
        <v>20</v>
      </c>
      <c r="H2" t="s">
        <v>21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22</v>
      </c>
      <c r="O2" t="s">
        <v>23</v>
      </c>
      <c r="P2" s="4">
        <f t="shared" ref="P2:P65" si="0">(((J2/60)/60)/24)+DATE(1970,1,1)</f>
        <v>42177.007071759261</v>
      </c>
      <c r="Q2">
        <f t="shared" ref="Q2:Q65" si="1">YEAR(P2)</f>
        <v>2015</v>
      </c>
    </row>
    <row r="3" spans="1:17" ht="30" x14ac:dyDescent="0.25">
      <c r="A3">
        <v>1</v>
      </c>
      <c r="B3" s="1" t="s">
        <v>24</v>
      </c>
      <c r="C3" s="1" t="s">
        <v>25</v>
      </c>
      <c r="D3" s="2">
        <v>10275</v>
      </c>
      <c r="E3" s="3">
        <v>14653</v>
      </c>
      <c r="F3" t="s">
        <v>19</v>
      </c>
      <c r="G3" t="s">
        <v>20</v>
      </c>
      <c r="H3" t="s">
        <v>21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22</v>
      </c>
      <c r="O3" t="s">
        <v>23</v>
      </c>
      <c r="P3" s="4">
        <f t="shared" si="0"/>
        <v>42766.600497685184</v>
      </c>
      <c r="Q3">
        <f t="shared" si="1"/>
        <v>2017</v>
      </c>
    </row>
    <row r="4" spans="1:17" ht="45" x14ac:dyDescent="0.25">
      <c r="A4">
        <v>2</v>
      </c>
      <c r="B4" s="1" t="s">
        <v>26</v>
      </c>
      <c r="C4" s="1" t="s">
        <v>27</v>
      </c>
      <c r="D4" s="2">
        <v>500</v>
      </c>
      <c r="E4" s="3">
        <v>525</v>
      </c>
      <c r="F4" t="s">
        <v>19</v>
      </c>
      <c r="G4" t="s">
        <v>28</v>
      </c>
      <c r="H4" t="s">
        <v>29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22</v>
      </c>
      <c r="O4" t="s">
        <v>23</v>
      </c>
      <c r="P4" s="4">
        <f t="shared" si="0"/>
        <v>42405.702349537038</v>
      </c>
      <c r="Q4">
        <f t="shared" si="1"/>
        <v>2016</v>
      </c>
    </row>
    <row r="5" spans="1:17" ht="30" x14ac:dyDescent="0.25">
      <c r="A5">
        <v>3</v>
      </c>
      <c r="B5" s="1" t="s">
        <v>30</v>
      </c>
      <c r="C5" s="1" t="s">
        <v>31</v>
      </c>
      <c r="D5" s="2">
        <v>10000</v>
      </c>
      <c r="E5" s="3">
        <v>10390</v>
      </c>
      <c r="F5" t="s">
        <v>19</v>
      </c>
      <c r="G5" t="s">
        <v>20</v>
      </c>
      <c r="H5" t="s">
        <v>21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22</v>
      </c>
      <c r="O5" t="s">
        <v>23</v>
      </c>
      <c r="P5" s="4">
        <f t="shared" si="0"/>
        <v>41828.515127314815</v>
      </c>
      <c r="Q5">
        <f t="shared" si="1"/>
        <v>2014</v>
      </c>
    </row>
    <row r="6" spans="1:17" ht="60" x14ac:dyDescent="0.25">
      <c r="A6">
        <v>4</v>
      </c>
      <c r="B6" s="1" t="s">
        <v>32</v>
      </c>
      <c r="C6" s="1" t="s">
        <v>33</v>
      </c>
      <c r="D6" s="2">
        <v>44000</v>
      </c>
      <c r="E6" s="3">
        <v>54116.28</v>
      </c>
      <c r="F6" t="s">
        <v>19</v>
      </c>
      <c r="G6" t="s">
        <v>20</v>
      </c>
      <c r="H6" t="s">
        <v>21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22</v>
      </c>
      <c r="O6" t="s">
        <v>23</v>
      </c>
      <c r="P6" s="4">
        <f t="shared" si="0"/>
        <v>42327.834247685183</v>
      </c>
      <c r="Q6">
        <f t="shared" si="1"/>
        <v>2015</v>
      </c>
    </row>
    <row r="7" spans="1:17" ht="45" x14ac:dyDescent="0.25">
      <c r="A7">
        <v>5</v>
      </c>
      <c r="B7" s="1" t="s">
        <v>34</v>
      </c>
      <c r="C7" s="1" t="s">
        <v>35</v>
      </c>
      <c r="D7" s="2">
        <v>3999</v>
      </c>
      <c r="E7" s="3">
        <v>4390</v>
      </c>
      <c r="F7" t="s">
        <v>19</v>
      </c>
      <c r="G7" t="s">
        <v>20</v>
      </c>
      <c r="H7" t="s">
        <v>21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22</v>
      </c>
      <c r="O7" t="s">
        <v>23</v>
      </c>
      <c r="P7" s="4">
        <f t="shared" si="0"/>
        <v>42563.932951388888</v>
      </c>
      <c r="Q7">
        <f t="shared" si="1"/>
        <v>2016</v>
      </c>
    </row>
    <row r="8" spans="1:17" ht="60" x14ac:dyDescent="0.25">
      <c r="A8">
        <v>6</v>
      </c>
      <c r="B8" s="1" t="s">
        <v>36</v>
      </c>
      <c r="C8" s="1" t="s">
        <v>37</v>
      </c>
      <c r="D8" s="2">
        <v>8000</v>
      </c>
      <c r="E8" s="3">
        <v>8519</v>
      </c>
      <c r="F8" t="s">
        <v>19</v>
      </c>
      <c r="G8" t="s">
        <v>20</v>
      </c>
      <c r="H8" t="s">
        <v>21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22</v>
      </c>
      <c r="O8" t="s">
        <v>23</v>
      </c>
      <c r="P8" s="4">
        <f t="shared" si="0"/>
        <v>41794.072337962964</v>
      </c>
      <c r="Q8">
        <f t="shared" si="1"/>
        <v>2014</v>
      </c>
    </row>
    <row r="9" spans="1:17" ht="60" x14ac:dyDescent="0.25">
      <c r="A9">
        <v>7</v>
      </c>
      <c r="B9" s="1" t="s">
        <v>38</v>
      </c>
      <c r="C9" s="1" t="s">
        <v>39</v>
      </c>
      <c r="D9" s="2">
        <v>9000</v>
      </c>
      <c r="E9" s="3">
        <v>9110</v>
      </c>
      <c r="F9" t="s">
        <v>19</v>
      </c>
      <c r="G9" t="s">
        <v>20</v>
      </c>
      <c r="H9" t="s">
        <v>21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22</v>
      </c>
      <c r="O9" t="s">
        <v>23</v>
      </c>
      <c r="P9" s="4">
        <f t="shared" si="0"/>
        <v>42516.047071759262</v>
      </c>
      <c r="Q9">
        <f t="shared" si="1"/>
        <v>2016</v>
      </c>
    </row>
    <row r="10" spans="1:17" ht="30" x14ac:dyDescent="0.25">
      <c r="A10">
        <v>8</v>
      </c>
      <c r="B10" s="1" t="s">
        <v>40</v>
      </c>
      <c r="C10" s="1" t="s">
        <v>41</v>
      </c>
      <c r="D10" s="2">
        <v>3500</v>
      </c>
      <c r="E10" s="3">
        <v>3501.52</v>
      </c>
      <c r="F10" t="s">
        <v>19</v>
      </c>
      <c r="G10" t="s">
        <v>20</v>
      </c>
      <c r="H10" t="s">
        <v>21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22</v>
      </c>
      <c r="O10" t="s">
        <v>23</v>
      </c>
      <c r="P10" s="4">
        <f t="shared" si="0"/>
        <v>42468.94458333333</v>
      </c>
      <c r="Q10">
        <f t="shared" si="1"/>
        <v>2016</v>
      </c>
    </row>
    <row r="11" spans="1:17" ht="45" x14ac:dyDescent="0.25">
      <c r="A11">
        <v>9</v>
      </c>
      <c r="B11" s="1" t="s">
        <v>42</v>
      </c>
      <c r="C11" s="1" t="s">
        <v>43</v>
      </c>
      <c r="D11" s="2">
        <v>500</v>
      </c>
      <c r="E11" s="3">
        <v>629.99</v>
      </c>
      <c r="F11" t="s">
        <v>19</v>
      </c>
      <c r="G11" t="s">
        <v>20</v>
      </c>
      <c r="H11" t="s">
        <v>21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22</v>
      </c>
      <c r="O11" t="s">
        <v>23</v>
      </c>
      <c r="P11" s="4">
        <f t="shared" si="0"/>
        <v>42447.103518518517</v>
      </c>
      <c r="Q11">
        <f t="shared" si="1"/>
        <v>2016</v>
      </c>
    </row>
    <row r="12" spans="1:17" ht="60" x14ac:dyDescent="0.25">
      <c r="A12">
        <v>10</v>
      </c>
      <c r="B12" s="1" t="s">
        <v>44</v>
      </c>
      <c r="C12" s="1" t="s">
        <v>45</v>
      </c>
      <c r="D12" s="2">
        <v>3000</v>
      </c>
      <c r="E12" s="3">
        <v>3015</v>
      </c>
      <c r="F12" t="s">
        <v>19</v>
      </c>
      <c r="G12" t="s">
        <v>20</v>
      </c>
      <c r="H12" t="s">
        <v>21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22</v>
      </c>
      <c r="O12" t="s">
        <v>23</v>
      </c>
      <c r="P12" s="4">
        <f t="shared" si="0"/>
        <v>41780.068043981482</v>
      </c>
      <c r="Q12">
        <f t="shared" si="1"/>
        <v>2014</v>
      </c>
    </row>
    <row r="13" spans="1:17" ht="60" x14ac:dyDescent="0.25">
      <c r="A13">
        <v>11</v>
      </c>
      <c r="B13" s="1" t="s">
        <v>46</v>
      </c>
      <c r="C13" s="1" t="s">
        <v>47</v>
      </c>
      <c r="D13" s="2">
        <v>5000</v>
      </c>
      <c r="E13" s="3">
        <v>6025</v>
      </c>
      <c r="F13" t="s">
        <v>19</v>
      </c>
      <c r="G13" t="s">
        <v>20</v>
      </c>
      <c r="H13" t="s">
        <v>21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22</v>
      </c>
      <c r="O13" t="s">
        <v>23</v>
      </c>
      <c r="P13" s="4">
        <f t="shared" si="0"/>
        <v>42572.778495370367</v>
      </c>
      <c r="Q13">
        <f t="shared" si="1"/>
        <v>2016</v>
      </c>
    </row>
    <row r="14" spans="1:17" ht="60" x14ac:dyDescent="0.25">
      <c r="A14">
        <v>12</v>
      </c>
      <c r="B14" s="1" t="s">
        <v>48</v>
      </c>
      <c r="C14" s="1" t="s">
        <v>49</v>
      </c>
      <c r="D14" s="2">
        <v>30000</v>
      </c>
      <c r="E14" s="3">
        <v>49588</v>
      </c>
      <c r="F14" t="s">
        <v>19</v>
      </c>
      <c r="G14" t="s">
        <v>20</v>
      </c>
      <c r="H14" t="s">
        <v>21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22</v>
      </c>
      <c r="O14" t="s">
        <v>23</v>
      </c>
      <c r="P14" s="4">
        <f t="shared" si="0"/>
        <v>41791.713252314818</v>
      </c>
      <c r="Q14">
        <f t="shared" si="1"/>
        <v>2014</v>
      </c>
    </row>
    <row r="15" spans="1:17" ht="45" x14ac:dyDescent="0.25">
      <c r="A15">
        <v>13</v>
      </c>
      <c r="B15" s="1" t="s">
        <v>50</v>
      </c>
      <c r="C15" s="1" t="s">
        <v>51</v>
      </c>
      <c r="D15" s="2">
        <v>3500</v>
      </c>
      <c r="E15" s="3">
        <v>5599</v>
      </c>
      <c r="F15" t="s">
        <v>19</v>
      </c>
      <c r="G15" t="s">
        <v>20</v>
      </c>
      <c r="H15" t="s">
        <v>21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22</v>
      </c>
      <c r="O15" t="s">
        <v>23</v>
      </c>
      <c r="P15" s="4">
        <f t="shared" si="0"/>
        <v>42508.677187499998</v>
      </c>
      <c r="Q15">
        <f t="shared" si="1"/>
        <v>2016</v>
      </c>
    </row>
    <row r="16" spans="1:17" ht="30" x14ac:dyDescent="0.25">
      <c r="A16">
        <v>14</v>
      </c>
      <c r="B16" s="1" t="s">
        <v>52</v>
      </c>
      <c r="C16" s="1" t="s">
        <v>53</v>
      </c>
      <c r="D16" s="2">
        <v>6000</v>
      </c>
      <c r="E16" s="3">
        <v>6056</v>
      </c>
      <c r="F16" t="s">
        <v>19</v>
      </c>
      <c r="G16" t="s">
        <v>54</v>
      </c>
      <c r="H16" t="s">
        <v>55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22</v>
      </c>
      <c r="O16" t="s">
        <v>23</v>
      </c>
      <c r="P16" s="4">
        <f t="shared" si="0"/>
        <v>41808.02648148148</v>
      </c>
      <c r="Q16">
        <f t="shared" si="1"/>
        <v>2014</v>
      </c>
    </row>
    <row r="17" spans="1:17" ht="45" x14ac:dyDescent="0.25">
      <c r="A17">
        <v>15</v>
      </c>
      <c r="B17" s="1" t="s">
        <v>56</v>
      </c>
      <c r="C17" s="1" t="s">
        <v>57</v>
      </c>
      <c r="D17" s="2">
        <v>2000</v>
      </c>
      <c r="E17" s="3">
        <v>2132</v>
      </c>
      <c r="F17" t="s">
        <v>19</v>
      </c>
      <c r="G17" t="s">
        <v>58</v>
      </c>
      <c r="H17" t="s">
        <v>59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22</v>
      </c>
      <c r="O17" t="s">
        <v>23</v>
      </c>
      <c r="P17" s="4">
        <f t="shared" si="0"/>
        <v>42256.391875000001</v>
      </c>
      <c r="Q17">
        <f t="shared" si="1"/>
        <v>2015</v>
      </c>
    </row>
    <row r="18" spans="1:17" ht="60" x14ac:dyDescent="0.25">
      <c r="A18">
        <v>16</v>
      </c>
      <c r="B18" s="1" t="s">
        <v>60</v>
      </c>
      <c r="C18" s="1" t="s">
        <v>61</v>
      </c>
      <c r="D18" s="2">
        <v>12000</v>
      </c>
      <c r="E18" s="3">
        <v>12029</v>
      </c>
      <c r="F18" t="s">
        <v>19</v>
      </c>
      <c r="G18" t="s">
        <v>20</v>
      </c>
      <c r="H18" t="s">
        <v>21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22</v>
      </c>
      <c r="O18" t="s">
        <v>23</v>
      </c>
      <c r="P18" s="4">
        <f t="shared" si="0"/>
        <v>41760.796423611115</v>
      </c>
      <c r="Q18">
        <f t="shared" si="1"/>
        <v>2014</v>
      </c>
    </row>
    <row r="19" spans="1:17" ht="60" x14ac:dyDescent="0.25">
      <c r="A19">
        <v>17</v>
      </c>
      <c r="B19" s="1" t="s">
        <v>62</v>
      </c>
      <c r="C19" s="1" t="s">
        <v>63</v>
      </c>
      <c r="D19" s="2">
        <v>1500</v>
      </c>
      <c r="E19" s="3">
        <v>1510</v>
      </c>
      <c r="F19" t="s">
        <v>19</v>
      </c>
      <c r="G19" t="s">
        <v>28</v>
      </c>
      <c r="H19" t="s">
        <v>29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22</v>
      </c>
      <c r="O19" t="s">
        <v>23</v>
      </c>
      <c r="P19" s="4">
        <f t="shared" si="0"/>
        <v>41917.731736111113</v>
      </c>
      <c r="Q19">
        <f t="shared" si="1"/>
        <v>2014</v>
      </c>
    </row>
    <row r="20" spans="1:17" ht="45" x14ac:dyDescent="0.25">
      <c r="A20">
        <v>18</v>
      </c>
      <c r="B20" s="1" t="s">
        <v>64</v>
      </c>
      <c r="C20" s="1" t="s">
        <v>65</v>
      </c>
      <c r="D20" s="2">
        <v>30000</v>
      </c>
      <c r="E20" s="3">
        <v>31896.33</v>
      </c>
      <c r="F20" t="s">
        <v>19</v>
      </c>
      <c r="G20" t="s">
        <v>20</v>
      </c>
      <c r="H20" t="s">
        <v>21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22</v>
      </c>
      <c r="O20" t="s">
        <v>23</v>
      </c>
      <c r="P20" s="4">
        <f t="shared" si="0"/>
        <v>41869.542314814818</v>
      </c>
      <c r="Q20">
        <f t="shared" si="1"/>
        <v>2014</v>
      </c>
    </row>
    <row r="21" spans="1:17" ht="60" x14ac:dyDescent="0.25">
      <c r="A21">
        <v>19</v>
      </c>
      <c r="B21" s="1" t="s">
        <v>66</v>
      </c>
      <c r="C21" s="1" t="s">
        <v>67</v>
      </c>
      <c r="D21" s="2">
        <v>850</v>
      </c>
      <c r="E21" s="3">
        <v>1235</v>
      </c>
      <c r="F21" t="s">
        <v>19</v>
      </c>
      <c r="G21" t="s">
        <v>20</v>
      </c>
      <c r="H21" t="s">
        <v>21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22</v>
      </c>
      <c r="O21" t="s">
        <v>23</v>
      </c>
      <c r="P21" s="4">
        <f t="shared" si="0"/>
        <v>42175.816365740742</v>
      </c>
      <c r="Q21">
        <f t="shared" si="1"/>
        <v>2015</v>
      </c>
    </row>
    <row r="22" spans="1:17" ht="45" x14ac:dyDescent="0.25">
      <c r="A22">
        <v>20</v>
      </c>
      <c r="B22" s="1" t="s">
        <v>68</v>
      </c>
      <c r="C22" s="1" t="s">
        <v>69</v>
      </c>
      <c r="D22" s="2">
        <v>2000</v>
      </c>
      <c r="E22" s="3">
        <v>2004</v>
      </c>
      <c r="F22" t="s">
        <v>19</v>
      </c>
      <c r="G22" t="s">
        <v>20</v>
      </c>
      <c r="H22" t="s">
        <v>21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22</v>
      </c>
      <c r="O22" t="s">
        <v>23</v>
      </c>
      <c r="P22" s="4">
        <f t="shared" si="0"/>
        <v>42200.758240740746</v>
      </c>
      <c r="Q22">
        <f t="shared" si="1"/>
        <v>2015</v>
      </c>
    </row>
    <row r="23" spans="1:17" ht="45" x14ac:dyDescent="0.25">
      <c r="A23">
        <v>21</v>
      </c>
      <c r="B23" s="1" t="s">
        <v>70</v>
      </c>
      <c r="C23" s="1" t="s">
        <v>71</v>
      </c>
      <c r="D23" s="2">
        <v>18500</v>
      </c>
      <c r="E23" s="3">
        <v>20190</v>
      </c>
      <c r="F23" t="s">
        <v>19</v>
      </c>
      <c r="G23" t="s">
        <v>20</v>
      </c>
      <c r="H23" t="s">
        <v>21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22</v>
      </c>
      <c r="O23" t="s">
        <v>23</v>
      </c>
      <c r="P23" s="4">
        <f t="shared" si="0"/>
        <v>41878.627187500002</v>
      </c>
      <c r="Q23">
        <f t="shared" si="1"/>
        <v>2014</v>
      </c>
    </row>
    <row r="24" spans="1:17" ht="30" x14ac:dyDescent="0.25">
      <c r="A24">
        <v>22</v>
      </c>
      <c r="B24" s="1" t="s">
        <v>72</v>
      </c>
      <c r="C24" s="1" t="s">
        <v>73</v>
      </c>
      <c r="D24" s="2">
        <v>350</v>
      </c>
      <c r="E24" s="3">
        <v>410</v>
      </c>
      <c r="F24" t="s">
        <v>19</v>
      </c>
      <c r="G24" t="s">
        <v>20</v>
      </c>
      <c r="H24" t="s">
        <v>21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22</v>
      </c>
      <c r="O24" t="s">
        <v>23</v>
      </c>
      <c r="P24" s="4">
        <f t="shared" si="0"/>
        <v>41989.91134259259</v>
      </c>
      <c r="Q24">
        <f t="shared" si="1"/>
        <v>2014</v>
      </c>
    </row>
    <row r="25" spans="1:17" ht="45" x14ac:dyDescent="0.25">
      <c r="A25">
        <v>23</v>
      </c>
      <c r="B25" s="1" t="s">
        <v>74</v>
      </c>
      <c r="C25" s="1" t="s">
        <v>75</v>
      </c>
      <c r="D25" s="2">
        <v>2000</v>
      </c>
      <c r="E25" s="3">
        <v>2370</v>
      </c>
      <c r="F25" t="s">
        <v>19</v>
      </c>
      <c r="G25" t="s">
        <v>20</v>
      </c>
      <c r="H25" t="s">
        <v>21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22</v>
      </c>
      <c r="O25" t="s">
        <v>23</v>
      </c>
      <c r="P25" s="4">
        <f t="shared" si="0"/>
        <v>42097.778946759259</v>
      </c>
      <c r="Q25">
        <f t="shared" si="1"/>
        <v>2015</v>
      </c>
    </row>
    <row r="26" spans="1:17" ht="30" x14ac:dyDescent="0.25">
      <c r="A26">
        <v>24</v>
      </c>
      <c r="B26" s="1" t="s">
        <v>76</v>
      </c>
      <c r="C26" s="1" t="s">
        <v>77</v>
      </c>
      <c r="D26" s="2">
        <v>35000</v>
      </c>
      <c r="E26" s="3">
        <v>38082.69</v>
      </c>
      <c r="F26" t="s">
        <v>19</v>
      </c>
      <c r="G26" t="s">
        <v>20</v>
      </c>
      <c r="H26" t="s">
        <v>21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22</v>
      </c>
      <c r="O26" t="s">
        <v>23</v>
      </c>
      <c r="P26" s="4">
        <f t="shared" si="0"/>
        <v>42229.820173611108</v>
      </c>
      <c r="Q26">
        <f t="shared" si="1"/>
        <v>2015</v>
      </c>
    </row>
    <row r="27" spans="1:17" ht="60" x14ac:dyDescent="0.25">
      <c r="A27">
        <v>25</v>
      </c>
      <c r="B27" s="1" t="s">
        <v>78</v>
      </c>
      <c r="C27" s="1" t="s">
        <v>79</v>
      </c>
      <c r="D27" s="2">
        <v>600</v>
      </c>
      <c r="E27" s="3">
        <v>800</v>
      </c>
      <c r="F27" t="s">
        <v>19</v>
      </c>
      <c r="G27" t="s">
        <v>20</v>
      </c>
      <c r="H27" t="s">
        <v>21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22</v>
      </c>
      <c r="O27" t="s">
        <v>23</v>
      </c>
      <c r="P27" s="4">
        <f t="shared" si="0"/>
        <v>42318.025011574078</v>
      </c>
      <c r="Q27">
        <f t="shared" si="1"/>
        <v>2015</v>
      </c>
    </row>
    <row r="28" spans="1:17" ht="45" x14ac:dyDescent="0.25">
      <c r="A28">
        <v>26</v>
      </c>
      <c r="B28" s="1" t="s">
        <v>80</v>
      </c>
      <c r="C28" s="1" t="s">
        <v>81</v>
      </c>
      <c r="D28" s="2">
        <v>1250</v>
      </c>
      <c r="E28" s="3">
        <v>1940</v>
      </c>
      <c r="F28" t="s">
        <v>19</v>
      </c>
      <c r="G28" t="s">
        <v>20</v>
      </c>
      <c r="H28" t="s">
        <v>21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22</v>
      </c>
      <c r="O28" t="s">
        <v>23</v>
      </c>
      <c r="P28" s="4">
        <f t="shared" si="0"/>
        <v>41828.515555555554</v>
      </c>
      <c r="Q28">
        <f t="shared" si="1"/>
        <v>2014</v>
      </c>
    </row>
    <row r="29" spans="1:17" ht="45" x14ac:dyDescent="0.25">
      <c r="A29">
        <v>27</v>
      </c>
      <c r="B29" s="1" t="s">
        <v>82</v>
      </c>
      <c r="C29" s="1" t="s">
        <v>83</v>
      </c>
      <c r="D29" s="2">
        <v>20000</v>
      </c>
      <c r="E29" s="3">
        <v>22345</v>
      </c>
      <c r="F29" t="s">
        <v>19</v>
      </c>
      <c r="G29" t="s">
        <v>84</v>
      </c>
      <c r="H29" t="s">
        <v>85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22</v>
      </c>
      <c r="O29" t="s">
        <v>23</v>
      </c>
      <c r="P29" s="4">
        <f t="shared" si="0"/>
        <v>41929.164733796293</v>
      </c>
      <c r="Q29">
        <f t="shared" si="1"/>
        <v>2014</v>
      </c>
    </row>
    <row r="30" spans="1:17" ht="30" x14ac:dyDescent="0.25">
      <c r="A30">
        <v>28</v>
      </c>
      <c r="B30" s="1" t="s">
        <v>86</v>
      </c>
      <c r="C30" s="1" t="s">
        <v>87</v>
      </c>
      <c r="D30" s="2">
        <v>12000</v>
      </c>
      <c r="E30" s="3">
        <v>12042</v>
      </c>
      <c r="F30" t="s">
        <v>19</v>
      </c>
      <c r="G30" t="s">
        <v>20</v>
      </c>
      <c r="H30" t="s">
        <v>21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22</v>
      </c>
      <c r="O30" t="s">
        <v>23</v>
      </c>
      <c r="P30" s="4">
        <f t="shared" si="0"/>
        <v>42324.96393518518</v>
      </c>
      <c r="Q30">
        <f t="shared" si="1"/>
        <v>2015</v>
      </c>
    </row>
    <row r="31" spans="1:17" ht="60" x14ac:dyDescent="0.25">
      <c r="A31">
        <v>29</v>
      </c>
      <c r="B31" s="1" t="s">
        <v>88</v>
      </c>
      <c r="C31" s="1" t="s">
        <v>89</v>
      </c>
      <c r="D31" s="2">
        <v>3000</v>
      </c>
      <c r="E31" s="3">
        <v>3700</v>
      </c>
      <c r="F31" t="s">
        <v>19</v>
      </c>
      <c r="G31" t="s">
        <v>28</v>
      </c>
      <c r="H31" t="s">
        <v>29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22</v>
      </c>
      <c r="O31" t="s">
        <v>23</v>
      </c>
      <c r="P31" s="4">
        <f t="shared" si="0"/>
        <v>41812.67324074074</v>
      </c>
      <c r="Q31">
        <f t="shared" si="1"/>
        <v>2014</v>
      </c>
    </row>
    <row r="32" spans="1:17" ht="45" x14ac:dyDescent="0.25">
      <c r="A32">
        <v>30</v>
      </c>
      <c r="B32" s="1" t="s">
        <v>90</v>
      </c>
      <c r="C32" s="1" t="s">
        <v>91</v>
      </c>
      <c r="D32" s="2">
        <v>4000</v>
      </c>
      <c r="E32" s="3">
        <v>4051.99</v>
      </c>
      <c r="F32" t="s">
        <v>19</v>
      </c>
      <c r="G32" t="s">
        <v>20</v>
      </c>
      <c r="H32" t="s">
        <v>21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22</v>
      </c>
      <c r="O32" t="s">
        <v>23</v>
      </c>
      <c r="P32" s="4">
        <f t="shared" si="0"/>
        <v>41842.292997685188</v>
      </c>
      <c r="Q32">
        <f t="shared" si="1"/>
        <v>2014</v>
      </c>
    </row>
    <row r="33" spans="1:17" ht="45" x14ac:dyDescent="0.25">
      <c r="A33">
        <v>31</v>
      </c>
      <c r="B33" s="1" t="s">
        <v>92</v>
      </c>
      <c r="C33" s="1" t="s">
        <v>93</v>
      </c>
      <c r="D33" s="2">
        <v>13</v>
      </c>
      <c r="E33" s="3">
        <v>13</v>
      </c>
      <c r="F33" t="s">
        <v>19</v>
      </c>
      <c r="G33" t="s">
        <v>20</v>
      </c>
      <c r="H33" t="s">
        <v>21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22</v>
      </c>
      <c r="O33" t="s">
        <v>23</v>
      </c>
      <c r="P33" s="4">
        <f t="shared" si="0"/>
        <v>42376.79206018518</v>
      </c>
      <c r="Q33">
        <f t="shared" si="1"/>
        <v>2016</v>
      </c>
    </row>
    <row r="34" spans="1:17" ht="60" x14ac:dyDescent="0.25">
      <c r="A34">
        <v>32</v>
      </c>
      <c r="B34" s="1" t="s">
        <v>94</v>
      </c>
      <c r="C34" s="1" t="s">
        <v>95</v>
      </c>
      <c r="D34" s="2">
        <v>28450</v>
      </c>
      <c r="E34" s="3">
        <v>28520</v>
      </c>
      <c r="F34" t="s">
        <v>19</v>
      </c>
      <c r="G34" t="s">
        <v>20</v>
      </c>
      <c r="H34" t="s">
        <v>21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22</v>
      </c>
      <c r="O34" t="s">
        <v>23</v>
      </c>
      <c r="P34" s="4">
        <f t="shared" si="0"/>
        <v>42461.627511574072</v>
      </c>
      <c r="Q34">
        <f t="shared" si="1"/>
        <v>2016</v>
      </c>
    </row>
    <row r="35" spans="1:17" ht="60" x14ac:dyDescent="0.25">
      <c r="A35">
        <v>33</v>
      </c>
      <c r="B35" s="1" t="s">
        <v>96</v>
      </c>
      <c r="C35" s="1" t="s">
        <v>97</v>
      </c>
      <c r="D35" s="2">
        <v>5250</v>
      </c>
      <c r="E35" s="3">
        <v>5360</v>
      </c>
      <c r="F35" t="s">
        <v>19</v>
      </c>
      <c r="G35" t="s">
        <v>20</v>
      </c>
      <c r="H35" t="s">
        <v>21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22</v>
      </c>
      <c r="O35" t="s">
        <v>23</v>
      </c>
      <c r="P35" s="4">
        <f t="shared" si="0"/>
        <v>42286.660891203705</v>
      </c>
      <c r="Q35">
        <f t="shared" si="1"/>
        <v>2015</v>
      </c>
    </row>
    <row r="36" spans="1:17" ht="60" x14ac:dyDescent="0.25">
      <c r="A36">
        <v>34</v>
      </c>
      <c r="B36" s="1" t="s">
        <v>98</v>
      </c>
      <c r="C36" s="1" t="s">
        <v>99</v>
      </c>
      <c r="D36" s="2">
        <v>2600</v>
      </c>
      <c r="E36" s="3">
        <v>3392</v>
      </c>
      <c r="F36" t="s">
        <v>19</v>
      </c>
      <c r="G36" t="s">
        <v>20</v>
      </c>
      <c r="H36" t="s">
        <v>21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22</v>
      </c>
      <c r="O36" t="s">
        <v>23</v>
      </c>
      <c r="P36" s="4">
        <f t="shared" si="0"/>
        <v>41841.321770833332</v>
      </c>
      <c r="Q36">
        <f t="shared" si="1"/>
        <v>2014</v>
      </c>
    </row>
    <row r="37" spans="1:17" ht="45" x14ac:dyDescent="0.25">
      <c r="A37">
        <v>35</v>
      </c>
      <c r="B37" s="1" t="s">
        <v>100</v>
      </c>
      <c r="C37" s="1" t="s">
        <v>101</v>
      </c>
      <c r="D37" s="2">
        <v>1000</v>
      </c>
      <c r="E37" s="3">
        <v>1665</v>
      </c>
      <c r="F37" t="s">
        <v>19</v>
      </c>
      <c r="G37" t="s">
        <v>20</v>
      </c>
      <c r="H37" t="s">
        <v>21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22</v>
      </c>
      <c r="O37" t="s">
        <v>23</v>
      </c>
      <c r="P37" s="4">
        <f t="shared" si="0"/>
        <v>42098.291828703703</v>
      </c>
      <c r="Q37">
        <f t="shared" si="1"/>
        <v>2015</v>
      </c>
    </row>
    <row r="38" spans="1:17" ht="30" x14ac:dyDescent="0.25">
      <c r="A38">
        <v>36</v>
      </c>
      <c r="B38" s="1" t="s">
        <v>102</v>
      </c>
      <c r="C38" s="1" t="s">
        <v>103</v>
      </c>
      <c r="D38" s="2">
        <v>6000</v>
      </c>
      <c r="E38" s="3">
        <v>8529</v>
      </c>
      <c r="F38" t="s">
        <v>19</v>
      </c>
      <c r="G38" t="s">
        <v>20</v>
      </c>
      <c r="H38" t="s">
        <v>21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22</v>
      </c>
      <c r="O38" t="s">
        <v>23</v>
      </c>
      <c r="P38" s="4">
        <f t="shared" si="0"/>
        <v>42068.307002314818</v>
      </c>
      <c r="Q38">
        <f t="shared" si="1"/>
        <v>2015</v>
      </c>
    </row>
    <row r="39" spans="1:17" ht="60" x14ac:dyDescent="0.25">
      <c r="A39">
        <v>37</v>
      </c>
      <c r="B39" s="1" t="s">
        <v>104</v>
      </c>
      <c r="C39" s="1" t="s">
        <v>105</v>
      </c>
      <c r="D39" s="2">
        <v>22000</v>
      </c>
      <c r="E39" s="3">
        <v>40357</v>
      </c>
      <c r="F39" t="s">
        <v>19</v>
      </c>
      <c r="G39" t="s">
        <v>20</v>
      </c>
      <c r="H39" t="s">
        <v>21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22</v>
      </c>
      <c r="O39" t="s">
        <v>23</v>
      </c>
      <c r="P39" s="4">
        <f t="shared" si="0"/>
        <v>42032.693043981482</v>
      </c>
      <c r="Q39">
        <f t="shared" si="1"/>
        <v>2015</v>
      </c>
    </row>
    <row r="40" spans="1:17" ht="45" x14ac:dyDescent="0.25">
      <c r="A40">
        <v>38</v>
      </c>
      <c r="B40" s="1" t="s">
        <v>106</v>
      </c>
      <c r="C40" s="1" t="s">
        <v>107</v>
      </c>
      <c r="D40" s="2">
        <v>2500</v>
      </c>
      <c r="E40" s="3">
        <v>2751</v>
      </c>
      <c r="F40" t="s">
        <v>19</v>
      </c>
      <c r="G40" t="s">
        <v>20</v>
      </c>
      <c r="H40" t="s">
        <v>21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22</v>
      </c>
      <c r="O40" t="s">
        <v>23</v>
      </c>
      <c r="P40" s="4">
        <f t="shared" si="0"/>
        <v>41375.057222222218</v>
      </c>
      <c r="Q40">
        <f t="shared" si="1"/>
        <v>2013</v>
      </c>
    </row>
    <row r="41" spans="1:17" ht="60" x14ac:dyDescent="0.25">
      <c r="A41">
        <v>39</v>
      </c>
      <c r="B41" s="1" t="s">
        <v>108</v>
      </c>
      <c r="C41" s="1" t="s">
        <v>109</v>
      </c>
      <c r="D41" s="2">
        <v>25000</v>
      </c>
      <c r="E41" s="3">
        <v>32745</v>
      </c>
      <c r="F41" t="s">
        <v>19</v>
      </c>
      <c r="G41" t="s">
        <v>28</v>
      </c>
      <c r="H41" t="s">
        <v>29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22</v>
      </c>
      <c r="O41" t="s">
        <v>23</v>
      </c>
      <c r="P41" s="4">
        <f t="shared" si="0"/>
        <v>41754.047083333331</v>
      </c>
      <c r="Q41">
        <f t="shared" si="1"/>
        <v>2014</v>
      </c>
    </row>
    <row r="42" spans="1:17" ht="60" x14ac:dyDescent="0.25">
      <c r="A42">
        <v>40</v>
      </c>
      <c r="B42" s="1" t="s">
        <v>110</v>
      </c>
      <c r="C42" s="1" t="s">
        <v>111</v>
      </c>
      <c r="D42" s="2">
        <v>2000</v>
      </c>
      <c r="E42" s="3">
        <v>2027</v>
      </c>
      <c r="F42" t="s">
        <v>19</v>
      </c>
      <c r="G42" t="s">
        <v>20</v>
      </c>
      <c r="H42" t="s">
        <v>21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22</v>
      </c>
      <c r="O42" t="s">
        <v>23</v>
      </c>
      <c r="P42" s="4">
        <f t="shared" si="0"/>
        <v>41789.21398148148</v>
      </c>
      <c r="Q42">
        <f t="shared" si="1"/>
        <v>2014</v>
      </c>
    </row>
    <row r="43" spans="1:17" ht="60" x14ac:dyDescent="0.25">
      <c r="A43">
        <v>41</v>
      </c>
      <c r="B43" s="1" t="s">
        <v>112</v>
      </c>
      <c r="C43" s="1" t="s">
        <v>113</v>
      </c>
      <c r="D43" s="2">
        <v>2000</v>
      </c>
      <c r="E43" s="3">
        <v>2000</v>
      </c>
      <c r="F43" t="s">
        <v>19</v>
      </c>
      <c r="G43" t="s">
        <v>20</v>
      </c>
      <c r="H43" t="s">
        <v>21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22</v>
      </c>
      <c r="O43" t="s">
        <v>23</v>
      </c>
      <c r="P43" s="4">
        <f t="shared" si="0"/>
        <v>41887.568912037037</v>
      </c>
      <c r="Q43">
        <f t="shared" si="1"/>
        <v>2014</v>
      </c>
    </row>
    <row r="44" spans="1:17" ht="60" x14ac:dyDescent="0.25">
      <c r="A44">
        <v>42</v>
      </c>
      <c r="B44" s="1" t="s">
        <v>114</v>
      </c>
      <c r="C44" s="1" t="s">
        <v>115</v>
      </c>
      <c r="D44" s="2">
        <v>14000</v>
      </c>
      <c r="E44" s="3">
        <v>19860</v>
      </c>
      <c r="F44" t="s">
        <v>19</v>
      </c>
      <c r="G44" t="s">
        <v>20</v>
      </c>
      <c r="H44" t="s">
        <v>21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22</v>
      </c>
      <c r="O44" t="s">
        <v>23</v>
      </c>
      <c r="P44" s="4">
        <f t="shared" si="0"/>
        <v>41971.639189814814</v>
      </c>
      <c r="Q44">
        <f t="shared" si="1"/>
        <v>2014</v>
      </c>
    </row>
    <row r="45" spans="1:17" ht="60" x14ac:dyDescent="0.25">
      <c r="A45">
        <v>43</v>
      </c>
      <c r="B45" s="1" t="s">
        <v>116</v>
      </c>
      <c r="C45" s="1" t="s">
        <v>117</v>
      </c>
      <c r="D45" s="2">
        <v>10000</v>
      </c>
      <c r="E45" s="3">
        <v>30866</v>
      </c>
      <c r="F45" t="s">
        <v>19</v>
      </c>
      <c r="G45" t="s">
        <v>20</v>
      </c>
      <c r="H45" t="s">
        <v>21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22</v>
      </c>
      <c r="O45" t="s">
        <v>23</v>
      </c>
      <c r="P45" s="4">
        <f t="shared" si="0"/>
        <v>41802.790347222224</v>
      </c>
      <c r="Q45">
        <f t="shared" si="1"/>
        <v>2014</v>
      </c>
    </row>
    <row r="46" spans="1:17" ht="60" x14ac:dyDescent="0.25">
      <c r="A46">
        <v>44</v>
      </c>
      <c r="B46" s="1" t="s">
        <v>118</v>
      </c>
      <c r="C46" s="1" t="s">
        <v>119</v>
      </c>
      <c r="D46" s="2">
        <v>2000</v>
      </c>
      <c r="E46" s="3">
        <v>2000</v>
      </c>
      <c r="F46" t="s">
        <v>19</v>
      </c>
      <c r="G46" t="s">
        <v>20</v>
      </c>
      <c r="H46" t="s">
        <v>21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22</v>
      </c>
      <c r="O46" t="s">
        <v>23</v>
      </c>
      <c r="P46" s="4">
        <f t="shared" si="0"/>
        <v>41874.098807870374</v>
      </c>
      <c r="Q46">
        <f t="shared" si="1"/>
        <v>2014</v>
      </c>
    </row>
    <row r="47" spans="1:17" ht="45" x14ac:dyDescent="0.25">
      <c r="A47">
        <v>45</v>
      </c>
      <c r="B47" s="1" t="s">
        <v>120</v>
      </c>
      <c r="C47" s="1" t="s">
        <v>121</v>
      </c>
      <c r="D47" s="2">
        <v>5000</v>
      </c>
      <c r="E47" s="3">
        <v>6000</v>
      </c>
      <c r="F47" t="s">
        <v>19</v>
      </c>
      <c r="G47" t="s">
        <v>20</v>
      </c>
      <c r="H47" t="s">
        <v>21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22</v>
      </c>
      <c r="O47" t="s">
        <v>23</v>
      </c>
      <c r="P47" s="4">
        <f t="shared" si="0"/>
        <v>42457.623923611114</v>
      </c>
      <c r="Q47">
        <f t="shared" si="1"/>
        <v>2016</v>
      </c>
    </row>
    <row r="48" spans="1:17" ht="45" x14ac:dyDescent="0.25">
      <c r="A48">
        <v>46</v>
      </c>
      <c r="B48" s="1" t="s">
        <v>122</v>
      </c>
      <c r="C48" s="1" t="s">
        <v>123</v>
      </c>
      <c r="D48" s="2">
        <v>8400</v>
      </c>
      <c r="E48" s="3">
        <v>8750</v>
      </c>
      <c r="F48" t="s">
        <v>19</v>
      </c>
      <c r="G48" t="s">
        <v>54</v>
      </c>
      <c r="H48" t="s">
        <v>55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22</v>
      </c>
      <c r="O48" t="s">
        <v>23</v>
      </c>
      <c r="P48" s="4">
        <f t="shared" si="0"/>
        <v>42323.964976851858</v>
      </c>
      <c r="Q48">
        <f t="shared" si="1"/>
        <v>2015</v>
      </c>
    </row>
    <row r="49" spans="1:17" ht="60" x14ac:dyDescent="0.25">
      <c r="A49">
        <v>47</v>
      </c>
      <c r="B49" s="1" t="s">
        <v>124</v>
      </c>
      <c r="C49" s="1" t="s">
        <v>125</v>
      </c>
      <c r="D49" s="2">
        <v>5000</v>
      </c>
      <c r="E49" s="3">
        <v>5380.55</v>
      </c>
      <c r="F49" t="s">
        <v>19</v>
      </c>
      <c r="G49" t="s">
        <v>20</v>
      </c>
      <c r="H49" t="s">
        <v>21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22</v>
      </c>
      <c r="O49" t="s">
        <v>23</v>
      </c>
      <c r="P49" s="4">
        <f t="shared" si="0"/>
        <v>41932.819525462961</v>
      </c>
      <c r="Q49">
        <f t="shared" si="1"/>
        <v>2014</v>
      </c>
    </row>
    <row r="50" spans="1:17" ht="60" x14ac:dyDescent="0.25">
      <c r="A50">
        <v>48</v>
      </c>
      <c r="B50" s="1" t="s">
        <v>126</v>
      </c>
      <c r="C50" s="1" t="s">
        <v>127</v>
      </c>
      <c r="D50" s="2">
        <v>2000</v>
      </c>
      <c r="E50" s="3">
        <v>2159</v>
      </c>
      <c r="F50" t="s">
        <v>19</v>
      </c>
      <c r="G50" t="s">
        <v>28</v>
      </c>
      <c r="H50" t="s">
        <v>29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22</v>
      </c>
      <c r="O50" t="s">
        <v>23</v>
      </c>
      <c r="P50" s="4">
        <f t="shared" si="0"/>
        <v>42033.516898148147</v>
      </c>
      <c r="Q50">
        <f t="shared" si="1"/>
        <v>2015</v>
      </c>
    </row>
    <row r="51" spans="1:17" ht="30" x14ac:dyDescent="0.25">
      <c r="A51">
        <v>49</v>
      </c>
      <c r="B51" s="1" t="s">
        <v>128</v>
      </c>
      <c r="C51" s="1" t="s">
        <v>129</v>
      </c>
      <c r="D51" s="2">
        <v>12000</v>
      </c>
      <c r="E51" s="3">
        <v>12000</v>
      </c>
      <c r="F51" t="s">
        <v>19</v>
      </c>
      <c r="G51" t="s">
        <v>20</v>
      </c>
      <c r="H51" t="s">
        <v>21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22</v>
      </c>
      <c r="O51" t="s">
        <v>23</v>
      </c>
      <c r="P51" s="4">
        <f t="shared" si="0"/>
        <v>42271.176446759258</v>
      </c>
      <c r="Q51">
        <f t="shared" si="1"/>
        <v>2015</v>
      </c>
    </row>
    <row r="52" spans="1:17" ht="45" x14ac:dyDescent="0.25">
      <c r="A52">
        <v>50</v>
      </c>
      <c r="B52" s="1" t="s">
        <v>130</v>
      </c>
      <c r="C52" s="1" t="s">
        <v>131</v>
      </c>
      <c r="D52" s="2">
        <v>600</v>
      </c>
      <c r="E52" s="3">
        <v>600</v>
      </c>
      <c r="F52" t="s">
        <v>19</v>
      </c>
      <c r="G52" t="s">
        <v>28</v>
      </c>
      <c r="H52" t="s">
        <v>29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22</v>
      </c>
      <c r="O52" t="s">
        <v>23</v>
      </c>
      <c r="P52" s="4">
        <f t="shared" si="0"/>
        <v>41995.752986111111</v>
      </c>
      <c r="Q52">
        <f t="shared" si="1"/>
        <v>2014</v>
      </c>
    </row>
    <row r="53" spans="1:17" ht="60" x14ac:dyDescent="0.25">
      <c r="A53">
        <v>51</v>
      </c>
      <c r="B53" s="1" t="s">
        <v>132</v>
      </c>
      <c r="C53" s="1" t="s">
        <v>133</v>
      </c>
      <c r="D53" s="2">
        <v>11000</v>
      </c>
      <c r="E53" s="3">
        <v>14082</v>
      </c>
      <c r="F53" t="s">
        <v>19</v>
      </c>
      <c r="G53" t="s">
        <v>20</v>
      </c>
      <c r="H53" t="s">
        <v>21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22</v>
      </c>
      <c r="O53" t="s">
        <v>23</v>
      </c>
      <c r="P53" s="4">
        <f t="shared" si="0"/>
        <v>42196.928668981483</v>
      </c>
      <c r="Q53">
        <f t="shared" si="1"/>
        <v>2015</v>
      </c>
    </row>
    <row r="54" spans="1:17" ht="45" x14ac:dyDescent="0.25">
      <c r="A54">
        <v>52</v>
      </c>
      <c r="B54" s="1" t="s">
        <v>134</v>
      </c>
      <c r="C54" s="1" t="s">
        <v>135</v>
      </c>
      <c r="D54" s="2">
        <v>10000</v>
      </c>
      <c r="E54" s="3">
        <v>11621</v>
      </c>
      <c r="F54" t="s">
        <v>19</v>
      </c>
      <c r="G54" t="s">
        <v>20</v>
      </c>
      <c r="H54" t="s">
        <v>21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22</v>
      </c>
      <c r="O54" t="s">
        <v>23</v>
      </c>
      <c r="P54" s="4">
        <f t="shared" si="0"/>
        <v>41807.701921296299</v>
      </c>
      <c r="Q54">
        <f t="shared" si="1"/>
        <v>2014</v>
      </c>
    </row>
    <row r="55" spans="1:17" ht="30" x14ac:dyDescent="0.25">
      <c r="A55">
        <v>53</v>
      </c>
      <c r="B55" s="1" t="s">
        <v>136</v>
      </c>
      <c r="C55" s="1" t="s">
        <v>137</v>
      </c>
      <c r="D55" s="2">
        <v>3000</v>
      </c>
      <c r="E55" s="3">
        <v>3289</v>
      </c>
      <c r="F55" t="s">
        <v>19</v>
      </c>
      <c r="G55" t="s">
        <v>20</v>
      </c>
      <c r="H55" t="s">
        <v>21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22</v>
      </c>
      <c r="O55" t="s">
        <v>23</v>
      </c>
      <c r="P55" s="4">
        <f t="shared" si="0"/>
        <v>41719.549131944441</v>
      </c>
      <c r="Q55">
        <f t="shared" si="1"/>
        <v>2014</v>
      </c>
    </row>
    <row r="56" spans="1:17" ht="60" x14ac:dyDescent="0.25">
      <c r="A56">
        <v>54</v>
      </c>
      <c r="B56" s="1" t="s">
        <v>138</v>
      </c>
      <c r="C56" s="1" t="s">
        <v>139</v>
      </c>
      <c r="D56" s="2">
        <v>10000</v>
      </c>
      <c r="E56" s="3">
        <v>10100</v>
      </c>
      <c r="F56" t="s">
        <v>19</v>
      </c>
      <c r="G56" t="s">
        <v>20</v>
      </c>
      <c r="H56" t="s">
        <v>21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22</v>
      </c>
      <c r="O56" t="s">
        <v>23</v>
      </c>
      <c r="P56" s="4">
        <f t="shared" si="0"/>
        <v>42333.713206018518</v>
      </c>
      <c r="Q56">
        <f t="shared" si="1"/>
        <v>2015</v>
      </c>
    </row>
    <row r="57" spans="1:17" ht="45" x14ac:dyDescent="0.25">
      <c r="A57">
        <v>55</v>
      </c>
      <c r="B57" s="1" t="s">
        <v>140</v>
      </c>
      <c r="C57" s="1" t="s">
        <v>141</v>
      </c>
      <c r="D57" s="2">
        <v>8600</v>
      </c>
      <c r="E57" s="3">
        <v>11090</v>
      </c>
      <c r="F57" t="s">
        <v>19</v>
      </c>
      <c r="G57" t="s">
        <v>20</v>
      </c>
      <c r="H57" t="s">
        <v>21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22</v>
      </c>
      <c r="O57" t="s">
        <v>23</v>
      </c>
      <c r="P57" s="4">
        <f t="shared" si="0"/>
        <v>42496.968935185185</v>
      </c>
      <c r="Q57">
        <f t="shared" si="1"/>
        <v>2016</v>
      </c>
    </row>
    <row r="58" spans="1:17" ht="45" x14ac:dyDescent="0.25">
      <c r="A58">
        <v>56</v>
      </c>
      <c r="B58" s="1" t="s">
        <v>142</v>
      </c>
      <c r="C58" s="1" t="s">
        <v>143</v>
      </c>
      <c r="D58" s="2">
        <v>8000</v>
      </c>
      <c r="E58" s="3">
        <v>8581</v>
      </c>
      <c r="F58" t="s">
        <v>19</v>
      </c>
      <c r="G58" t="s">
        <v>28</v>
      </c>
      <c r="H58" t="s">
        <v>29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22</v>
      </c>
      <c r="O58" t="s">
        <v>23</v>
      </c>
      <c r="P58" s="4">
        <f t="shared" si="0"/>
        <v>42149.548888888887</v>
      </c>
      <c r="Q58">
        <f t="shared" si="1"/>
        <v>2015</v>
      </c>
    </row>
    <row r="59" spans="1:17" ht="60" x14ac:dyDescent="0.25">
      <c r="A59">
        <v>57</v>
      </c>
      <c r="B59" s="1" t="s">
        <v>144</v>
      </c>
      <c r="C59" s="1" t="s">
        <v>145</v>
      </c>
      <c r="D59" s="2">
        <v>15000</v>
      </c>
      <c r="E59" s="3">
        <v>15285</v>
      </c>
      <c r="F59" t="s">
        <v>19</v>
      </c>
      <c r="G59" t="s">
        <v>20</v>
      </c>
      <c r="H59" t="s">
        <v>21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22</v>
      </c>
      <c r="O59" t="s">
        <v>23</v>
      </c>
      <c r="P59" s="4">
        <f t="shared" si="0"/>
        <v>42089.83289351852</v>
      </c>
      <c r="Q59">
        <f t="shared" si="1"/>
        <v>2015</v>
      </c>
    </row>
    <row r="60" spans="1:17" ht="45" x14ac:dyDescent="0.25">
      <c r="A60">
        <v>58</v>
      </c>
      <c r="B60" s="1" t="s">
        <v>146</v>
      </c>
      <c r="C60" s="1" t="s">
        <v>147</v>
      </c>
      <c r="D60" s="2">
        <v>10000</v>
      </c>
      <c r="E60" s="3">
        <v>10291</v>
      </c>
      <c r="F60" t="s">
        <v>19</v>
      </c>
      <c r="G60" t="s">
        <v>20</v>
      </c>
      <c r="H60" t="s">
        <v>21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22</v>
      </c>
      <c r="O60" t="s">
        <v>23</v>
      </c>
      <c r="P60" s="4">
        <f t="shared" si="0"/>
        <v>41932.745046296295</v>
      </c>
      <c r="Q60">
        <f t="shared" si="1"/>
        <v>2014</v>
      </c>
    </row>
    <row r="61" spans="1:17" ht="60" x14ac:dyDescent="0.25">
      <c r="A61">
        <v>59</v>
      </c>
      <c r="B61" s="1" t="s">
        <v>148</v>
      </c>
      <c r="C61" s="1" t="s">
        <v>149</v>
      </c>
      <c r="D61" s="2">
        <v>20000</v>
      </c>
      <c r="E61" s="3">
        <v>20025.14</v>
      </c>
      <c r="F61" t="s">
        <v>19</v>
      </c>
      <c r="G61" t="s">
        <v>20</v>
      </c>
      <c r="H61" t="s">
        <v>21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22</v>
      </c>
      <c r="O61" t="s">
        <v>23</v>
      </c>
      <c r="P61" s="4">
        <f t="shared" si="0"/>
        <v>42230.23583333334</v>
      </c>
      <c r="Q61">
        <f t="shared" si="1"/>
        <v>2015</v>
      </c>
    </row>
    <row r="62" spans="1:17" ht="45" x14ac:dyDescent="0.25">
      <c r="A62">
        <v>60</v>
      </c>
      <c r="B62" s="1" t="s">
        <v>150</v>
      </c>
      <c r="C62" s="1" t="s">
        <v>151</v>
      </c>
      <c r="D62" s="2">
        <v>4500</v>
      </c>
      <c r="E62" s="3">
        <v>4648.33</v>
      </c>
      <c r="F62" t="s">
        <v>19</v>
      </c>
      <c r="G62" t="s">
        <v>28</v>
      </c>
      <c r="H62" t="s">
        <v>29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22</v>
      </c>
      <c r="O62" t="s">
        <v>152</v>
      </c>
      <c r="P62" s="4">
        <f t="shared" si="0"/>
        <v>41701.901817129627</v>
      </c>
      <c r="Q62">
        <f t="shared" si="1"/>
        <v>2014</v>
      </c>
    </row>
    <row r="63" spans="1:17" ht="60" x14ac:dyDescent="0.25">
      <c r="A63">
        <v>61</v>
      </c>
      <c r="B63" s="1" t="s">
        <v>153</v>
      </c>
      <c r="C63" s="1" t="s">
        <v>154</v>
      </c>
      <c r="D63" s="2">
        <v>5000</v>
      </c>
      <c r="E63" s="3">
        <v>7415</v>
      </c>
      <c r="F63" t="s">
        <v>19</v>
      </c>
      <c r="G63" t="s">
        <v>20</v>
      </c>
      <c r="H63" t="s">
        <v>21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22</v>
      </c>
      <c r="O63" t="s">
        <v>152</v>
      </c>
      <c r="P63" s="4">
        <f t="shared" si="0"/>
        <v>41409.814317129632</v>
      </c>
      <c r="Q63">
        <f t="shared" si="1"/>
        <v>2013</v>
      </c>
    </row>
    <row r="64" spans="1:17" ht="60" x14ac:dyDescent="0.25">
      <c r="A64">
        <v>62</v>
      </c>
      <c r="B64" s="1" t="s">
        <v>155</v>
      </c>
      <c r="C64" s="1" t="s">
        <v>156</v>
      </c>
      <c r="D64" s="2">
        <v>3000</v>
      </c>
      <c r="E64" s="3">
        <v>4642</v>
      </c>
      <c r="F64" t="s">
        <v>19</v>
      </c>
      <c r="G64" t="s">
        <v>20</v>
      </c>
      <c r="H64" t="s">
        <v>21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22</v>
      </c>
      <c r="O64" t="s">
        <v>152</v>
      </c>
      <c r="P64" s="4">
        <f t="shared" si="0"/>
        <v>41311.799513888887</v>
      </c>
      <c r="Q64">
        <f t="shared" si="1"/>
        <v>2013</v>
      </c>
    </row>
    <row r="65" spans="1:17" ht="45" x14ac:dyDescent="0.25">
      <c r="A65">
        <v>63</v>
      </c>
      <c r="B65" s="1" t="s">
        <v>157</v>
      </c>
      <c r="C65" s="1" t="s">
        <v>158</v>
      </c>
      <c r="D65" s="2">
        <v>2000</v>
      </c>
      <c r="E65" s="3">
        <v>2270.37</v>
      </c>
      <c r="F65" t="s">
        <v>19</v>
      </c>
      <c r="G65" t="s">
        <v>20</v>
      </c>
      <c r="H65" t="s">
        <v>21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22</v>
      </c>
      <c r="O65" t="s">
        <v>152</v>
      </c>
      <c r="P65" s="4">
        <f t="shared" si="0"/>
        <v>41612.912187499998</v>
      </c>
      <c r="Q65">
        <f t="shared" si="1"/>
        <v>2013</v>
      </c>
    </row>
    <row r="66" spans="1:17" ht="60" x14ac:dyDescent="0.25">
      <c r="A66">
        <v>64</v>
      </c>
      <c r="B66" s="1" t="s">
        <v>159</v>
      </c>
      <c r="C66" s="1" t="s">
        <v>160</v>
      </c>
      <c r="D66" s="2">
        <v>1200</v>
      </c>
      <c r="E66" s="3">
        <v>2080</v>
      </c>
      <c r="F66" t="s">
        <v>19</v>
      </c>
      <c r="G66" t="s">
        <v>20</v>
      </c>
      <c r="H66" t="s">
        <v>21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22</v>
      </c>
      <c r="O66" t="s">
        <v>152</v>
      </c>
      <c r="P66" s="4">
        <f t="shared" ref="P66:P129" si="2">(((J66/60)/60)/24)+DATE(1970,1,1)</f>
        <v>41433.01829861111</v>
      </c>
      <c r="Q66">
        <f t="shared" ref="Q66:Q129" si="3">YEAR(P66)</f>
        <v>2013</v>
      </c>
    </row>
    <row r="67" spans="1:17" ht="45" x14ac:dyDescent="0.25">
      <c r="A67">
        <v>65</v>
      </c>
      <c r="B67" s="1" t="s">
        <v>161</v>
      </c>
      <c r="C67" s="1" t="s">
        <v>162</v>
      </c>
      <c r="D67" s="2">
        <v>7000</v>
      </c>
      <c r="E67" s="3">
        <v>7527</v>
      </c>
      <c r="F67" t="s">
        <v>19</v>
      </c>
      <c r="G67" t="s">
        <v>163</v>
      </c>
      <c r="H67" t="s">
        <v>164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22</v>
      </c>
      <c r="O67" t="s">
        <v>152</v>
      </c>
      <c r="P67" s="4">
        <f t="shared" si="2"/>
        <v>41835.821226851855</v>
      </c>
      <c r="Q67">
        <f t="shared" si="3"/>
        <v>2014</v>
      </c>
    </row>
    <row r="68" spans="1:17" ht="30" x14ac:dyDescent="0.25">
      <c r="A68">
        <v>66</v>
      </c>
      <c r="B68" s="1" t="s">
        <v>165</v>
      </c>
      <c r="C68" s="1" t="s">
        <v>166</v>
      </c>
      <c r="D68" s="2">
        <v>2000</v>
      </c>
      <c r="E68" s="3">
        <v>2372</v>
      </c>
      <c r="F68" t="s">
        <v>19</v>
      </c>
      <c r="G68" t="s">
        <v>20</v>
      </c>
      <c r="H68" t="s">
        <v>21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22</v>
      </c>
      <c r="O68" t="s">
        <v>152</v>
      </c>
      <c r="P68" s="4">
        <f t="shared" si="2"/>
        <v>42539.849768518514</v>
      </c>
      <c r="Q68">
        <f t="shared" si="3"/>
        <v>2016</v>
      </c>
    </row>
    <row r="69" spans="1:17" ht="45" x14ac:dyDescent="0.25">
      <c r="A69">
        <v>67</v>
      </c>
      <c r="B69" s="1" t="s">
        <v>167</v>
      </c>
      <c r="C69" s="1" t="s">
        <v>168</v>
      </c>
      <c r="D69" s="2">
        <v>2000</v>
      </c>
      <c r="E69" s="3">
        <v>2325</v>
      </c>
      <c r="F69" t="s">
        <v>19</v>
      </c>
      <c r="G69" t="s">
        <v>20</v>
      </c>
      <c r="H69" t="s">
        <v>21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22</v>
      </c>
      <c r="O69" t="s">
        <v>152</v>
      </c>
      <c r="P69" s="4">
        <f t="shared" si="2"/>
        <v>41075.583379629628</v>
      </c>
      <c r="Q69">
        <f t="shared" si="3"/>
        <v>2012</v>
      </c>
    </row>
    <row r="70" spans="1:17" ht="60" x14ac:dyDescent="0.25">
      <c r="A70">
        <v>68</v>
      </c>
      <c r="B70" s="1" t="s">
        <v>169</v>
      </c>
      <c r="C70" s="1" t="s">
        <v>170</v>
      </c>
      <c r="D70" s="2">
        <v>600</v>
      </c>
      <c r="E70" s="3">
        <v>763</v>
      </c>
      <c r="F70" t="s">
        <v>19</v>
      </c>
      <c r="G70" t="s">
        <v>28</v>
      </c>
      <c r="H70" t="s">
        <v>29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22</v>
      </c>
      <c r="O70" t="s">
        <v>152</v>
      </c>
      <c r="P70" s="4">
        <f t="shared" si="2"/>
        <v>41663.569340277776</v>
      </c>
      <c r="Q70">
        <f t="shared" si="3"/>
        <v>2014</v>
      </c>
    </row>
    <row r="71" spans="1:17" ht="60" x14ac:dyDescent="0.25">
      <c r="A71">
        <v>69</v>
      </c>
      <c r="B71" s="1" t="s">
        <v>171</v>
      </c>
      <c r="C71" s="1" t="s">
        <v>172</v>
      </c>
      <c r="D71" s="2">
        <v>10000</v>
      </c>
      <c r="E71" s="3">
        <v>11094.23</v>
      </c>
      <c r="F71" t="s">
        <v>19</v>
      </c>
      <c r="G71" t="s">
        <v>20</v>
      </c>
      <c r="H71" t="s">
        <v>21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22</v>
      </c>
      <c r="O71" t="s">
        <v>152</v>
      </c>
      <c r="P71" s="4">
        <f t="shared" si="2"/>
        <v>40786.187789351854</v>
      </c>
      <c r="Q71">
        <f t="shared" si="3"/>
        <v>2011</v>
      </c>
    </row>
    <row r="72" spans="1:17" ht="60" x14ac:dyDescent="0.25">
      <c r="A72">
        <v>70</v>
      </c>
      <c r="B72" s="1" t="s">
        <v>173</v>
      </c>
      <c r="C72" s="1" t="s">
        <v>174</v>
      </c>
      <c r="D72" s="2">
        <v>500</v>
      </c>
      <c r="E72" s="3">
        <v>636</v>
      </c>
      <c r="F72" t="s">
        <v>19</v>
      </c>
      <c r="G72" t="s">
        <v>20</v>
      </c>
      <c r="H72" t="s">
        <v>21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22</v>
      </c>
      <c r="O72" t="s">
        <v>152</v>
      </c>
      <c r="P72" s="4">
        <f t="shared" si="2"/>
        <v>40730.896354166667</v>
      </c>
      <c r="Q72">
        <f t="shared" si="3"/>
        <v>2011</v>
      </c>
    </row>
    <row r="73" spans="1:17" ht="45" x14ac:dyDescent="0.25">
      <c r="A73">
        <v>71</v>
      </c>
      <c r="B73" s="1" t="s">
        <v>175</v>
      </c>
      <c r="C73" s="1" t="s">
        <v>176</v>
      </c>
      <c r="D73" s="2">
        <v>1800</v>
      </c>
      <c r="E73" s="3">
        <v>2231</v>
      </c>
      <c r="F73" t="s">
        <v>19</v>
      </c>
      <c r="G73" t="s">
        <v>20</v>
      </c>
      <c r="H73" t="s">
        <v>21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22</v>
      </c>
      <c r="O73" t="s">
        <v>152</v>
      </c>
      <c r="P73" s="4">
        <f t="shared" si="2"/>
        <v>40997.271493055552</v>
      </c>
      <c r="Q73">
        <f t="shared" si="3"/>
        <v>2012</v>
      </c>
    </row>
    <row r="74" spans="1:17" ht="60" x14ac:dyDescent="0.25">
      <c r="A74">
        <v>72</v>
      </c>
      <c r="B74" s="1" t="s">
        <v>177</v>
      </c>
      <c r="C74" s="1" t="s">
        <v>178</v>
      </c>
      <c r="D74" s="2">
        <v>2200</v>
      </c>
      <c r="E74" s="3">
        <v>2385</v>
      </c>
      <c r="F74" t="s">
        <v>19</v>
      </c>
      <c r="G74" t="s">
        <v>20</v>
      </c>
      <c r="H74" t="s">
        <v>21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22</v>
      </c>
      <c r="O74" t="s">
        <v>152</v>
      </c>
      <c r="P74" s="4">
        <f t="shared" si="2"/>
        <v>41208.010196759256</v>
      </c>
      <c r="Q74">
        <f t="shared" si="3"/>
        <v>2012</v>
      </c>
    </row>
    <row r="75" spans="1:17" ht="60" x14ac:dyDescent="0.25">
      <c r="A75">
        <v>73</v>
      </c>
      <c r="B75" s="1" t="s">
        <v>179</v>
      </c>
      <c r="C75" s="1" t="s">
        <v>180</v>
      </c>
      <c r="D75" s="2">
        <v>900</v>
      </c>
      <c r="E75" s="3">
        <v>900</v>
      </c>
      <c r="F75" t="s">
        <v>19</v>
      </c>
      <c r="G75" t="s">
        <v>20</v>
      </c>
      <c r="H75" t="s">
        <v>21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22</v>
      </c>
      <c r="O75" t="s">
        <v>152</v>
      </c>
      <c r="P75" s="4">
        <f t="shared" si="2"/>
        <v>40587.75675925926</v>
      </c>
      <c r="Q75">
        <f t="shared" si="3"/>
        <v>2011</v>
      </c>
    </row>
    <row r="76" spans="1:17" ht="60" x14ac:dyDescent="0.25">
      <c r="A76">
        <v>74</v>
      </c>
      <c r="B76" s="1" t="s">
        <v>181</v>
      </c>
      <c r="C76" s="1" t="s">
        <v>182</v>
      </c>
      <c r="D76" s="2">
        <v>500</v>
      </c>
      <c r="E76" s="3">
        <v>564.66</v>
      </c>
      <c r="F76" t="s">
        <v>19</v>
      </c>
      <c r="G76" t="s">
        <v>183</v>
      </c>
      <c r="H76" t="s">
        <v>59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22</v>
      </c>
      <c r="O76" t="s">
        <v>152</v>
      </c>
      <c r="P76" s="4">
        <f t="shared" si="2"/>
        <v>42360.487210648149</v>
      </c>
      <c r="Q76">
        <f t="shared" si="3"/>
        <v>2015</v>
      </c>
    </row>
    <row r="77" spans="1:17" ht="45" x14ac:dyDescent="0.25">
      <c r="A77">
        <v>75</v>
      </c>
      <c r="B77" s="1" t="s">
        <v>184</v>
      </c>
      <c r="C77" s="1" t="s">
        <v>185</v>
      </c>
      <c r="D77" s="2">
        <v>3500</v>
      </c>
      <c r="E77" s="3">
        <v>4040</v>
      </c>
      <c r="F77" t="s">
        <v>19</v>
      </c>
      <c r="G77" t="s">
        <v>20</v>
      </c>
      <c r="H77" t="s">
        <v>21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22</v>
      </c>
      <c r="O77" t="s">
        <v>152</v>
      </c>
      <c r="P77" s="4">
        <f t="shared" si="2"/>
        <v>41357.209166666667</v>
      </c>
      <c r="Q77">
        <f t="shared" si="3"/>
        <v>2013</v>
      </c>
    </row>
    <row r="78" spans="1:17" ht="60" x14ac:dyDescent="0.25">
      <c r="A78">
        <v>76</v>
      </c>
      <c r="B78" s="1" t="s">
        <v>186</v>
      </c>
      <c r="C78" s="1" t="s">
        <v>187</v>
      </c>
      <c r="D78" s="2">
        <v>300</v>
      </c>
      <c r="E78" s="3">
        <v>460</v>
      </c>
      <c r="F78" t="s">
        <v>19</v>
      </c>
      <c r="G78" t="s">
        <v>20</v>
      </c>
      <c r="H78" t="s">
        <v>21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22</v>
      </c>
      <c r="O78" t="s">
        <v>152</v>
      </c>
      <c r="P78" s="4">
        <f t="shared" si="2"/>
        <v>40844.691643518519</v>
      </c>
      <c r="Q78">
        <f t="shared" si="3"/>
        <v>2011</v>
      </c>
    </row>
    <row r="79" spans="1:17" ht="45" x14ac:dyDescent="0.25">
      <c r="A79">
        <v>77</v>
      </c>
      <c r="B79" s="1" t="s">
        <v>188</v>
      </c>
      <c r="C79" s="1" t="s">
        <v>189</v>
      </c>
      <c r="D79" s="2">
        <v>400</v>
      </c>
      <c r="E79" s="3">
        <v>1570</v>
      </c>
      <c r="F79" t="s">
        <v>19</v>
      </c>
      <c r="G79" t="s">
        <v>20</v>
      </c>
      <c r="H79" t="s">
        <v>21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22</v>
      </c>
      <c r="O79" t="s">
        <v>152</v>
      </c>
      <c r="P79" s="4">
        <f t="shared" si="2"/>
        <v>40997.144872685189</v>
      </c>
      <c r="Q79">
        <f t="shared" si="3"/>
        <v>2012</v>
      </c>
    </row>
    <row r="80" spans="1:17" ht="105" x14ac:dyDescent="0.25">
      <c r="A80">
        <v>78</v>
      </c>
      <c r="B80" s="1" t="s">
        <v>190</v>
      </c>
      <c r="C80" s="1" t="s">
        <v>191</v>
      </c>
      <c r="D80" s="2">
        <v>50</v>
      </c>
      <c r="E80" s="3">
        <v>1351</v>
      </c>
      <c r="F80" t="s">
        <v>19</v>
      </c>
      <c r="G80" t="s">
        <v>183</v>
      </c>
      <c r="H80" t="s">
        <v>59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22</v>
      </c>
      <c r="O80" t="s">
        <v>152</v>
      </c>
      <c r="P80" s="4">
        <f t="shared" si="2"/>
        <v>42604.730567129634</v>
      </c>
      <c r="Q80">
        <f t="shared" si="3"/>
        <v>2016</v>
      </c>
    </row>
    <row r="81" spans="1:17" ht="45" x14ac:dyDescent="0.25">
      <c r="A81">
        <v>79</v>
      </c>
      <c r="B81" s="1" t="s">
        <v>192</v>
      </c>
      <c r="C81" s="1" t="s">
        <v>193</v>
      </c>
      <c r="D81" s="2">
        <v>1300</v>
      </c>
      <c r="E81" s="3">
        <v>1651</v>
      </c>
      <c r="F81" t="s">
        <v>19</v>
      </c>
      <c r="G81" t="s">
        <v>28</v>
      </c>
      <c r="H81" t="s">
        <v>29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22</v>
      </c>
      <c r="O81" t="s">
        <v>152</v>
      </c>
      <c r="P81" s="4">
        <f t="shared" si="2"/>
        <v>41724.776539351849</v>
      </c>
      <c r="Q81">
        <f t="shared" si="3"/>
        <v>2014</v>
      </c>
    </row>
    <row r="82" spans="1:17" ht="45" x14ac:dyDescent="0.25">
      <c r="A82">
        <v>80</v>
      </c>
      <c r="B82" s="1" t="s">
        <v>194</v>
      </c>
      <c r="C82" s="1" t="s">
        <v>195</v>
      </c>
      <c r="D82" s="2">
        <v>12000</v>
      </c>
      <c r="E82" s="3">
        <v>12870</v>
      </c>
      <c r="F82" t="s">
        <v>19</v>
      </c>
      <c r="G82" t="s">
        <v>20</v>
      </c>
      <c r="H82" t="s">
        <v>21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22</v>
      </c>
      <c r="O82" t="s">
        <v>152</v>
      </c>
      <c r="P82" s="4">
        <f t="shared" si="2"/>
        <v>41583.083981481483</v>
      </c>
      <c r="Q82">
        <f t="shared" si="3"/>
        <v>2013</v>
      </c>
    </row>
    <row r="83" spans="1:17" ht="60" x14ac:dyDescent="0.25">
      <c r="A83">
        <v>81</v>
      </c>
      <c r="B83" s="1" t="s">
        <v>196</v>
      </c>
      <c r="C83" s="1" t="s">
        <v>197</v>
      </c>
      <c r="D83" s="2">
        <v>750</v>
      </c>
      <c r="E83" s="3">
        <v>1485</v>
      </c>
      <c r="F83" t="s">
        <v>19</v>
      </c>
      <c r="G83" t="s">
        <v>20</v>
      </c>
      <c r="H83" t="s">
        <v>21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22</v>
      </c>
      <c r="O83" t="s">
        <v>152</v>
      </c>
      <c r="P83" s="4">
        <f t="shared" si="2"/>
        <v>41100.158877314818</v>
      </c>
      <c r="Q83">
        <f t="shared" si="3"/>
        <v>2012</v>
      </c>
    </row>
    <row r="84" spans="1:17" ht="60" x14ac:dyDescent="0.25">
      <c r="A84">
        <v>82</v>
      </c>
      <c r="B84" s="1" t="s">
        <v>198</v>
      </c>
      <c r="C84" s="1" t="s">
        <v>199</v>
      </c>
      <c r="D84" s="2">
        <v>4000</v>
      </c>
      <c r="E84" s="3">
        <v>4000.5</v>
      </c>
      <c r="F84" t="s">
        <v>19</v>
      </c>
      <c r="G84" t="s">
        <v>20</v>
      </c>
      <c r="H84" t="s">
        <v>21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22</v>
      </c>
      <c r="O84" t="s">
        <v>152</v>
      </c>
      <c r="P84" s="4">
        <f t="shared" si="2"/>
        <v>40795.820150462961</v>
      </c>
      <c r="Q84">
        <f t="shared" si="3"/>
        <v>2011</v>
      </c>
    </row>
    <row r="85" spans="1:17" ht="60" x14ac:dyDescent="0.25">
      <c r="A85">
        <v>83</v>
      </c>
      <c r="B85" s="1" t="s">
        <v>200</v>
      </c>
      <c r="C85" s="1" t="s">
        <v>201</v>
      </c>
      <c r="D85" s="2">
        <v>200</v>
      </c>
      <c r="E85" s="3">
        <v>205</v>
      </c>
      <c r="F85" t="s">
        <v>19</v>
      </c>
      <c r="G85" t="s">
        <v>28</v>
      </c>
      <c r="H85" t="s">
        <v>29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22</v>
      </c>
      <c r="O85" t="s">
        <v>152</v>
      </c>
      <c r="P85" s="4">
        <f t="shared" si="2"/>
        <v>42042.615613425922</v>
      </c>
      <c r="Q85">
        <f t="shared" si="3"/>
        <v>2015</v>
      </c>
    </row>
    <row r="86" spans="1:17" ht="45" x14ac:dyDescent="0.25">
      <c r="A86">
        <v>84</v>
      </c>
      <c r="B86" s="1" t="s">
        <v>202</v>
      </c>
      <c r="C86" s="1" t="s">
        <v>203</v>
      </c>
      <c r="D86" s="2">
        <v>500</v>
      </c>
      <c r="E86" s="3">
        <v>500</v>
      </c>
      <c r="F86" t="s">
        <v>19</v>
      </c>
      <c r="G86" t="s">
        <v>20</v>
      </c>
      <c r="H86" t="s">
        <v>21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22</v>
      </c>
      <c r="O86" t="s">
        <v>152</v>
      </c>
      <c r="P86" s="4">
        <f t="shared" si="2"/>
        <v>40648.757939814815</v>
      </c>
      <c r="Q86">
        <f t="shared" si="3"/>
        <v>2011</v>
      </c>
    </row>
    <row r="87" spans="1:17" ht="60" x14ac:dyDescent="0.25">
      <c r="A87">
        <v>85</v>
      </c>
      <c r="B87" s="1" t="s">
        <v>204</v>
      </c>
      <c r="C87" s="1" t="s">
        <v>205</v>
      </c>
      <c r="D87" s="2">
        <v>1200</v>
      </c>
      <c r="E87" s="3">
        <v>1506</v>
      </c>
      <c r="F87" t="s">
        <v>19</v>
      </c>
      <c r="G87" t="s">
        <v>20</v>
      </c>
      <c r="H87" t="s">
        <v>21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22</v>
      </c>
      <c r="O87" t="s">
        <v>152</v>
      </c>
      <c r="P87" s="4">
        <f t="shared" si="2"/>
        <v>40779.125428240739</v>
      </c>
      <c r="Q87">
        <f t="shared" si="3"/>
        <v>2011</v>
      </c>
    </row>
    <row r="88" spans="1:17" ht="75" x14ac:dyDescent="0.25">
      <c r="A88">
        <v>86</v>
      </c>
      <c r="B88" s="1" t="s">
        <v>206</v>
      </c>
      <c r="C88" s="1" t="s">
        <v>207</v>
      </c>
      <c r="D88" s="2">
        <v>6000</v>
      </c>
      <c r="E88" s="3">
        <v>6388</v>
      </c>
      <c r="F88" t="s">
        <v>19</v>
      </c>
      <c r="G88" t="s">
        <v>183</v>
      </c>
      <c r="H88" t="s">
        <v>59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22</v>
      </c>
      <c r="O88" t="s">
        <v>152</v>
      </c>
      <c r="P88" s="4">
        <f t="shared" si="2"/>
        <v>42291.556076388893</v>
      </c>
      <c r="Q88">
        <f t="shared" si="3"/>
        <v>2015</v>
      </c>
    </row>
    <row r="89" spans="1:17" ht="45" x14ac:dyDescent="0.25">
      <c r="A89">
        <v>87</v>
      </c>
      <c r="B89" s="1" t="s">
        <v>208</v>
      </c>
      <c r="C89" s="1" t="s">
        <v>209</v>
      </c>
      <c r="D89" s="2">
        <v>2500</v>
      </c>
      <c r="E89" s="3">
        <v>2615</v>
      </c>
      <c r="F89" t="s">
        <v>19</v>
      </c>
      <c r="G89" t="s">
        <v>20</v>
      </c>
      <c r="H89" t="s">
        <v>21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22</v>
      </c>
      <c r="O89" t="s">
        <v>152</v>
      </c>
      <c r="P89" s="4">
        <f t="shared" si="2"/>
        <v>40322.53938657407</v>
      </c>
      <c r="Q89">
        <f t="shared" si="3"/>
        <v>2010</v>
      </c>
    </row>
    <row r="90" spans="1:17" ht="60" x14ac:dyDescent="0.25">
      <c r="A90">
        <v>88</v>
      </c>
      <c r="B90" s="1" t="s">
        <v>210</v>
      </c>
      <c r="C90" s="1" t="s">
        <v>211</v>
      </c>
      <c r="D90" s="2">
        <v>3500</v>
      </c>
      <c r="E90" s="3">
        <v>3600</v>
      </c>
      <c r="F90" t="s">
        <v>19</v>
      </c>
      <c r="G90" t="s">
        <v>20</v>
      </c>
      <c r="H90" t="s">
        <v>21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22</v>
      </c>
      <c r="O90" t="s">
        <v>152</v>
      </c>
      <c r="P90" s="4">
        <f t="shared" si="2"/>
        <v>41786.65892361111</v>
      </c>
      <c r="Q90">
        <f t="shared" si="3"/>
        <v>2014</v>
      </c>
    </row>
    <row r="91" spans="1:17" ht="45" x14ac:dyDescent="0.25">
      <c r="A91">
        <v>89</v>
      </c>
      <c r="B91" s="1" t="s">
        <v>212</v>
      </c>
      <c r="C91" s="1" t="s">
        <v>213</v>
      </c>
      <c r="D91" s="2">
        <v>6000</v>
      </c>
      <c r="E91" s="3">
        <v>6904</v>
      </c>
      <c r="F91" t="s">
        <v>19</v>
      </c>
      <c r="G91" t="s">
        <v>20</v>
      </c>
      <c r="H91" t="s">
        <v>21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22</v>
      </c>
      <c r="O91" t="s">
        <v>152</v>
      </c>
      <c r="P91" s="4">
        <f t="shared" si="2"/>
        <v>41402.752222222225</v>
      </c>
      <c r="Q91">
        <f t="shared" si="3"/>
        <v>2013</v>
      </c>
    </row>
    <row r="92" spans="1:17" ht="30" x14ac:dyDescent="0.25">
      <c r="A92">
        <v>90</v>
      </c>
      <c r="B92" s="1" t="s">
        <v>214</v>
      </c>
      <c r="C92" s="1" t="s">
        <v>215</v>
      </c>
      <c r="D92" s="2">
        <v>500</v>
      </c>
      <c r="E92" s="3">
        <v>502</v>
      </c>
      <c r="F92" t="s">
        <v>19</v>
      </c>
      <c r="G92" t="s">
        <v>20</v>
      </c>
      <c r="H92" t="s">
        <v>21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22</v>
      </c>
      <c r="O92" t="s">
        <v>152</v>
      </c>
      <c r="P92" s="4">
        <f t="shared" si="2"/>
        <v>40706.297442129631</v>
      </c>
      <c r="Q92">
        <f t="shared" si="3"/>
        <v>2011</v>
      </c>
    </row>
    <row r="93" spans="1:17" ht="45" x14ac:dyDescent="0.25">
      <c r="A93">
        <v>91</v>
      </c>
      <c r="B93" s="1" t="s">
        <v>216</v>
      </c>
      <c r="C93" s="1" t="s">
        <v>217</v>
      </c>
      <c r="D93" s="2">
        <v>3000</v>
      </c>
      <c r="E93" s="3">
        <v>3600</v>
      </c>
      <c r="F93" t="s">
        <v>19</v>
      </c>
      <c r="G93" t="s">
        <v>20</v>
      </c>
      <c r="H93" t="s">
        <v>21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22</v>
      </c>
      <c r="O93" t="s">
        <v>152</v>
      </c>
      <c r="P93" s="4">
        <f t="shared" si="2"/>
        <v>40619.402361111112</v>
      </c>
      <c r="Q93">
        <f t="shared" si="3"/>
        <v>2011</v>
      </c>
    </row>
    <row r="94" spans="1:17" ht="60" x14ac:dyDescent="0.25">
      <c r="A94">
        <v>92</v>
      </c>
      <c r="B94" s="1" t="s">
        <v>218</v>
      </c>
      <c r="C94" s="1" t="s">
        <v>219</v>
      </c>
      <c r="D94" s="2">
        <v>5000</v>
      </c>
      <c r="E94" s="3">
        <v>5260</v>
      </c>
      <c r="F94" t="s">
        <v>19</v>
      </c>
      <c r="G94" t="s">
        <v>163</v>
      </c>
      <c r="H94" t="s">
        <v>164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22</v>
      </c>
      <c r="O94" t="s">
        <v>152</v>
      </c>
      <c r="P94" s="4">
        <f t="shared" si="2"/>
        <v>42721.198877314819</v>
      </c>
      <c r="Q94">
        <f t="shared" si="3"/>
        <v>2016</v>
      </c>
    </row>
    <row r="95" spans="1:17" ht="60" x14ac:dyDescent="0.25">
      <c r="A95">
        <v>93</v>
      </c>
      <c r="B95" s="1" t="s">
        <v>220</v>
      </c>
      <c r="C95" s="1" t="s">
        <v>221</v>
      </c>
      <c r="D95" s="2">
        <v>1000</v>
      </c>
      <c r="E95" s="3">
        <v>1106</v>
      </c>
      <c r="F95" t="s">
        <v>19</v>
      </c>
      <c r="G95" t="s">
        <v>20</v>
      </c>
      <c r="H95" t="s">
        <v>21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22</v>
      </c>
      <c r="O95" t="s">
        <v>152</v>
      </c>
      <c r="P95" s="4">
        <f t="shared" si="2"/>
        <v>41065.858067129629</v>
      </c>
      <c r="Q95">
        <f t="shared" si="3"/>
        <v>2012</v>
      </c>
    </row>
    <row r="96" spans="1:17" ht="45" x14ac:dyDescent="0.25">
      <c r="A96">
        <v>94</v>
      </c>
      <c r="B96" s="1" t="s">
        <v>222</v>
      </c>
      <c r="C96" s="1" t="s">
        <v>223</v>
      </c>
      <c r="D96" s="2">
        <v>250</v>
      </c>
      <c r="E96" s="3">
        <v>260</v>
      </c>
      <c r="F96" t="s">
        <v>19</v>
      </c>
      <c r="G96" t="s">
        <v>28</v>
      </c>
      <c r="H96" t="s">
        <v>29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22</v>
      </c>
      <c r="O96" t="s">
        <v>152</v>
      </c>
      <c r="P96" s="4">
        <f t="shared" si="2"/>
        <v>41716.717847222222</v>
      </c>
      <c r="Q96">
        <f t="shared" si="3"/>
        <v>2014</v>
      </c>
    </row>
    <row r="97" spans="1:17" ht="60" x14ac:dyDescent="0.25">
      <c r="A97">
        <v>95</v>
      </c>
      <c r="B97" s="1" t="s">
        <v>224</v>
      </c>
      <c r="C97" s="1" t="s">
        <v>225</v>
      </c>
      <c r="D97" s="2">
        <v>350</v>
      </c>
      <c r="E97" s="3">
        <v>460</v>
      </c>
      <c r="F97" t="s">
        <v>19</v>
      </c>
      <c r="G97" t="s">
        <v>20</v>
      </c>
      <c r="H97" t="s">
        <v>21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22</v>
      </c>
      <c r="O97" t="s">
        <v>152</v>
      </c>
      <c r="P97" s="4">
        <f t="shared" si="2"/>
        <v>40935.005104166667</v>
      </c>
      <c r="Q97">
        <f t="shared" si="3"/>
        <v>2012</v>
      </c>
    </row>
    <row r="98" spans="1:17" ht="60" x14ac:dyDescent="0.25">
      <c r="A98">
        <v>96</v>
      </c>
      <c r="B98" s="1" t="s">
        <v>226</v>
      </c>
      <c r="C98" s="1" t="s">
        <v>227</v>
      </c>
      <c r="D98" s="2">
        <v>1500</v>
      </c>
      <c r="E98" s="3">
        <v>1720</v>
      </c>
      <c r="F98" t="s">
        <v>19</v>
      </c>
      <c r="G98" t="s">
        <v>20</v>
      </c>
      <c r="H98" t="s">
        <v>21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22</v>
      </c>
      <c r="O98" t="s">
        <v>152</v>
      </c>
      <c r="P98" s="4">
        <f t="shared" si="2"/>
        <v>40324.662511574075</v>
      </c>
      <c r="Q98">
        <f t="shared" si="3"/>
        <v>2010</v>
      </c>
    </row>
    <row r="99" spans="1:17" ht="45" x14ac:dyDescent="0.25">
      <c r="A99">
        <v>97</v>
      </c>
      <c r="B99" s="1" t="s">
        <v>228</v>
      </c>
      <c r="C99" s="1" t="s">
        <v>229</v>
      </c>
      <c r="D99" s="2">
        <v>400</v>
      </c>
      <c r="E99" s="3">
        <v>425</v>
      </c>
      <c r="F99" t="s">
        <v>19</v>
      </c>
      <c r="G99" t="s">
        <v>20</v>
      </c>
      <c r="H99" t="s">
        <v>21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22</v>
      </c>
      <c r="O99" t="s">
        <v>152</v>
      </c>
      <c r="P99" s="4">
        <f t="shared" si="2"/>
        <v>40706.135208333333</v>
      </c>
      <c r="Q99">
        <f t="shared" si="3"/>
        <v>2011</v>
      </c>
    </row>
    <row r="100" spans="1:17" ht="45" x14ac:dyDescent="0.25">
      <c r="A100">
        <v>98</v>
      </c>
      <c r="B100" s="1" t="s">
        <v>230</v>
      </c>
      <c r="C100" s="1" t="s">
        <v>231</v>
      </c>
      <c r="D100" s="2">
        <v>3200</v>
      </c>
      <c r="E100" s="3">
        <v>3400</v>
      </c>
      <c r="F100" t="s">
        <v>19</v>
      </c>
      <c r="G100" t="s">
        <v>20</v>
      </c>
      <c r="H100" t="s">
        <v>21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22</v>
      </c>
      <c r="O100" t="s">
        <v>152</v>
      </c>
      <c r="P100" s="4">
        <f t="shared" si="2"/>
        <v>41214.79483796296</v>
      </c>
      <c r="Q100">
        <f t="shared" si="3"/>
        <v>2012</v>
      </c>
    </row>
    <row r="101" spans="1:17" ht="45" x14ac:dyDescent="0.25">
      <c r="A101">
        <v>99</v>
      </c>
      <c r="B101" s="1" t="s">
        <v>232</v>
      </c>
      <c r="C101" s="1" t="s">
        <v>233</v>
      </c>
      <c r="D101" s="2">
        <v>1500</v>
      </c>
      <c r="E101" s="3">
        <v>1590.29</v>
      </c>
      <c r="F101" t="s">
        <v>19</v>
      </c>
      <c r="G101" t="s">
        <v>20</v>
      </c>
      <c r="H101" t="s">
        <v>21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22</v>
      </c>
      <c r="O101" t="s">
        <v>152</v>
      </c>
      <c r="P101" s="4">
        <f t="shared" si="2"/>
        <v>41631.902766203704</v>
      </c>
      <c r="Q101">
        <f t="shared" si="3"/>
        <v>2013</v>
      </c>
    </row>
    <row r="102" spans="1:17" ht="60" x14ac:dyDescent="0.25">
      <c r="A102">
        <v>100</v>
      </c>
      <c r="B102" s="1" t="s">
        <v>234</v>
      </c>
      <c r="C102" s="1" t="s">
        <v>235</v>
      </c>
      <c r="D102" s="2">
        <v>5000</v>
      </c>
      <c r="E102" s="3">
        <v>5000</v>
      </c>
      <c r="F102" t="s">
        <v>19</v>
      </c>
      <c r="G102" t="s">
        <v>20</v>
      </c>
      <c r="H102" t="s">
        <v>21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22</v>
      </c>
      <c r="O102" t="s">
        <v>152</v>
      </c>
      <c r="P102" s="4">
        <f t="shared" si="2"/>
        <v>41197.753310185188</v>
      </c>
      <c r="Q102">
        <f t="shared" si="3"/>
        <v>2012</v>
      </c>
    </row>
    <row r="103" spans="1:17" ht="60" x14ac:dyDescent="0.25">
      <c r="A103">
        <v>101</v>
      </c>
      <c r="B103" s="1" t="s">
        <v>236</v>
      </c>
      <c r="C103" s="1" t="s">
        <v>237</v>
      </c>
      <c r="D103" s="2">
        <v>3500</v>
      </c>
      <c r="E103" s="3">
        <v>3500</v>
      </c>
      <c r="F103" t="s">
        <v>19</v>
      </c>
      <c r="G103" t="s">
        <v>20</v>
      </c>
      <c r="H103" t="s">
        <v>21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22</v>
      </c>
      <c r="O103" t="s">
        <v>152</v>
      </c>
      <c r="P103" s="4">
        <f t="shared" si="2"/>
        <v>41274.776736111111</v>
      </c>
      <c r="Q103">
        <f t="shared" si="3"/>
        <v>2012</v>
      </c>
    </row>
    <row r="104" spans="1:17" ht="60" x14ac:dyDescent="0.25">
      <c r="A104">
        <v>102</v>
      </c>
      <c r="B104" s="1" t="s">
        <v>238</v>
      </c>
      <c r="C104" s="1" t="s">
        <v>239</v>
      </c>
      <c r="D104" s="2">
        <v>6000</v>
      </c>
      <c r="E104" s="3">
        <v>7665</v>
      </c>
      <c r="F104" t="s">
        <v>19</v>
      </c>
      <c r="G104" t="s">
        <v>20</v>
      </c>
      <c r="H104" t="s">
        <v>21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22</v>
      </c>
      <c r="O104" t="s">
        <v>152</v>
      </c>
      <c r="P104" s="4">
        <f t="shared" si="2"/>
        <v>40505.131168981483</v>
      </c>
      <c r="Q104">
        <f t="shared" si="3"/>
        <v>2010</v>
      </c>
    </row>
    <row r="105" spans="1:17" ht="45" x14ac:dyDescent="0.25">
      <c r="A105">
        <v>103</v>
      </c>
      <c r="B105" s="1" t="s">
        <v>240</v>
      </c>
      <c r="C105" s="1" t="s">
        <v>241</v>
      </c>
      <c r="D105" s="2">
        <v>1300</v>
      </c>
      <c r="E105" s="3">
        <v>1367</v>
      </c>
      <c r="F105" t="s">
        <v>19</v>
      </c>
      <c r="G105" t="s">
        <v>28</v>
      </c>
      <c r="H105" t="s">
        <v>29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22</v>
      </c>
      <c r="O105" t="s">
        <v>152</v>
      </c>
      <c r="P105" s="4">
        <f t="shared" si="2"/>
        <v>41682.805902777778</v>
      </c>
      <c r="Q105">
        <f t="shared" si="3"/>
        <v>2014</v>
      </c>
    </row>
    <row r="106" spans="1:17" ht="30" x14ac:dyDescent="0.25">
      <c r="A106">
        <v>104</v>
      </c>
      <c r="B106" s="1" t="s">
        <v>242</v>
      </c>
      <c r="C106" s="1" t="s">
        <v>243</v>
      </c>
      <c r="D106" s="2">
        <v>500</v>
      </c>
      <c r="E106" s="3">
        <v>600</v>
      </c>
      <c r="F106" t="s">
        <v>19</v>
      </c>
      <c r="G106" t="s">
        <v>20</v>
      </c>
      <c r="H106" t="s">
        <v>21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22</v>
      </c>
      <c r="O106" t="s">
        <v>152</v>
      </c>
      <c r="P106" s="4">
        <f t="shared" si="2"/>
        <v>40612.695208333331</v>
      </c>
      <c r="Q106">
        <f t="shared" si="3"/>
        <v>2011</v>
      </c>
    </row>
    <row r="107" spans="1:17" ht="45" x14ac:dyDescent="0.25">
      <c r="A107">
        <v>105</v>
      </c>
      <c r="B107" s="1" t="s">
        <v>244</v>
      </c>
      <c r="C107" s="1" t="s">
        <v>245</v>
      </c>
      <c r="D107" s="2">
        <v>2200</v>
      </c>
      <c r="E107" s="3">
        <v>2363</v>
      </c>
      <c r="F107" t="s">
        <v>19</v>
      </c>
      <c r="G107" t="s">
        <v>20</v>
      </c>
      <c r="H107" t="s">
        <v>21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22</v>
      </c>
      <c r="O107" t="s">
        <v>152</v>
      </c>
      <c r="P107" s="4">
        <f t="shared" si="2"/>
        <v>42485.724768518514</v>
      </c>
      <c r="Q107">
        <f t="shared" si="3"/>
        <v>2016</v>
      </c>
    </row>
    <row r="108" spans="1:17" x14ac:dyDescent="0.25">
      <c r="A108">
        <v>106</v>
      </c>
      <c r="B108" s="1" t="s">
        <v>246</v>
      </c>
      <c r="C108" s="1" t="s">
        <v>247</v>
      </c>
      <c r="D108" s="2">
        <v>5000</v>
      </c>
      <c r="E108" s="3">
        <v>5025</v>
      </c>
      <c r="F108" t="s">
        <v>19</v>
      </c>
      <c r="G108" t="s">
        <v>20</v>
      </c>
      <c r="H108" t="s">
        <v>21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22</v>
      </c>
      <c r="O108" t="s">
        <v>152</v>
      </c>
      <c r="P108" s="4">
        <f t="shared" si="2"/>
        <v>40987.776631944449</v>
      </c>
      <c r="Q108">
        <f t="shared" si="3"/>
        <v>2012</v>
      </c>
    </row>
    <row r="109" spans="1:17" ht="60" x14ac:dyDescent="0.25">
      <c r="A109">
        <v>107</v>
      </c>
      <c r="B109" s="1" t="s">
        <v>248</v>
      </c>
      <c r="C109" s="1" t="s">
        <v>249</v>
      </c>
      <c r="D109" s="2">
        <v>7500</v>
      </c>
      <c r="E109" s="3">
        <v>7685</v>
      </c>
      <c r="F109" t="s">
        <v>19</v>
      </c>
      <c r="G109" t="s">
        <v>20</v>
      </c>
      <c r="H109" t="s">
        <v>21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22</v>
      </c>
      <c r="O109" t="s">
        <v>152</v>
      </c>
      <c r="P109" s="4">
        <f t="shared" si="2"/>
        <v>40635.982488425929</v>
      </c>
      <c r="Q109">
        <f t="shared" si="3"/>
        <v>2011</v>
      </c>
    </row>
    <row r="110" spans="1:17" ht="45" x14ac:dyDescent="0.25">
      <c r="A110">
        <v>108</v>
      </c>
      <c r="B110" s="1" t="s">
        <v>250</v>
      </c>
      <c r="C110" s="1" t="s">
        <v>251</v>
      </c>
      <c r="D110" s="2">
        <v>1500</v>
      </c>
      <c r="E110" s="3">
        <v>3700</v>
      </c>
      <c r="F110" t="s">
        <v>19</v>
      </c>
      <c r="G110" t="s">
        <v>20</v>
      </c>
      <c r="H110" t="s">
        <v>21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22</v>
      </c>
      <c r="O110" t="s">
        <v>152</v>
      </c>
      <c r="P110" s="4">
        <f t="shared" si="2"/>
        <v>41365.613078703704</v>
      </c>
      <c r="Q110">
        <f t="shared" si="3"/>
        <v>2013</v>
      </c>
    </row>
    <row r="111" spans="1:17" ht="45" x14ac:dyDescent="0.25">
      <c r="A111">
        <v>109</v>
      </c>
      <c r="B111" s="1" t="s">
        <v>252</v>
      </c>
      <c r="C111" s="1" t="s">
        <v>253</v>
      </c>
      <c r="D111" s="2">
        <v>1000</v>
      </c>
      <c r="E111" s="3">
        <v>2195</v>
      </c>
      <c r="F111" t="s">
        <v>19</v>
      </c>
      <c r="G111" t="s">
        <v>20</v>
      </c>
      <c r="H111" t="s">
        <v>21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22</v>
      </c>
      <c r="O111" t="s">
        <v>152</v>
      </c>
      <c r="P111" s="4">
        <f t="shared" si="2"/>
        <v>40570.025810185187</v>
      </c>
      <c r="Q111">
        <f t="shared" si="3"/>
        <v>2011</v>
      </c>
    </row>
    <row r="112" spans="1:17" ht="45" x14ac:dyDescent="0.25">
      <c r="A112">
        <v>110</v>
      </c>
      <c r="B112" s="1" t="s">
        <v>254</v>
      </c>
      <c r="C112" s="1" t="s">
        <v>255</v>
      </c>
      <c r="D112" s="2">
        <v>1300</v>
      </c>
      <c r="E112" s="3">
        <v>1700</v>
      </c>
      <c r="F112" t="s">
        <v>19</v>
      </c>
      <c r="G112" t="s">
        <v>20</v>
      </c>
      <c r="H112" t="s">
        <v>21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22</v>
      </c>
      <c r="O112" t="s">
        <v>152</v>
      </c>
      <c r="P112" s="4">
        <f t="shared" si="2"/>
        <v>41557.949687500004</v>
      </c>
      <c r="Q112">
        <f t="shared" si="3"/>
        <v>2013</v>
      </c>
    </row>
    <row r="113" spans="1:17" ht="45" x14ac:dyDescent="0.25">
      <c r="A113">
        <v>111</v>
      </c>
      <c r="B113" s="1" t="s">
        <v>256</v>
      </c>
      <c r="C113" s="1" t="s">
        <v>257</v>
      </c>
      <c r="D113" s="2">
        <v>3500</v>
      </c>
      <c r="E113" s="3">
        <v>5410</v>
      </c>
      <c r="F113" t="s">
        <v>19</v>
      </c>
      <c r="G113" t="s">
        <v>54</v>
      </c>
      <c r="H113" t="s">
        <v>55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22</v>
      </c>
      <c r="O113" t="s">
        <v>152</v>
      </c>
      <c r="P113" s="4">
        <f t="shared" si="2"/>
        <v>42125.333182870367</v>
      </c>
      <c r="Q113">
        <f t="shared" si="3"/>
        <v>2015</v>
      </c>
    </row>
    <row r="114" spans="1:17" ht="60" x14ac:dyDescent="0.25">
      <c r="A114">
        <v>112</v>
      </c>
      <c r="B114" s="1" t="s">
        <v>258</v>
      </c>
      <c r="C114" s="1" t="s">
        <v>259</v>
      </c>
      <c r="D114" s="2">
        <v>5000</v>
      </c>
      <c r="E114" s="3">
        <v>5200</v>
      </c>
      <c r="F114" t="s">
        <v>19</v>
      </c>
      <c r="G114" t="s">
        <v>20</v>
      </c>
      <c r="H114" t="s">
        <v>21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22</v>
      </c>
      <c r="O114" t="s">
        <v>152</v>
      </c>
      <c r="P114" s="4">
        <f t="shared" si="2"/>
        <v>41718.043032407404</v>
      </c>
      <c r="Q114">
        <f t="shared" si="3"/>
        <v>2014</v>
      </c>
    </row>
    <row r="115" spans="1:17" ht="30" x14ac:dyDescent="0.25">
      <c r="A115">
        <v>113</v>
      </c>
      <c r="B115" s="1" t="s">
        <v>260</v>
      </c>
      <c r="C115" s="1" t="s">
        <v>261</v>
      </c>
      <c r="D115" s="2">
        <v>5000</v>
      </c>
      <c r="E115" s="3">
        <v>7050</v>
      </c>
      <c r="F115" t="s">
        <v>19</v>
      </c>
      <c r="G115" t="s">
        <v>20</v>
      </c>
      <c r="H115" t="s">
        <v>21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22</v>
      </c>
      <c r="O115" t="s">
        <v>152</v>
      </c>
      <c r="P115" s="4">
        <f t="shared" si="2"/>
        <v>40753.758425925924</v>
      </c>
      <c r="Q115">
        <f t="shared" si="3"/>
        <v>2011</v>
      </c>
    </row>
    <row r="116" spans="1:17" ht="60" x14ac:dyDescent="0.25">
      <c r="A116">
        <v>114</v>
      </c>
      <c r="B116" s="1" t="s">
        <v>262</v>
      </c>
      <c r="C116" s="1" t="s">
        <v>263</v>
      </c>
      <c r="D116" s="2">
        <v>3000</v>
      </c>
      <c r="E116" s="3">
        <v>3100</v>
      </c>
      <c r="F116" t="s">
        <v>19</v>
      </c>
      <c r="G116" t="s">
        <v>20</v>
      </c>
      <c r="H116" t="s">
        <v>21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22</v>
      </c>
      <c r="O116" t="s">
        <v>152</v>
      </c>
      <c r="P116" s="4">
        <f t="shared" si="2"/>
        <v>40861.27416666667</v>
      </c>
      <c r="Q116">
        <f t="shared" si="3"/>
        <v>2011</v>
      </c>
    </row>
    <row r="117" spans="1:17" ht="30" x14ac:dyDescent="0.25">
      <c r="A117">
        <v>115</v>
      </c>
      <c r="B117" s="1" t="s">
        <v>264</v>
      </c>
      <c r="C117" s="1" t="s">
        <v>265</v>
      </c>
      <c r="D117" s="2">
        <v>450</v>
      </c>
      <c r="E117" s="3">
        <v>632</v>
      </c>
      <c r="F117" t="s">
        <v>19</v>
      </c>
      <c r="G117" t="s">
        <v>20</v>
      </c>
      <c r="H117" t="s">
        <v>21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22</v>
      </c>
      <c r="O117" t="s">
        <v>152</v>
      </c>
      <c r="P117" s="4">
        <f t="shared" si="2"/>
        <v>40918.738935185182</v>
      </c>
      <c r="Q117">
        <f t="shared" si="3"/>
        <v>2012</v>
      </c>
    </row>
    <row r="118" spans="1:17" ht="60" x14ac:dyDescent="0.25">
      <c r="A118">
        <v>116</v>
      </c>
      <c r="B118" s="1" t="s">
        <v>266</v>
      </c>
      <c r="C118" s="1" t="s">
        <v>267</v>
      </c>
      <c r="D118" s="2">
        <v>3500</v>
      </c>
      <c r="E118" s="3">
        <v>3978</v>
      </c>
      <c r="F118" t="s">
        <v>19</v>
      </c>
      <c r="G118" t="s">
        <v>20</v>
      </c>
      <c r="H118" t="s">
        <v>21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22</v>
      </c>
      <c r="O118" t="s">
        <v>152</v>
      </c>
      <c r="P118" s="4">
        <f t="shared" si="2"/>
        <v>40595.497164351851</v>
      </c>
      <c r="Q118">
        <f t="shared" si="3"/>
        <v>2011</v>
      </c>
    </row>
    <row r="119" spans="1:17" ht="60" x14ac:dyDescent="0.25">
      <c r="A119">
        <v>117</v>
      </c>
      <c r="B119" s="1" t="s">
        <v>268</v>
      </c>
      <c r="C119" s="1" t="s">
        <v>269</v>
      </c>
      <c r="D119" s="2">
        <v>4500</v>
      </c>
      <c r="E119" s="3">
        <v>4522.22</v>
      </c>
      <c r="F119" t="s">
        <v>19</v>
      </c>
      <c r="G119" t="s">
        <v>20</v>
      </c>
      <c r="H119" t="s">
        <v>21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22</v>
      </c>
      <c r="O119" t="s">
        <v>152</v>
      </c>
      <c r="P119" s="4">
        <f t="shared" si="2"/>
        <v>40248.834999999999</v>
      </c>
      <c r="Q119">
        <f t="shared" si="3"/>
        <v>2010</v>
      </c>
    </row>
    <row r="120" spans="1:17" ht="45" x14ac:dyDescent="0.25">
      <c r="A120">
        <v>118</v>
      </c>
      <c r="B120" s="1" t="s">
        <v>270</v>
      </c>
      <c r="C120" s="1" t="s">
        <v>271</v>
      </c>
      <c r="D120" s="2">
        <v>5000</v>
      </c>
      <c r="E120" s="3">
        <v>5651.58</v>
      </c>
      <c r="F120" t="s">
        <v>19</v>
      </c>
      <c r="G120" t="s">
        <v>20</v>
      </c>
      <c r="H120" t="s">
        <v>21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22</v>
      </c>
      <c r="O120" t="s">
        <v>152</v>
      </c>
      <c r="P120" s="4">
        <f t="shared" si="2"/>
        <v>40723.053657407407</v>
      </c>
      <c r="Q120">
        <f t="shared" si="3"/>
        <v>2011</v>
      </c>
    </row>
    <row r="121" spans="1:17" ht="60" x14ac:dyDescent="0.25">
      <c r="A121">
        <v>119</v>
      </c>
      <c r="B121" s="1" t="s">
        <v>272</v>
      </c>
      <c r="C121" s="1" t="s">
        <v>273</v>
      </c>
      <c r="D121" s="2">
        <v>3250</v>
      </c>
      <c r="E121" s="3">
        <v>3398.1</v>
      </c>
      <c r="F121" t="s">
        <v>19</v>
      </c>
      <c r="G121" t="s">
        <v>20</v>
      </c>
      <c r="H121" t="s">
        <v>21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22</v>
      </c>
      <c r="O121" t="s">
        <v>152</v>
      </c>
      <c r="P121" s="4">
        <f t="shared" si="2"/>
        <v>40739.069282407407</v>
      </c>
      <c r="Q121">
        <f t="shared" si="3"/>
        <v>2011</v>
      </c>
    </row>
    <row r="122" spans="1:17" ht="60" x14ac:dyDescent="0.25">
      <c r="A122">
        <v>120</v>
      </c>
      <c r="B122" s="1" t="s">
        <v>274</v>
      </c>
      <c r="C122" s="1" t="s">
        <v>275</v>
      </c>
      <c r="D122" s="2">
        <v>70000</v>
      </c>
      <c r="E122" s="3">
        <v>10</v>
      </c>
      <c r="F122" t="s">
        <v>276</v>
      </c>
      <c r="G122" t="s">
        <v>277</v>
      </c>
      <c r="H122" t="s">
        <v>278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22</v>
      </c>
      <c r="O122" t="s">
        <v>279</v>
      </c>
      <c r="P122" s="4">
        <f t="shared" si="2"/>
        <v>42616.049849537041</v>
      </c>
      <c r="Q122">
        <f t="shared" si="3"/>
        <v>2016</v>
      </c>
    </row>
    <row r="123" spans="1:17" ht="60" x14ac:dyDescent="0.25">
      <c r="A123">
        <v>121</v>
      </c>
      <c r="B123" s="1" t="s">
        <v>280</v>
      </c>
      <c r="C123" s="1" t="s">
        <v>281</v>
      </c>
      <c r="D123" s="2">
        <v>3000</v>
      </c>
      <c r="E123" s="3">
        <v>1</v>
      </c>
      <c r="F123" t="s">
        <v>276</v>
      </c>
      <c r="G123" t="s">
        <v>20</v>
      </c>
      <c r="H123" t="s">
        <v>21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22</v>
      </c>
      <c r="O123" t="s">
        <v>279</v>
      </c>
      <c r="P123" s="4">
        <f t="shared" si="2"/>
        <v>42096.704976851848</v>
      </c>
      <c r="Q123">
        <f t="shared" si="3"/>
        <v>2015</v>
      </c>
    </row>
    <row r="124" spans="1:17" ht="45" x14ac:dyDescent="0.25">
      <c r="A124">
        <v>122</v>
      </c>
      <c r="B124" s="1" t="s">
        <v>282</v>
      </c>
      <c r="C124" s="1" t="s">
        <v>283</v>
      </c>
      <c r="D124" s="2">
        <v>100000000</v>
      </c>
      <c r="E124" s="3">
        <v>0</v>
      </c>
      <c r="F124" t="s">
        <v>276</v>
      </c>
      <c r="G124" t="s">
        <v>20</v>
      </c>
      <c r="H124" t="s">
        <v>21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22</v>
      </c>
      <c r="O124" t="s">
        <v>279</v>
      </c>
      <c r="P124" s="4">
        <f t="shared" si="2"/>
        <v>42593.431793981479</v>
      </c>
      <c r="Q124">
        <f t="shared" si="3"/>
        <v>2016</v>
      </c>
    </row>
    <row r="125" spans="1:17" ht="60" x14ac:dyDescent="0.25">
      <c r="A125">
        <v>123</v>
      </c>
      <c r="B125" s="1" t="s">
        <v>284</v>
      </c>
      <c r="C125" s="1" t="s">
        <v>285</v>
      </c>
      <c r="D125" s="2">
        <v>55000</v>
      </c>
      <c r="E125" s="3">
        <v>151</v>
      </c>
      <c r="F125" t="s">
        <v>276</v>
      </c>
      <c r="G125" t="s">
        <v>20</v>
      </c>
      <c r="H125" t="s">
        <v>21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22</v>
      </c>
      <c r="O125" t="s">
        <v>279</v>
      </c>
      <c r="P125" s="4">
        <f t="shared" si="2"/>
        <v>41904.781990740739</v>
      </c>
      <c r="Q125">
        <f t="shared" si="3"/>
        <v>2014</v>
      </c>
    </row>
    <row r="126" spans="1:17" ht="45" x14ac:dyDescent="0.25">
      <c r="A126">
        <v>124</v>
      </c>
      <c r="B126" s="1" t="s">
        <v>286</v>
      </c>
      <c r="C126" s="1" t="s">
        <v>287</v>
      </c>
      <c r="D126" s="2">
        <v>4000</v>
      </c>
      <c r="E126" s="3">
        <v>0</v>
      </c>
      <c r="F126" t="s">
        <v>276</v>
      </c>
      <c r="G126" t="s">
        <v>20</v>
      </c>
      <c r="H126" t="s">
        <v>21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22</v>
      </c>
      <c r="O126" t="s">
        <v>279</v>
      </c>
      <c r="P126" s="4">
        <f t="shared" si="2"/>
        <v>42114.928726851853</v>
      </c>
      <c r="Q126">
        <f t="shared" si="3"/>
        <v>2015</v>
      </c>
    </row>
    <row r="127" spans="1:17" ht="60" x14ac:dyDescent="0.25">
      <c r="A127">
        <v>125</v>
      </c>
      <c r="B127" s="1" t="s">
        <v>288</v>
      </c>
      <c r="C127" s="1" t="s">
        <v>289</v>
      </c>
      <c r="D127" s="2">
        <v>500</v>
      </c>
      <c r="E127" s="3">
        <v>70</v>
      </c>
      <c r="F127" t="s">
        <v>276</v>
      </c>
      <c r="G127" t="s">
        <v>163</v>
      </c>
      <c r="H127" t="s">
        <v>164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22</v>
      </c>
      <c r="O127" t="s">
        <v>279</v>
      </c>
      <c r="P127" s="4">
        <f t="shared" si="2"/>
        <v>42709.993981481486</v>
      </c>
      <c r="Q127">
        <f t="shared" si="3"/>
        <v>2016</v>
      </c>
    </row>
    <row r="128" spans="1:17" ht="60" x14ac:dyDescent="0.25">
      <c r="A128">
        <v>126</v>
      </c>
      <c r="B128" s="1" t="s">
        <v>290</v>
      </c>
      <c r="C128" s="1" t="s">
        <v>291</v>
      </c>
      <c r="D128" s="2">
        <v>25000</v>
      </c>
      <c r="E128" s="3">
        <v>1387</v>
      </c>
      <c r="F128" t="s">
        <v>276</v>
      </c>
      <c r="G128" t="s">
        <v>20</v>
      </c>
      <c r="H128" t="s">
        <v>21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22</v>
      </c>
      <c r="O128" t="s">
        <v>279</v>
      </c>
      <c r="P128" s="4">
        <f t="shared" si="2"/>
        <v>42135.589548611111</v>
      </c>
      <c r="Q128">
        <f t="shared" si="3"/>
        <v>2015</v>
      </c>
    </row>
    <row r="129" spans="1:17" ht="60" x14ac:dyDescent="0.25">
      <c r="A129">
        <v>127</v>
      </c>
      <c r="B129" s="1" t="s">
        <v>292</v>
      </c>
      <c r="C129" s="1" t="s">
        <v>293</v>
      </c>
      <c r="D129" s="2">
        <v>8000</v>
      </c>
      <c r="E129" s="3">
        <v>190</v>
      </c>
      <c r="F129" t="s">
        <v>276</v>
      </c>
      <c r="G129" t="s">
        <v>20</v>
      </c>
      <c r="H129" t="s">
        <v>21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22</v>
      </c>
      <c r="O129" t="s">
        <v>279</v>
      </c>
      <c r="P129" s="4">
        <f t="shared" si="2"/>
        <v>42067.62431712963</v>
      </c>
      <c r="Q129">
        <f t="shared" si="3"/>
        <v>2015</v>
      </c>
    </row>
    <row r="130" spans="1:17" ht="30" x14ac:dyDescent="0.25">
      <c r="A130">
        <v>128</v>
      </c>
      <c r="B130" s="1" t="s">
        <v>294</v>
      </c>
      <c r="C130" s="1" t="s">
        <v>295</v>
      </c>
      <c r="D130" s="2">
        <v>100000</v>
      </c>
      <c r="E130" s="3">
        <v>1867</v>
      </c>
      <c r="F130" t="s">
        <v>276</v>
      </c>
      <c r="G130" t="s">
        <v>20</v>
      </c>
      <c r="H130" t="s">
        <v>21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22</v>
      </c>
      <c r="O130" t="s">
        <v>279</v>
      </c>
      <c r="P130" s="4">
        <f t="shared" ref="P130:P193" si="4">(((J130/60)/60)/24)+DATE(1970,1,1)</f>
        <v>42628.22792824074</v>
      </c>
      <c r="Q130">
        <f t="shared" ref="Q130:Q193" si="5">YEAR(P130)</f>
        <v>2016</v>
      </c>
    </row>
    <row r="131" spans="1:17" ht="60" x14ac:dyDescent="0.25">
      <c r="A131">
        <v>129</v>
      </c>
      <c r="B131" s="1" t="s">
        <v>296</v>
      </c>
      <c r="C131" s="1" t="s">
        <v>297</v>
      </c>
      <c r="D131" s="2">
        <v>20000</v>
      </c>
      <c r="E131" s="3">
        <v>0</v>
      </c>
      <c r="F131" t="s">
        <v>276</v>
      </c>
      <c r="G131" t="s">
        <v>20</v>
      </c>
      <c r="H131" t="s">
        <v>21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22</v>
      </c>
      <c r="O131" t="s">
        <v>279</v>
      </c>
      <c r="P131" s="4">
        <f t="shared" si="4"/>
        <v>41882.937303240738</v>
      </c>
      <c r="Q131">
        <f t="shared" si="5"/>
        <v>2014</v>
      </c>
    </row>
    <row r="132" spans="1:17" ht="60" x14ac:dyDescent="0.25">
      <c r="A132">
        <v>130</v>
      </c>
      <c r="B132" s="1" t="s">
        <v>298</v>
      </c>
      <c r="C132" s="1" t="s">
        <v>299</v>
      </c>
      <c r="D132" s="2">
        <v>600</v>
      </c>
      <c r="E132" s="3">
        <v>0</v>
      </c>
      <c r="F132" t="s">
        <v>276</v>
      </c>
      <c r="G132" t="s">
        <v>28</v>
      </c>
      <c r="H132" t="s">
        <v>29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22</v>
      </c>
      <c r="O132" t="s">
        <v>279</v>
      </c>
      <c r="P132" s="4">
        <f t="shared" si="4"/>
        <v>41778.915416666663</v>
      </c>
      <c r="Q132">
        <f t="shared" si="5"/>
        <v>2014</v>
      </c>
    </row>
    <row r="133" spans="1:17" x14ac:dyDescent="0.25">
      <c r="A133">
        <v>131</v>
      </c>
      <c r="B133" s="1" t="s">
        <v>300</v>
      </c>
      <c r="C133" s="1" t="s">
        <v>301</v>
      </c>
      <c r="D133" s="2">
        <v>1200</v>
      </c>
      <c r="E133" s="3">
        <v>0</v>
      </c>
      <c r="F133" t="s">
        <v>276</v>
      </c>
      <c r="G133" t="s">
        <v>20</v>
      </c>
      <c r="H133" t="s">
        <v>21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22</v>
      </c>
      <c r="O133" t="s">
        <v>279</v>
      </c>
      <c r="P133" s="4">
        <f t="shared" si="4"/>
        <v>42541.837511574078</v>
      </c>
      <c r="Q133">
        <f t="shared" si="5"/>
        <v>2016</v>
      </c>
    </row>
    <row r="134" spans="1:17" ht="60" x14ac:dyDescent="0.25">
      <c r="A134">
        <v>132</v>
      </c>
      <c r="B134" s="1" t="s">
        <v>302</v>
      </c>
      <c r="C134" s="1" t="s">
        <v>303</v>
      </c>
      <c r="D134" s="2">
        <v>80000</v>
      </c>
      <c r="E134" s="3">
        <v>7655</v>
      </c>
      <c r="F134" t="s">
        <v>276</v>
      </c>
      <c r="G134" t="s">
        <v>20</v>
      </c>
      <c r="H134" t="s">
        <v>21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22</v>
      </c>
      <c r="O134" t="s">
        <v>279</v>
      </c>
      <c r="P134" s="4">
        <f t="shared" si="4"/>
        <v>41905.812581018516</v>
      </c>
      <c r="Q134">
        <f t="shared" si="5"/>
        <v>2014</v>
      </c>
    </row>
    <row r="135" spans="1:17" ht="45" x14ac:dyDescent="0.25">
      <c r="A135">
        <v>133</v>
      </c>
      <c r="B135" s="1" t="s">
        <v>304</v>
      </c>
      <c r="C135" s="1" t="s">
        <v>305</v>
      </c>
      <c r="D135" s="2">
        <v>71764</v>
      </c>
      <c r="E135" s="3">
        <v>0</v>
      </c>
      <c r="F135" t="s">
        <v>276</v>
      </c>
      <c r="G135" t="s">
        <v>20</v>
      </c>
      <c r="H135" t="s">
        <v>21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22</v>
      </c>
      <c r="O135" t="s">
        <v>279</v>
      </c>
      <c r="P135" s="4">
        <f t="shared" si="4"/>
        <v>42491.80768518518</v>
      </c>
      <c r="Q135">
        <f t="shared" si="5"/>
        <v>2016</v>
      </c>
    </row>
    <row r="136" spans="1:17" ht="30" x14ac:dyDescent="0.25">
      <c r="A136">
        <v>134</v>
      </c>
      <c r="B136" s="1" t="s">
        <v>306</v>
      </c>
      <c r="C136" s="1" t="s">
        <v>307</v>
      </c>
      <c r="D136" s="2">
        <v>5000</v>
      </c>
      <c r="E136" s="3">
        <v>0</v>
      </c>
      <c r="F136" t="s">
        <v>276</v>
      </c>
      <c r="G136" t="s">
        <v>20</v>
      </c>
      <c r="H136" t="s">
        <v>21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22</v>
      </c>
      <c r="O136" t="s">
        <v>279</v>
      </c>
      <c r="P136" s="4">
        <f t="shared" si="4"/>
        <v>42221.909930555557</v>
      </c>
      <c r="Q136">
        <f t="shared" si="5"/>
        <v>2015</v>
      </c>
    </row>
    <row r="137" spans="1:17" ht="45" x14ac:dyDescent="0.25">
      <c r="A137">
        <v>135</v>
      </c>
      <c r="B137" s="1" t="s">
        <v>308</v>
      </c>
      <c r="C137" s="1" t="s">
        <v>309</v>
      </c>
      <c r="D137" s="2">
        <v>3000</v>
      </c>
      <c r="E137" s="3">
        <v>403</v>
      </c>
      <c r="F137" t="s">
        <v>276</v>
      </c>
      <c r="G137" t="s">
        <v>20</v>
      </c>
      <c r="H137" t="s">
        <v>21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22</v>
      </c>
      <c r="O137" t="s">
        <v>279</v>
      </c>
      <c r="P137" s="4">
        <f t="shared" si="4"/>
        <v>41788.381909722222</v>
      </c>
      <c r="Q137">
        <f t="shared" si="5"/>
        <v>2014</v>
      </c>
    </row>
    <row r="138" spans="1:17" ht="60" x14ac:dyDescent="0.25">
      <c r="A138">
        <v>136</v>
      </c>
      <c r="B138" s="1" t="s">
        <v>310</v>
      </c>
      <c r="C138" s="1" t="s">
        <v>281</v>
      </c>
      <c r="D138" s="2">
        <v>3000</v>
      </c>
      <c r="E138" s="3">
        <v>0</v>
      </c>
      <c r="F138" t="s">
        <v>276</v>
      </c>
      <c r="G138" t="s">
        <v>20</v>
      </c>
      <c r="H138" t="s">
        <v>21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22</v>
      </c>
      <c r="O138" t="s">
        <v>279</v>
      </c>
      <c r="P138" s="4">
        <f t="shared" si="4"/>
        <v>42096.410115740742</v>
      </c>
      <c r="Q138">
        <f t="shared" si="5"/>
        <v>2015</v>
      </c>
    </row>
    <row r="139" spans="1:17" ht="60" x14ac:dyDescent="0.25">
      <c r="A139">
        <v>137</v>
      </c>
      <c r="B139" s="1" t="s">
        <v>311</v>
      </c>
      <c r="C139" s="1" t="s">
        <v>312</v>
      </c>
      <c r="D139" s="2">
        <v>55000</v>
      </c>
      <c r="E139" s="3">
        <v>0</v>
      </c>
      <c r="F139" t="s">
        <v>276</v>
      </c>
      <c r="G139" t="s">
        <v>313</v>
      </c>
      <c r="H139" t="s">
        <v>314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22</v>
      </c>
      <c r="O139" t="s">
        <v>279</v>
      </c>
      <c r="P139" s="4">
        <f t="shared" si="4"/>
        <v>42239.573993055557</v>
      </c>
      <c r="Q139">
        <f t="shared" si="5"/>
        <v>2015</v>
      </c>
    </row>
    <row r="140" spans="1:17" ht="60" x14ac:dyDescent="0.25">
      <c r="A140">
        <v>138</v>
      </c>
      <c r="B140" s="1" t="s">
        <v>315</v>
      </c>
      <c r="C140" s="1" t="s">
        <v>316</v>
      </c>
      <c r="D140" s="2">
        <v>150000</v>
      </c>
      <c r="E140" s="3">
        <v>4712</v>
      </c>
      <c r="F140" t="s">
        <v>276</v>
      </c>
      <c r="G140" t="s">
        <v>20</v>
      </c>
      <c r="H140" t="s">
        <v>21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22</v>
      </c>
      <c r="O140" t="s">
        <v>279</v>
      </c>
      <c r="P140" s="4">
        <f t="shared" si="4"/>
        <v>42186.257418981477</v>
      </c>
      <c r="Q140">
        <f t="shared" si="5"/>
        <v>2015</v>
      </c>
    </row>
    <row r="141" spans="1:17" ht="45" x14ac:dyDescent="0.25">
      <c r="A141">
        <v>139</v>
      </c>
      <c r="B141" s="1" t="s">
        <v>317</v>
      </c>
      <c r="C141" s="1" t="s">
        <v>318</v>
      </c>
      <c r="D141" s="2">
        <v>500</v>
      </c>
      <c r="E141" s="3">
        <v>500</v>
      </c>
      <c r="F141" t="s">
        <v>276</v>
      </c>
      <c r="G141" t="s">
        <v>20</v>
      </c>
      <c r="H141" t="s">
        <v>21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22</v>
      </c>
      <c r="O141" t="s">
        <v>279</v>
      </c>
      <c r="P141" s="4">
        <f t="shared" si="4"/>
        <v>42187.920972222222</v>
      </c>
      <c r="Q141">
        <f t="shared" si="5"/>
        <v>2015</v>
      </c>
    </row>
    <row r="142" spans="1:17" ht="60" x14ac:dyDescent="0.25">
      <c r="A142">
        <v>140</v>
      </c>
      <c r="B142" s="1" t="s">
        <v>319</v>
      </c>
      <c r="C142" s="1" t="s">
        <v>320</v>
      </c>
      <c r="D142" s="2">
        <v>200000</v>
      </c>
      <c r="E142" s="3">
        <v>0</v>
      </c>
      <c r="F142" t="s">
        <v>276</v>
      </c>
      <c r="G142" t="s">
        <v>20</v>
      </c>
      <c r="H142" t="s">
        <v>21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22</v>
      </c>
      <c r="O142" t="s">
        <v>279</v>
      </c>
      <c r="P142" s="4">
        <f t="shared" si="4"/>
        <v>42053.198287037041</v>
      </c>
      <c r="Q142">
        <f t="shared" si="5"/>
        <v>2015</v>
      </c>
    </row>
    <row r="143" spans="1:17" ht="45" x14ac:dyDescent="0.25">
      <c r="A143">
        <v>141</v>
      </c>
      <c r="B143" s="1" t="s">
        <v>321</v>
      </c>
      <c r="C143" s="1" t="s">
        <v>322</v>
      </c>
      <c r="D143" s="2">
        <v>12000</v>
      </c>
      <c r="E143" s="3">
        <v>1293</v>
      </c>
      <c r="F143" t="s">
        <v>276</v>
      </c>
      <c r="G143" t="s">
        <v>20</v>
      </c>
      <c r="H143" t="s">
        <v>21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22</v>
      </c>
      <c r="O143" t="s">
        <v>279</v>
      </c>
      <c r="P143" s="4">
        <f t="shared" si="4"/>
        <v>42110.153043981481</v>
      </c>
      <c r="Q143">
        <f t="shared" si="5"/>
        <v>2015</v>
      </c>
    </row>
    <row r="144" spans="1:17" ht="60" x14ac:dyDescent="0.25">
      <c r="A144">
        <v>142</v>
      </c>
      <c r="B144" s="1" t="s">
        <v>323</v>
      </c>
      <c r="C144" s="1" t="s">
        <v>324</v>
      </c>
      <c r="D144" s="2">
        <v>3000</v>
      </c>
      <c r="E144" s="3">
        <v>10</v>
      </c>
      <c r="F144" t="s">
        <v>276</v>
      </c>
      <c r="G144" t="s">
        <v>20</v>
      </c>
      <c r="H144" t="s">
        <v>21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22</v>
      </c>
      <c r="O144" t="s">
        <v>279</v>
      </c>
      <c r="P144" s="4">
        <f t="shared" si="4"/>
        <v>41938.893263888887</v>
      </c>
      <c r="Q144">
        <f t="shared" si="5"/>
        <v>2014</v>
      </c>
    </row>
    <row r="145" spans="1:17" ht="60" x14ac:dyDescent="0.25">
      <c r="A145">
        <v>143</v>
      </c>
      <c r="B145" s="1" t="s">
        <v>325</v>
      </c>
      <c r="C145" s="1" t="s">
        <v>326</v>
      </c>
      <c r="D145" s="2">
        <v>5500</v>
      </c>
      <c r="E145" s="3">
        <v>0</v>
      </c>
      <c r="F145" t="s">
        <v>276</v>
      </c>
      <c r="G145" t="s">
        <v>54</v>
      </c>
      <c r="H145" t="s">
        <v>55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22</v>
      </c>
      <c r="O145" t="s">
        <v>279</v>
      </c>
      <c r="P145" s="4">
        <f t="shared" si="4"/>
        <v>42559.064143518524</v>
      </c>
      <c r="Q145">
        <f t="shared" si="5"/>
        <v>2016</v>
      </c>
    </row>
    <row r="146" spans="1:17" ht="45" x14ac:dyDescent="0.25">
      <c r="A146">
        <v>144</v>
      </c>
      <c r="B146" s="1" t="s">
        <v>327</v>
      </c>
      <c r="C146" s="1" t="s">
        <v>328</v>
      </c>
      <c r="D146" s="2">
        <v>7500</v>
      </c>
      <c r="E146" s="3">
        <v>2070</v>
      </c>
      <c r="F146" t="s">
        <v>276</v>
      </c>
      <c r="G146" t="s">
        <v>163</v>
      </c>
      <c r="H146" t="s">
        <v>164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22</v>
      </c>
      <c r="O146" t="s">
        <v>279</v>
      </c>
      <c r="P146" s="4">
        <f t="shared" si="4"/>
        <v>42047.762407407412</v>
      </c>
      <c r="Q146">
        <f t="shared" si="5"/>
        <v>2015</v>
      </c>
    </row>
    <row r="147" spans="1:17" ht="60" x14ac:dyDescent="0.25">
      <c r="A147">
        <v>145</v>
      </c>
      <c r="B147" s="1" t="s">
        <v>329</v>
      </c>
      <c r="C147" s="1" t="s">
        <v>330</v>
      </c>
      <c r="D147" s="2">
        <v>4500</v>
      </c>
      <c r="E147" s="3">
        <v>338</v>
      </c>
      <c r="F147" t="s">
        <v>276</v>
      </c>
      <c r="G147" t="s">
        <v>20</v>
      </c>
      <c r="H147" t="s">
        <v>21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22</v>
      </c>
      <c r="O147" t="s">
        <v>279</v>
      </c>
      <c r="P147" s="4">
        <f t="shared" si="4"/>
        <v>42200.542268518519</v>
      </c>
      <c r="Q147">
        <f t="shared" si="5"/>
        <v>2015</v>
      </c>
    </row>
    <row r="148" spans="1:17" ht="60" x14ac:dyDescent="0.25">
      <c r="A148">
        <v>146</v>
      </c>
      <c r="B148" s="1" t="s">
        <v>331</v>
      </c>
      <c r="C148" s="1" t="s">
        <v>332</v>
      </c>
      <c r="D148" s="2">
        <v>20000</v>
      </c>
      <c r="E148" s="3">
        <v>115</v>
      </c>
      <c r="F148" t="s">
        <v>276</v>
      </c>
      <c r="G148" t="s">
        <v>20</v>
      </c>
      <c r="H148" t="s">
        <v>21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22</v>
      </c>
      <c r="O148" t="s">
        <v>279</v>
      </c>
      <c r="P148" s="4">
        <f t="shared" si="4"/>
        <v>42693.016180555554</v>
      </c>
      <c r="Q148">
        <f t="shared" si="5"/>
        <v>2016</v>
      </c>
    </row>
    <row r="149" spans="1:17" ht="30" x14ac:dyDescent="0.25">
      <c r="A149">
        <v>147</v>
      </c>
      <c r="B149" s="1" t="s">
        <v>333</v>
      </c>
      <c r="C149" s="1" t="s">
        <v>334</v>
      </c>
      <c r="D149" s="2">
        <v>7000</v>
      </c>
      <c r="E149" s="3">
        <v>0</v>
      </c>
      <c r="F149" t="s">
        <v>276</v>
      </c>
      <c r="G149" t="s">
        <v>28</v>
      </c>
      <c r="H149" t="s">
        <v>29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22</v>
      </c>
      <c r="O149" t="s">
        <v>279</v>
      </c>
      <c r="P149" s="4">
        <f t="shared" si="4"/>
        <v>41969.767824074079</v>
      </c>
      <c r="Q149">
        <f t="shared" si="5"/>
        <v>2014</v>
      </c>
    </row>
    <row r="150" spans="1:17" ht="60" x14ac:dyDescent="0.25">
      <c r="A150">
        <v>148</v>
      </c>
      <c r="B150" s="1" t="s">
        <v>335</v>
      </c>
      <c r="C150" s="1" t="s">
        <v>336</v>
      </c>
      <c r="D150" s="2">
        <v>50000</v>
      </c>
      <c r="E150" s="3">
        <v>40</v>
      </c>
      <c r="F150" t="s">
        <v>276</v>
      </c>
      <c r="G150" t="s">
        <v>20</v>
      </c>
      <c r="H150" t="s">
        <v>21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22</v>
      </c>
      <c r="O150" t="s">
        <v>279</v>
      </c>
      <c r="P150" s="4">
        <f t="shared" si="4"/>
        <v>42397.281666666662</v>
      </c>
      <c r="Q150">
        <f t="shared" si="5"/>
        <v>2016</v>
      </c>
    </row>
    <row r="151" spans="1:17" ht="60" x14ac:dyDescent="0.25">
      <c r="A151">
        <v>149</v>
      </c>
      <c r="B151" s="1" t="s">
        <v>337</v>
      </c>
      <c r="C151" s="1" t="s">
        <v>338</v>
      </c>
      <c r="D151" s="2">
        <v>10000</v>
      </c>
      <c r="E151" s="3">
        <v>92</v>
      </c>
      <c r="F151" t="s">
        <v>276</v>
      </c>
      <c r="G151" t="s">
        <v>20</v>
      </c>
      <c r="H151" t="s">
        <v>21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22</v>
      </c>
      <c r="O151" t="s">
        <v>279</v>
      </c>
      <c r="P151" s="4">
        <f t="shared" si="4"/>
        <v>41968.172106481477</v>
      </c>
      <c r="Q151">
        <f t="shared" si="5"/>
        <v>2014</v>
      </c>
    </row>
    <row r="152" spans="1:17" ht="45" x14ac:dyDescent="0.25">
      <c r="A152">
        <v>150</v>
      </c>
      <c r="B152" s="1" t="s">
        <v>339</v>
      </c>
      <c r="C152" s="1" t="s">
        <v>340</v>
      </c>
      <c r="D152" s="2">
        <v>130000</v>
      </c>
      <c r="E152" s="3">
        <v>30112</v>
      </c>
      <c r="F152" t="s">
        <v>276</v>
      </c>
      <c r="G152" t="s">
        <v>20</v>
      </c>
      <c r="H152" t="s">
        <v>21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22</v>
      </c>
      <c r="O152" t="s">
        <v>279</v>
      </c>
      <c r="P152" s="4">
        <f t="shared" si="4"/>
        <v>42090.161828703705</v>
      </c>
      <c r="Q152">
        <f t="shared" si="5"/>
        <v>2015</v>
      </c>
    </row>
    <row r="153" spans="1:17" ht="60" x14ac:dyDescent="0.25">
      <c r="A153">
        <v>151</v>
      </c>
      <c r="B153" s="1" t="s">
        <v>341</v>
      </c>
      <c r="C153" s="1" t="s">
        <v>342</v>
      </c>
      <c r="D153" s="2">
        <v>250000</v>
      </c>
      <c r="E153" s="3">
        <v>140</v>
      </c>
      <c r="F153" t="s">
        <v>276</v>
      </c>
      <c r="G153" t="s">
        <v>54</v>
      </c>
      <c r="H153" t="s">
        <v>55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22</v>
      </c>
      <c r="O153" t="s">
        <v>279</v>
      </c>
      <c r="P153" s="4">
        <f t="shared" si="4"/>
        <v>42113.550821759258</v>
      </c>
      <c r="Q153">
        <f t="shared" si="5"/>
        <v>2015</v>
      </c>
    </row>
    <row r="154" spans="1:17" ht="30" x14ac:dyDescent="0.25">
      <c r="A154">
        <v>152</v>
      </c>
      <c r="B154" s="1" t="s">
        <v>343</v>
      </c>
      <c r="C154" s="1" t="s">
        <v>344</v>
      </c>
      <c r="D154" s="2">
        <v>380000</v>
      </c>
      <c r="E154" s="3">
        <v>30</v>
      </c>
      <c r="F154" t="s">
        <v>276</v>
      </c>
      <c r="G154" t="s">
        <v>20</v>
      </c>
      <c r="H154" t="s">
        <v>21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22</v>
      </c>
      <c r="O154" t="s">
        <v>279</v>
      </c>
      <c r="P154" s="4">
        <f t="shared" si="4"/>
        <v>41875.077546296299</v>
      </c>
      <c r="Q154">
        <f t="shared" si="5"/>
        <v>2014</v>
      </c>
    </row>
    <row r="155" spans="1:17" ht="45" x14ac:dyDescent="0.25">
      <c r="A155">
        <v>153</v>
      </c>
      <c r="B155" s="1" t="s">
        <v>345</v>
      </c>
      <c r="C155" s="1" t="s">
        <v>346</v>
      </c>
      <c r="D155" s="2">
        <v>50000</v>
      </c>
      <c r="E155" s="3">
        <v>359</v>
      </c>
      <c r="F155" t="s">
        <v>276</v>
      </c>
      <c r="G155" t="s">
        <v>20</v>
      </c>
      <c r="H155" t="s">
        <v>21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22</v>
      </c>
      <c r="O155" t="s">
        <v>279</v>
      </c>
      <c r="P155" s="4">
        <f t="shared" si="4"/>
        <v>41933.586157407408</v>
      </c>
      <c r="Q155">
        <f t="shared" si="5"/>
        <v>2014</v>
      </c>
    </row>
    <row r="156" spans="1:17" ht="45" x14ac:dyDescent="0.25">
      <c r="A156">
        <v>154</v>
      </c>
      <c r="B156" s="1" t="s">
        <v>347</v>
      </c>
      <c r="C156" s="1" t="s">
        <v>348</v>
      </c>
      <c r="D156" s="2">
        <v>1500</v>
      </c>
      <c r="E156" s="3">
        <v>40</v>
      </c>
      <c r="F156" t="s">
        <v>276</v>
      </c>
      <c r="G156" t="s">
        <v>20</v>
      </c>
      <c r="H156" t="s">
        <v>21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22</v>
      </c>
      <c r="O156" t="s">
        <v>279</v>
      </c>
      <c r="P156" s="4">
        <f t="shared" si="4"/>
        <v>42115.547395833331</v>
      </c>
      <c r="Q156">
        <f t="shared" si="5"/>
        <v>2015</v>
      </c>
    </row>
    <row r="157" spans="1:17" ht="60" x14ac:dyDescent="0.25">
      <c r="A157">
        <v>155</v>
      </c>
      <c r="B157" s="1" t="s">
        <v>349</v>
      </c>
      <c r="C157" s="1" t="s">
        <v>350</v>
      </c>
      <c r="D157" s="2">
        <v>1350000</v>
      </c>
      <c r="E157" s="3">
        <v>81</v>
      </c>
      <c r="F157" t="s">
        <v>276</v>
      </c>
      <c r="G157" t="s">
        <v>20</v>
      </c>
      <c r="H157" t="s">
        <v>21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22</v>
      </c>
      <c r="O157" t="s">
        <v>279</v>
      </c>
      <c r="P157" s="4">
        <f t="shared" si="4"/>
        <v>42168.559432870374</v>
      </c>
      <c r="Q157">
        <f t="shared" si="5"/>
        <v>2015</v>
      </c>
    </row>
    <row r="158" spans="1:17" ht="60" x14ac:dyDescent="0.25">
      <c r="A158">
        <v>156</v>
      </c>
      <c r="B158" s="1" t="s">
        <v>351</v>
      </c>
      <c r="C158" s="1" t="s">
        <v>352</v>
      </c>
      <c r="D158" s="2">
        <v>35000</v>
      </c>
      <c r="E158" s="3">
        <v>1785</v>
      </c>
      <c r="F158" t="s">
        <v>276</v>
      </c>
      <c r="G158" t="s">
        <v>163</v>
      </c>
      <c r="H158" t="s">
        <v>164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22</v>
      </c>
      <c r="O158" t="s">
        <v>279</v>
      </c>
      <c r="P158" s="4">
        <f t="shared" si="4"/>
        <v>41794.124953703707</v>
      </c>
      <c r="Q158">
        <f t="shared" si="5"/>
        <v>2014</v>
      </c>
    </row>
    <row r="159" spans="1:17" ht="45" x14ac:dyDescent="0.25">
      <c r="A159">
        <v>157</v>
      </c>
      <c r="B159" s="1" t="s">
        <v>353</v>
      </c>
      <c r="C159" s="1" t="s">
        <v>354</v>
      </c>
      <c r="D159" s="2">
        <v>2995</v>
      </c>
      <c r="E159" s="3">
        <v>8</v>
      </c>
      <c r="F159" t="s">
        <v>276</v>
      </c>
      <c r="G159" t="s">
        <v>20</v>
      </c>
      <c r="H159" t="s">
        <v>21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22</v>
      </c>
      <c r="O159" t="s">
        <v>279</v>
      </c>
      <c r="P159" s="4">
        <f t="shared" si="4"/>
        <v>42396.911712962959</v>
      </c>
      <c r="Q159">
        <f t="shared" si="5"/>
        <v>2016</v>
      </c>
    </row>
    <row r="160" spans="1:17" ht="60" x14ac:dyDescent="0.25">
      <c r="A160">
        <v>158</v>
      </c>
      <c r="B160" s="1" t="s">
        <v>355</v>
      </c>
      <c r="C160" s="1" t="s">
        <v>356</v>
      </c>
      <c r="D160" s="2">
        <v>5000</v>
      </c>
      <c r="E160" s="3">
        <v>0</v>
      </c>
      <c r="F160" t="s">
        <v>276</v>
      </c>
      <c r="G160" t="s">
        <v>20</v>
      </c>
      <c r="H160" t="s">
        <v>21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22</v>
      </c>
      <c r="O160" t="s">
        <v>279</v>
      </c>
      <c r="P160" s="4">
        <f t="shared" si="4"/>
        <v>41904.07671296296</v>
      </c>
      <c r="Q160">
        <f t="shared" si="5"/>
        <v>2014</v>
      </c>
    </row>
    <row r="161" spans="1:17" ht="60" x14ac:dyDescent="0.25">
      <c r="A161">
        <v>159</v>
      </c>
      <c r="B161" s="1" t="s">
        <v>357</v>
      </c>
      <c r="C161" s="1" t="s">
        <v>358</v>
      </c>
      <c r="D161" s="2">
        <v>500000</v>
      </c>
      <c r="E161" s="3">
        <v>10</v>
      </c>
      <c r="F161" t="s">
        <v>276</v>
      </c>
      <c r="G161" t="s">
        <v>20</v>
      </c>
      <c r="H161" t="s">
        <v>21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22</v>
      </c>
      <c r="O161" t="s">
        <v>279</v>
      </c>
      <c r="P161" s="4">
        <f t="shared" si="4"/>
        <v>42514.434548611112</v>
      </c>
      <c r="Q161">
        <f t="shared" si="5"/>
        <v>2016</v>
      </c>
    </row>
    <row r="162" spans="1:17" ht="60" x14ac:dyDescent="0.25">
      <c r="A162">
        <v>160</v>
      </c>
      <c r="B162" s="1" t="s">
        <v>359</v>
      </c>
      <c r="C162" s="1" t="s">
        <v>360</v>
      </c>
      <c r="D162" s="2">
        <v>5000</v>
      </c>
      <c r="E162" s="3">
        <v>0</v>
      </c>
      <c r="F162" t="s">
        <v>361</v>
      </c>
      <c r="G162" t="s">
        <v>20</v>
      </c>
      <c r="H162" t="s">
        <v>21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22</v>
      </c>
      <c r="O162" t="s">
        <v>362</v>
      </c>
      <c r="P162" s="4">
        <f t="shared" si="4"/>
        <v>42171.913090277783</v>
      </c>
      <c r="Q162">
        <f t="shared" si="5"/>
        <v>2015</v>
      </c>
    </row>
    <row r="163" spans="1:17" ht="60" x14ac:dyDescent="0.25">
      <c r="A163">
        <v>161</v>
      </c>
      <c r="B163" s="1" t="s">
        <v>363</v>
      </c>
      <c r="C163" s="1" t="s">
        <v>364</v>
      </c>
      <c r="D163" s="2">
        <v>50000</v>
      </c>
      <c r="E163" s="3">
        <v>5</v>
      </c>
      <c r="F163" t="s">
        <v>361</v>
      </c>
      <c r="G163" t="s">
        <v>20</v>
      </c>
      <c r="H163" t="s">
        <v>21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22</v>
      </c>
      <c r="O163" t="s">
        <v>362</v>
      </c>
      <c r="P163" s="4">
        <f t="shared" si="4"/>
        <v>41792.687442129631</v>
      </c>
      <c r="Q163">
        <f t="shared" si="5"/>
        <v>2014</v>
      </c>
    </row>
    <row r="164" spans="1:17" ht="45" x14ac:dyDescent="0.25">
      <c r="A164">
        <v>162</v>
      </c>
      <c r="B164" s="1" t="s">
        <v>365</v>
      </c>
      <c r="C164" s="1" t="s">
        <v>366</v>
      </c>
      <c r="D164" s="2">
        <v>2800</v>
      </c>
      <c r="E164" s="3">
        <v>435</v>
      </c>
      <c r="F164" t="s">
        <v>361</v>
      </c>
      <c r="G164" t="s">
        <v>20</v>
      </c>
      <c r="H164" t="s">
        <v>21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22</v>
      </c>
      <c r="O164" t="s">
        <v>362</v>
      </c>
      <c r="P164" s="4">
        <f t="shared" si="4"/>
        <v>41835.126805555556</v>
      </c>
      <c r="Q164">
        <f t="shared" si="5"/>
        <v>2014</v>
      </c>
    </row>
    <row r="165" spans="1:17" ht="60" x14ac:dyDescent="0.25">
      <c r="A165">
        <v>163</v>
      </c>
      <c r="B165" s="1" t="s">
        <v>367</v>
      </c>
      <c r="C165" s="1" t="s">
        <v>368</v>
      </c>
      <c r="D165" s="2">
        <v>2000000</v>
      </c>
      <c r="E165" s="3">
        <v>0</v>
      </c>
      <c r="F165" t="s">
        <v>361</v>
      </c>
      <c r="G165" t="s">
        <v>20</v>
      </c>
      <c r="H165" t="s">
        <v>21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22</v>
      </c>
      <c r="O165" t="s">
        <v>362</v>
      </c>
      <c r="P165" s="4">
        <f t="shared" si="4"/>
        <v>42243.961273148147</v>
      </c>
      <c r="Q165">
        <f t="shared" si="5"/>
        <v>2015</v>
      </c>
    </row>
    <row r="166" spans="1:17" ht="60" x14ac:dyDescent="0.25">
      <c r="A166">
        <v>164</v>
      </c>
      <c r="B166" s="1" t="s">
        <v>369</v>
      </c>
      <c r="C166" s="1" t="s">
        <v>370</v>
      </c>
      <c r="D166" s="2">
        <v>120000</v>
      </c>
      <c r="E166" s="3">
        <v>640</v>
      </c>
      <c r="F166" t="s">
        <v>361</v>
      </c>
      <c r="G166" t="s">
        <v>20</v>
      </c>
      <c r="H166" t="s">
        <v>21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22</v>
      </c>
      <c r="O166" t="s">
        <v>362</v>
      </c>
      <c r="P166" s="4">
        <f t="shared" si="4"/>
        <v>41841.762743055559</v>
      </c>
      <c r="Q166">
        <f t="shared" si="5"/>
        <v>2014</v>
      </c>
    </row>
    <row r="167" spans="1:17" ht="30" x14ac:dyDescent="0.25">
      <c r="A167">
        <v>165</v>
      </c>
      <c r="B167" s="1" t="s">
        <v>371</v>
      </c>
      <c r="C167" s="1" t="s">
        <v>372</v>
      </c>
      <c r="D167" s="2">
        <v>17000</v>
      </c>
      <c r="E167" s="3">
        <v>0</v>
      </c>
      <c r="F167" t="s">
        <v>361</v>
      </c>
      <c r="G167" t="s">
        <v>28</v>
      </c>
      <c r="H167" t="s">
        <v>29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22</v>
      </c>
      <c r="O167" t="s">
        <v>362</v>
      </c>
      <c r="P167" s="4">
        <f t="shared" si="4"/>
        <v>42351.658842592587</v>
      </c>
      <c r="Q167">
        <f t="shared" si="5"/>
        <v>2015</v>
      </c>
    </row>
    <row r="168" spans="1:17" ht="45" x14ac:dyDescent="0.25">
      <c r="A168">
        <v>166</v>
      </c>
      <c r="B168" s="1" t="s">
        <v>373</v>
      </c>
      <c r="C168" s="1" t="s">
        <v>374</v>
      </c>
      <c r="D168" s="2">
        <v>5000</v>
      </c>
      <c r="E168" s="3">
        <v>3000</v>
      </c>
      <c r="F168" t="s">
        <v>361</v>
      </c>
      <c r="G168" t="s">
        <v>20</v>
      </c>
      <c r="H168" t="s">
        <v>21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22</v>
      </c>
      <c r="O168" t="s">
        <v>362</v>
      </c>
      <c r="P168" s="4">
        <f t="shared" si="4"/>
        <v>42721.075949074075</v>
      </c>
      <c r="Q168">
        <f t="shared" si="5"/>
        <v>2016</v>
      </c>
    </row>
    <row r="169" spans="1:17" ht="45" x14ac:dyDescent="0.25">
      <c r="A169">
        <v>167</v>
      </c>
      <c r="B169" s="1" t="s">
        <v>375</v>
      </c>
      <c r="C169" s="1" t="s">
        <v>376</v>
      </c>
      <c r="D169" s="2">
        <v>110000</v>
      </c>
      <c r="E169" s="3">
        <v>11</v>
      </c>
      <c r="F169" t="s">
        <v>361</v>
      </c>
      <c r="G169" t="s">
        <v>20</v>
      </c>
      <c r="H169" t="s">
        <v>21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22</v>
      </c>
      <c r="O169" t="s">
        <v>362</v>
      </c>
      <c r="P169" s="4">
        <f t="shared" si="4"/>
        <v>42160.927488425921</v>
      </c>
      <c r="Q169">
        <f t="shared" si="5"/>
        <v>2015</v>
      </c>
    </row>
    <row r="170" spans="1:17" ht="60" x14ac:dyDescent="0.25">
      <c r="A170">
        <v>168</v>
      </c>
      <c r="B170" s="1" t="s">
        <v>377</v>
      </c>
      <c r="C170" s="1" t="s">
        <v>378</v>
      </c>
      <c r="D170" s="2">
        <v>8000</v>
      </c>
      <c r="E170" s="3">
        <v>325</v>
      </c>
      <c r="F170" t="s">
        <v>361</v>
      </c>
      <c r="G170" t="s">
        <v>20</v>
      </c>
      <c r="H170" t="s">
        <v>21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22</v>
      </c>
      <c r="O170" t="s">
        <v>362</v>
      </c>
      <c r="P170" s="4">
        <f t="shared" si="4"/>
        <v>42052.83530092593</v>
      </c>
      <c r="Q170">
        <f t="shared" si="5"/>
        <v>2015</v>
      </c>
    </row>
    <row r="171" spans="1:17" ht="60" x14ac:dyDescent="0.25">
      <c r="A171">
        <v>169</v>
      </c>
      <c r="B171" s="1" t="s">
        <v>379</v>
      </c>
      <c r="C171" s="1" t="s">
        <v>380</v>
      </c>
      <c r="D171" s="2">
        <v>2500</v>
      </c>
      <c r="E171" s="3">
        <v>560</v>
      </c>
      <c r="F171" t="s">
        <v>361</v>
      </c>
      <c r="G171" t="s">
        <v>28</v>
      </c>
      <c r="H171" t="s">
        <v>29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22</v>
      </c>
      <c r="O171" t="s">
        <v>362</v>
      </c>
      <c r="P171" s="4">
        <f t="shared" si="4"/>
        <v>41900.505312499998</v>
      </c>
      <c r="Q171">
        <f t="shared" si="5"/>
        <v>2014</v>
      </c>
    </row>
    <row r="172" spans="1:17" ht="60" x14ac:dyDescent="0.25">
      <c r="A172">
        <v>170</v>
      </c>
      <c r="B172" s="1" t="s">
        <v>381</v>
      </c>
      <c r="C172" s="1" t="s">
        <v>382</v>
      </c>
      <c r="D172" s="2">
        <v>10000</v>
      </c>
      <c r="E172" s="3">
        <v>325</v>
      </c>
      <c r="F172" t="s">
        <v>361</v>
      </c>
      <c r="G172" t="s">
        <v>20</v>
      </c>
      <c r="H172" t="s">
        <v>21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22</v>
      </c>
      <c r="O172" t="s">
        <v>362</v>
      </c>
      <c r="P172" s="4">
        <f t="shared" si="4"/>
        <v>42216.977812500001</v>
      </c>
      <c r="Q172">
        <f t="shared" si="5"/>
        <v>2015</v>
      </c>
    </row>
    <row r="173" spans="1:17" ht="45" x14ac:dyDescent="0.25">
      <c r="A173">
        <v>171</v>
      </c>
      <c r="B173" s="1" t="s">
        <v>383</v>
      </c>
      <c r="C173" s="1" t="s">
        <v>384</v>
      </c>
      <c r="D173" s="2">
        <v>50000</v>
      </c>
      <c r="E173" s="3">
        <v>1</v>
      </c>
      <c r="F173" t="s">
        <v>361</v>
      </c>
      <c r="G173" t="s">
        <v>20</v>
      </c>
      <c r="H173" t="s">
        <v>21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22</v>
      </c>
      <c r="O173" t="s">
        <v>362</v>
      </c>
      <c r="P173" s="4">
        <f t="shared" si="4"/>
        <v>42534.180717592593</v>
      </c>
      <c r="Q173">
        <f t="shared" si="5"/>
        <v>2016</v>
      </c>
    </row>
    <row r="174" spans="1:17" ht="45" x14ac:dyDescent="0.25">
      <c r="A174">
        <v>172</v>
      </c>
      <c r="B174" s="1" t="s">
        <v>385</v>
      </c>
      <c r="C174" s="1" t="s">
        <v>386</v>
      </c>
      <c r="D174" s="2">
        <v>95000</v>
      </c>
      <c r="E174" s="3">
        <v>0</v>
      </c>
      <c r="F174" t="s">
        <v>361</v>
      </c>
      <c r="G174" t="s">
        <v>20</v>
      </c>
      <c r="H174" t="s">
        <v>21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22</v>
      </c>
      <c r="O174" t="s">
        <v>362</v>
      </c>
      <c r="P174" s="4">
        <f t="shared" si="4"/>
        <v>42047.394942129627</v>
      </c>
      <c r="Q174">
        <f t="shared" si="5"/>
        <v>2015</v>
      </c>
    </row>
    <row r="175" spans="1:17" ht="45" x14ac:dyDescent="0.25">
      <c r="A175">
        <v>173</v>
      </c>
      <c r="B175" s="1" t="s">
        <v>387</v>
      </c>
      <c r="C175" s="1" t="s">
        <v>388</v>
      </c>
      <c r="D175" s="2">
        <v>1110</v>
      </c>
      <c r="E175" s="3">
        <v>0</v>
      </c>
      <c r="F175" t="s">
        <v>361</v>
      </c>
      <c r="G175" t="s">
        <v>28</v>
      </c>
      <c r="H175" t="s">
        <v>29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22</v>
      </c>
      <c r="O175" t="s">
        <v>362</v>
      </c>
      <c r="P175" s="4">
        <f t="shared" si="4"/>
        <v>42033.573009259257</v>
      </c>
      <c r="Q175">
        <f t="shared" si="5"/>
        <v>2015</v>
      </c>
    </row>
    <row r="176" spans="1:17" ht="60" x14ac:dyDescent="0.25">
      <c r="A176">
        <v>174</v>
      </c>
      <c r="B176" s="1" t="s">
        <v>389</v>
      </c>
      <c r="C176" s="1" t="s">
        <v>390</v>
      </c>
      <c r="D176" s="2">
        <v>6000</v>
      </c>
      <c r="E176" s="3">
        <v>0</v>
      </c>
      <c r="F176" t="s">
        <v>361</v>
      </c>
      <c r="G176" t="s">
        <v>391</v>
      </c>
      <c r="H176" t="s">
        <v>59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22</v>
      </c>
      <c r="O176" t="s">
        <v>362</v>
      </c>
      <c r="P176" s="4">
        <f t="shared" si="4"/>
        <v>42072.758981481486</v>
      </c>
      <c r="Q176">
        <f t="shared" si="5"/>
        <v>2015</v>
      </c>
    </row>
    <row r="177" spans="1:17" ht="60" x14ac:dyDescent="0.25">
      <c r="A177">
        <v>175</v>
      </c>
      <c r="B177" s="1" t="s">
        <v>392</v>
      </c>
      <c r="C177" s="1" t="s">
        <v>393</v>
      </c>
      <c r="D177" s="2">
        <v>20000</v>
      </c>
      <c r="E177" s="3">
        <v>1297</v>
      </c>
      <c r="F177" t="s">
        <v>361</v>
      </c>
      <c r="G177" t="s">
        <v>28</v>
      </c>
      <c r="H177" t="s">
        <v>29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22</v>
      </c>
      <c r="O177" t="s">
        <v>362</v>
      </c>
      <c r="P177" s="4">
        <f t="shared" si="4"/>
        <v>41855.777905092589</v>
      </c>
      <c r="Q177">
        <f t="shared" si="5"/>
        <v>2014</v>
      </c>
    </row>
    <row r="178" spans="1:17" ht="60" x14ac:dyDescent="0.25">
      <c r="A178">
        <v>176</v>
      </c>
      <c r="B178" s="1" t="s">
        <v>394</v>
      </c>
      <c r="C178" s="1" t="s">
        <v>395</v>
      </c>
      <c r="D178" s="2">
        <v>1500</v>
      </c>
      <c r="E178" s="3">
        <v>0</v>
      </c>
      <c r="F178" t="s">
        <v>361</v>
      </c>
      <c r="G178" t="s">
        <v>20</v>
      </c>
      <c r="H178" t="s">
        <v>21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22</v>
      </c>
      <c r="O178" t="s">
        <v>362</v>
      </c>
      <c r="P178" s="4">
        <f t="shared" si="4"/>
        <v>42191.824062500003</v>
      </c>
      <c r="Q178">
        <f t="shared" si="5"/>
        <v>2015</v>
      </c>
    </row>
    <row r="179" spans="1:17" ht="30" x14ac:dyDescent="0.25">
      <c r="A179">
        <v>177</v>
      </c>
      <c r="B179" s="1" t="s">
        <v>396</v>
      </c>
      <c r="C179" s="1" t="s">
        <v>397</v>
      </c>
      <c r="D179" s="2">
        <v>450</v>
      </c>
      <c r="E179" s="3">
        <v>180</v>
      </c>
      <c r="F179" t="s">
        <v>361</v>
      </c>
      <c r="G179" t="s">
        <v>20</v>
      </c>
      <c r="H179" t="s">
        <v>21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22</v>
      </c>
      <c r="O179" t="s">
        <v>362</v>
      </c>
      <c r="P179" s="4">
        <f t="shared" si="4"/>
        <v>42070.047754629632</v>
      </c>
      <c r="Q179">
        <f t="shared" si="5"/>
        <v>2015</v>
      </c>
    </row>
    <row r="180" spans="1:17" ht="45" x14ac:dyDescent="0.25">
      <c r="A180">
        <v>178</v>
      </c>
      <c r="B180" s="1" t="s">
        <v>398</v>
      </c>
      <c r="C180" s="1" t="s">
        <v>399</v>
      </c>
      <c r="D180" s="2">
        <v>500000</v>
      </c>
      <c r="E180" s="3">
        <v>0</v>
      </c>
      <c r="F180" t="s">
        <v>361</v>
      </c>
      <c r="G180" t="s">
        <v>58</v>
      </c>
      <c r="H180" t="s">
        <v>59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22</v>
      </c>
      <c r="O180" t="s">
        <v>362</v>
      </c>
      <c r="P180" s="4">
        <f t="shared" si="4"/>
        <v>42304.955381944441</v>
      </c>
      <c r="Q180">
        <f t="shared" si="5"/>
        <v>2015</v>
      </c>
    </row>
    <row r="181" spans="1:17" ht="30" x14ac:dyDescent="0.25">
      <c r="A181">
        <v>179</v>
      </c>
      <c r="B181" s="1" t="s">
        <v>400</v>
      </c>
      <c r="C181" s="1" t="s">
        <v>401</v>
      </c>
      <c r="D181" s="2">
        <v>1000</v>
      </c>
      <c r="E181" s="3">
        <v>200</v>
      </c>
      <c r="F181" t="s">
        <v>361</v>
      </c>
      <c r="G181" t="s">
        <v>20</v>
      </c>
      <c r="H181" t="s">
        <v>21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22</v>
      </c>
      <c r="O181" t="s">
        <v>362</v>
      </c>
      <c r="P181" s="4">
        <f t="shared" si="4"/>
        <v>42403.080497685187</v>
      </c>
      <c r="Q181">
        <f t="shared" si="5"/>
        <v>2016</v>
      </c>
    </row>
    <row r="182" spans="1:17" ht="45" x14ac:dyDescent="0.25">
      <c r="A182">
        <v>180</v>
      </c>
      <c r="B182" s="1" t="s">
        <v>402</v>
      </c>
      <c r="C182" s="1" t="s">
        <v>403</v>
      </c>
      <c r="D182" s="2">
        <v>1200</v>
      </c>
      <c r="E182" s="3">
        <v>401</v>
      </c>
      <c r="F182" t="s">
        <v>361</v>
      </c>
      <c r="G182" t="s">
        <v>28</v>
      </c>
      <c r="H182" t="s">
        <v>29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22</v>
      </c>
      <c r="O182" t="s">
        <v>362</v>
      </c>
      <c r="P182" s="4">
        <f t="shared" si="4"/>
        <v>42067.991238425922</v>
      </c>
      <c r="Q182">
        <f t="shared" si="5"/>
        <v>2015</v>
      </c>
    </row>
    <row r="183" spans="1:17" ht="60" x14ac:dyDescent="0.25">
      <c r="A183">
        <v>181</v>
      </c>
      <c r="B183" s="1" t="s">
        <v>404</v>
      </c>
      <c r="C183" s="1" t="s">
        <v>405</v>
      </c>
      <c r="D183" s="2">
        <v>3423</v>
      </c>
      <c r="E183" s="3">
        <v>722</v>
      </c>
      <c r="F183" t="s">
        <v>361</v>
      </c>
      <c r="G183" t="s">
        <v>28</v>
      </c>
      <c r="H183" t="s">
        <v>29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22</v>
      </c>
      <c r="O183" t="s">
        <v>362</v>
      </c>
      <c r="P183" s="4">
        <f t="shared" si="4"/>
        <v>42147.741840277777</v>
      </c>
      <c r="Q183">
        <f t="shared" si="5"/>
        <v>2015</v>
      </c>
    </row>
    <row r="184" spans="1:17" ht="60" x14ac:dyDescent="0.25">
      <c r="A184">
        <v>182</v>
      </c>
      <c r="B184" s="1" t="s">
        <v>406</v>
      </c>
      <c r="C184" s="1" t="s">
        <v>407</v>
      </c>
      <c r="D184" s="2">
        <v>1000</v>
      </c>
      <c r="E184" s="3">
        <v>0</v>
      </c>
      <c r="F184" t="s">
        <v>361</v>
      </c>
      <c r="G184" t="s">
        <v>20</v>
      </c>
      <c r="H184" t="s">
        <v>21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22</v>
      </c>
      <c r="O184" t="s">
        <v>362</v>
      </c>
      <c r="P184" s="4">
        <f t="shared" si="4"/>
        <v>42712.011944444443</v>
      </c>
      <c r="Q184">
        <f t="shared" si="5"/>
        <v>2016</v>
      </c>
    </row>
    <row r="185" spans="1:17" x14ac:dyDescent="0.25">
      <c r="A185">
        <v>183</v>
      </c>
      <c r="B185" s="1" t="s">
        <v>408</v>
      </c>
      <c r="C185" s="1" t="s">
        <v>409</v>
      </c>
      <c r="D185" s="2">
        <v>12500</v>
      </c>
      <c r="E185" s="3">
        <v>4482</v>
      </c>
      <c r="F185" t="s">
        <v>361</v>
      </c>
      <c r="G185" t="s">
        <v>28</v>
      </c>
      <c r="H185" t="s">
        <v>29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22</v>
      </c>
      <c r="O185" t="s">
        <v>362</v>
      </c>
      <c r="P185" s="4">
        <f t="shared" si="4"/>
        <v>41939.810300925928</v>
      </c>
      <c r="Q185">
        <f t="shared" si="5"/>
        <v>2014</v>
      </c>
    </row>
    <row r="186" spans="1:17" ht="60" x14ac:dyDescent="0.25">
      <c r="A186">
        <v>184</v>
      </c>
      <c r="B186" s="1" t="s">
        <v>410</v>
      </c>
      <c r="C186" s="1" t="s">
        <v>411</v>
      </c>
      <c r="D186" s="2">
        <v>1500</v>
      </c>
      <c r="E186" s="3">
        <v>51</v>
      </c>
      <c r="F186" t="s">
        <v>361</v>
      </c>
      <c r="G186" t="s">
        <v>163</v>
      </c>
      <c r="H186" t="s">
        <v>164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22</v>
      </c>
      <c r="O186" t="s">
        <v>362</v>
      </c>
      <c r="P186" s="4">
        <f t="shared" si="4"/>
        <v>41825.791226851856</v>
      </c>
      <c r="Q186">
        <f t="shared" si="5"/>
        <v>2014</v>
      </c>
    </row>
    <row r="187" spans="1:17" x14ac:dyDescent="0.25">
      <c r="A187">
        <v>185</v>
      </c>
      <c r="B187" s="1" t="s">
        <v>412</v>
      </c>
      <c r="C187" s="1" t="s">
        <v>413</v>
      </c>
      <c r="D187" s="2">
        <v>40000</v>
      </c>
      <c r="E187" s="3">
        <v>2200</v>
      </c>
      <c r="F187" t="s">
        <v>361</v>
      </c>
      <c r="G187" t="s">
        <v>414</v>
      </c>
      <c r="H187" t="s">
        <v>415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22</v>
      </c>
      <c r="O187" t="s">
        <v>362</v>
      </c>
      <c r="P187" s="4">
        <f t="shared" si="4"/>
        <v>42570.91133101852</v>
      </c>
      <c r="Q187">
        <f t="shared" si="5"/>
        <v>2016</v>
      </c>
    </row>
    <row r="188" spans="1:17" ht="60" x14ac:dyDescent="0.25">
      <c r="A188">
        <v>186</v>
      </c>
      <c r="B188" s="1" t="s">
        <v>416</v>
      </c>
      <c r="C188" s="1" t="s">
        <v>417</v>
      </c>
      <c r="D188" s="2">
        <v>5000</v>
      </c>
      <c r="E188" s="3">
        <v>0</v>
      </c>
      <c r="F188" t="s">
        <v>361</v>
      </c>
      <c r="G188" t="s">
        <v>20</v>
      </c>
      <c r="H188" t="s">
        <v>21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22</v>
      </c>
      <c r="O188" t="s">
        <v>362</v>
      </c>
      <c r="P188" s="4">
        <f t="shared" si="4"/>
        <v>42767.812893518523</v>
      </c>
      <c r="Q188">
        <f t="shared" si="5"/>
        <v>2017</v>
      </c>
    </row>
    <row r="189" spans="1:17" ht="45" x14ac:dyDescent="0.25">
      <c r="A189">
        <v>187</v>
      </c>
      <c r="B189" s="1" t="s">
        <v>418</v>
      </c>
      <c r="C189" s="1" t="s">
        <v>419</v>
      </c>
      <c r="D189" s="2">
        <v>5000</v>
      </c>
      <c r="E189" s="3">
        <v>800</v>
      </c>
      <c r="F189" t="s">
        <v>361</v>
      </c>
      <c r="G189" t="s">
        <v>20</v>
      </c>
      <c r="H189" t="s">
        <v>21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22</v>
      </c>
      <c r="O189" t="s">
        <v>362</v>
      </c>
      <c r="P189" s="4">
        <f t="shared" si="4"/>
        <v>42182.234456018516</v>
      </c>
      <c r="Q189">
        <f t="shared" si="5"/>
        <v>2015</v>
      </c>
    </row>
    <row r="190" spans="1:17" ht="60" x14ac:dyDescent="0.25">
      <c r="A190">
        <v>188</v>
      </c>
      <c r="B190" s="1" t="s">
        <v>420</v>
      </c>
      <c r="C190" s="1" t="s">
        <v>421</v>
      </c>
      <c r="D190" s="2">
        <v>1500</v>
      </c>
      <c r="E190" s="3">
        <v>0</v>
      </c>
      <c r="F190" t="s">
        <v>361</v>
      </c>
      <c r="G190" t="s">
        <v>20</v>
      </c>
      <c r="H190" t="s">
        <v>21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22</v>
      </c>
      <c r="O190" t="s">
        <v>362</v>
      </c>
      <c r="P190" s="4">
        <f t="shared" si="4"/>
        <v>41857.18304398148</v>
      </c>
      <c r="Q190">
        <f t="shared" si="5"/>
        <v>2014</v>
      </c>
    </row>
    <row r="191" spans="1:17" ht="60" x14ac:dyDescent="0.25">
      <c r="A191">
        <v>189</v>
      </c>
      <c r="B191" s="1" t="s">
        <v>422</v>
      </c>
      <c r="C191" s="1" t="s">
        <v>423</v>
      </c>
      <c r="D191" s="2">
        <v>500000</v>
      </c>
      <c r="E191" s="3">
        <v>345</v>
      </c>
      <c r="F191" t="s">
        <v>361</v>
      </c>
      <c r="G191" t="s">
        <v>20</v>
      </c>
      <c r="H191" t="s">
        <v>21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22</v>
      </c>
      <c r="O191" t="s">
        <v>362</v>
      </c>
      <c r="P191" s="4">
        <f t="shared" si="4"/>
        <v>42556.690706018519</v>
      </c>
      <c r="Q191">
        <f t="shared" si="5"/>
        <v>2016</v>
      </c>
    </row>
    <row r="192" spans="1:17" x14ac:dyDescent="0.25">
      <c r="A192">
        <v>190</v>
      </c>
      <c r="B192" s="1" t="s">
        <v>424</v>
      </c>
      <c r="C192" s="1" t="s">
        <v>425</v>
      </c>
      <c r="D192" s="2">
        <v>12000</v>
      </c>
      <c r="E192" s="3">
        <v>50</v>
      </c>
      <c r="F192" t="s">
        <v>361</v>
      </c>
      <c r="G192" t="s">
        <v>20</v>
      </c>
      <c r="H192" t="s">
        <v>21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22</v>
      </c>
      <c r="O192" t="s">
        <v>362</v>
      </c>
      <c r="P192" s="4">
        <f t="shared" si="4"/>
        <v>42527.650995370372</v>
      </c>
      <c r="Q192">
        <f t="shared" si="5"/>
        <v>2016</v>
      </c>
    </row>
    <row r="193" spans="1:17" ht="45" x14ac:dyDescent="0.25">
      <c r="A193">
        <v>191</v>
      </c>
      <c r="B193" s="1" t="s">
        <v>426</v>
      </c>
      <c r="C193" s="1" t="s">
        <v>427</v>
      </c>
      <c r="D193" s="2">
        <v>5000</v>
      </c>
      <c r="E193" s="3">
        <v>250</v>
      </c>
      <c r="F193" t="s">
        <v>361</v>
      </c>
      <c r="G193" t="s">
        <v>54</v>
      </c>
      <c r="H193" t="s">
        <v>55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22</v>
      </c>
      <c r="O193" t="s">
        <v>362</v>
      </c>
      <c r="P193" s="4">
        <f t="shared" si="4"/>
        <v>42239.441412037035</v>
      </c>
      <c r="Q193">
        <f t="shared" si="5"/>
        <v>2015</v>
      </c>
    </row>
    <row r="194" spans="1:17" ht="60" x14ac:dyDescent="0.25">
      <c r="A194">
        <v>192</v>
      </c>
      <c r="B194" s="1" t="s">
        <v>428</v>
      </c>
      <c r="C194" s="1" t="s">
        <v>429</v>
      </c>
      <c r="D194" s="2">
        <v>1000000</v>
      </c>
      <c r="E194" s="3">
        <v>17</v>
      </c>
      <c r="F194" t="s">
        <v>361</v>
      </c>
      <c r="G194" t="s">
        <v>20</v>
      </c>
      <c r="H194" t="s">
        <v>21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22</v>
      </c>
      <c r="O194" t="s">
        <v>362</v>
      </c>
      <c r="P194" s="4">
        <f t="shared" ref="P194:P257" si="6">(((J194/60)/60)/24)+DATE(1970,1,1)</f>
        <v>41899.792037037041</v>
      </c>
      <c r="Q194">
        <f t="shared" ref="Q194:Q257" si="7">YEAR(P194)</f>
        <v>2014</v>
      </c>
    </row>
    <row r="195" spans="1:17" ht="60" x14ac:dyDescent="0.25">
      <c r="A195">
        <v>193</v>
      </c>
      <c r="B195" s="1" t="s">
        <v>430</v>
      </c>
      <c r="C195" s="1" t="s">
        <v>431</v>
      </c>
      <c r="D195" s="2">
        <v>1000</v>
      </c>
      <c r="E195" s="3">
        <v>0</v>
      </c>
      <c r="F195" t="s">
        <v>361</v>
      </c>
      <c r="G195" t="s">
        <v>28</v>
      </c>
      <c r="H195" t="s">
        <v>29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22</v>
      </c>
      <c r="O195" t="s">
        <v>362</v>
      </c>
      <c r="P195" s="4">
        <f t="shared" si="6"/>
        <v>41911.934791666667</v>
      </c>
      <c r="Q195">
        <f t="shared" si="7"/>
        <v>2014</v>
      </c>
    </row>
    <row r="196" spans="1:17" ht="45" x14ac:dyDescent="0.25">
      <c r="A196">
        <v>194</v>
      </c>
      <c r="B196" s="1" t="s">
        <v>432</v>
      </c>
      <c r="C196" s="1" t="s">
        <v>433</v>
      </c>
      <c r="D196" s="2">
        <v>2500</v>
      </c>
      <c r="E196" s="3">
        <v>3</v>
      </c>
      <c r="F196" t="s">
        <v>361</v>
      </c>
      <c r="G196" t="s">
        <v>28</v>
      </c>
      <c r="H196" t="s">
        <v>29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22</v>
      </c>
      <c r="O196" t="s">
        <v>362</v>
      </c>
      <c r="P196" s="4">
        <f t="shared" si="6"/>
        <v>42375.996886574074</v>
      </c>
      <c r="Q196">
        <f t="shared" si="7"/>
        <v>2016</v>
      </c>
    </row>
    <row r="197" spans="1:17" ht="45" x14ac:dyDescent="0.25">
      <c r="A197">
        <v>195</v>
      </c>
      <c r="B197" s="1" t="s">
        <v>434</v>
      </c>
      <c r="C197" s="1" t="s">
        <v>435</v>
      </c>
      <c r="D197" s="2">
        <v>2000000</v>
      </c>
      <c r="E197" s="3">
        <v>0</v>
      </c>
      <c r="F197" t="s">
        <v>361</v>
      </c>
      <c r="G197" t="s">
        <v>20</v>
      </c>
      <c r="H197" t="s">
        <v>21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22</v>
      </c>
      <c r="O197" t="s">
        <v>362</v>
      </c>
      <c r="P197" s="4">
        <f t="shared" si="6"/>
        <v>42135.67050925926</v>
      </c>
      <c r="Q197">
        <f t="shared" si="7"/>
        <v>2015</v>
      </c>
    </row>
    <row r="198" spans="1:17" ht="45" x14ac:dyDescent="0.25">
      <c r="A198">
        <v>196</v>
      </c>
      <c r="B198" s="1" t="s">
        <v>436</v>
      </c>
      <c r="C198" s="1" t="s">
        <v>437</v>
      </c>
      <c r="D198" s="2">
        <v>3500</v>
      </c>
      <c r="E198" s="3">
        <v>1465</v>
      </c>
      <c r="F198" t="s">
        <v>361</v>
      </c>
      <c r="G198" t="s">
        <v>28</v>
      </c>
      <c r="H198" t="s">
        <v>29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22</v>
      </c>
      <c r="O198" t="s">
        <v>362</v>
      </c>
      <c r="P198" s="4">
        <f t="shared" si="6"/>
        <v>42259.542800925927</v>
      </c>
      <c r="Q198">
        <f t="shared" si="7"/>
        <v>2015</v>
      </c>
    </row>
    <row r="199" spans="1:17" ht="60" x14ac:dyDescent="0.25">
      <c r="A199">
        <v>197</v>
      </c>
      <c r="B199" s="1" t="s">
        <v>438</v>
      </c>
      <c r="C199" s="1" t="s">
        <v>439</v>
      </c>
      <c r="D199" s="2">
        <v>2500</v>
      </c>
      <c r="E199" s="3">
        <v>262</v>
      </c>
      <c r="F199" t="s">
        <v>361</v>
      </c>
      <c r="G199" t="s">
        <v>28</v>
      </c>
      <c r="H199" t="s">
        <v>29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22</v>
      </c>
      <c r="O199" t="s">
        <v>362</v>
      </c>
      <c r="P199" s="4">
        <f t="shared" si="6"/>
        <v>42741.848379629635</v>
      </c>
      <c r="Q199">
        <f t="shared" si="7"/>
        <v>2017</v>
      </c>
    </row>
    <row r="200" spans="1:17" ht="60" x14ac:dyDescent="0.25">
      <c r="A200">
        <v>198</v>
      </c>
      <c r="B200" s="1" t="s">
        <v>440</v>
      </c>
      <c r="C200" s="1" t="s">
        <v>441</v>
      </c>
      <c r="D200" s="2">
        <v>25000</v>
      </c>
      <c r="E200" s="3">
        <v>279</v>
      </c>
      <c r="F200" t="s">
        <v>361</v>
      </c>
      <c r="G200" t="s">
        <v>20</v>
      </c>
      <c r="H200" t="s">
        <v>21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22</v>
      </c>
      <c r="O200" t="s">
        <v>362</v>
      </c>
      <c r="P200" s="4">
        <f t="shared" si="6"/>
        <v>41887.383356481485</v>
      </c>
      <c r="Q200">
        <f t="shared" si="7"/>
        <v>2014</v>
      </c>
    </row>
    <row r="201" spans="1:17" ht="60" x14ac:dyDescent="0.25">
      <c r="A201">
        <v>199</v>
      </c>
      <c r="B201" s="1" t="s">
        <v>442</v>
      </c>
      <c r="C201" s="1" t="s">
        <v>443</v>
      </c>
      <c r="D201" s="2">
        <v>10000</v>
      </c>
      <c r="E201" s="3">
        <v>0</v>
      </c>
      <c r="F201" t="s">
        <v>361</v>
      </c>
      <c r="G201" t="s">
        <v>20</v>
      </c>
      <c r="H201" t="s">
        <v>21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22</v>
      </c>
      <c r="O201" t="s">
        <v>362</v>
      </c>
      <c r="P201" s="4">
        <f t="shared" si="6"/>
        <v>42584.123865740738</v>
      </c>
      <c r="Q201">
        <f t="shared" si="7"/>
        <v>2016</v>
      </c>
    </row>
    <row r="202" spans="1:17" ht="45" x14ac:dyDescent="0.25">
      <c r="A202">
        <v>200</v>
      </c>
      <c r="B202" s="1" t="s">
        <v>444</v>
      </c>
      <c r="C202" s="1" t="s">
        <v>445</v>
      </c>
      <c r="D202" s="2">
        <v>6000</v>
      </c>
      <c r="E202" s="3">
        <v>1571.55</v>
      </c>
      <c r="F202" t="s">
        <v>361</v>
      </c>
      <c r="G202" t="s">
        <v>20</v>
      </c>
      <c r="H202" t="s">
        <v>21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22</v>
      </c>
      <c r="O202" t="s">
        <v>362</v>
      </c>
      <c r="P202" s="4">
        <f t="shared" si="6"/>
        <v>41867.083368055559</v>
      </c>
      <c r="Q202">
        <f t="shared" si="7"/>
        <v>2014</v>
      </c>
    </row>
    <row r="203" spans="1:17" ht="60" x14ac:dyDescent="0.25">
      <c r="A203">
        <v>201</v>
      </c>
      <c r="B203" s="1" t="s">
        <v>446</v>
      </c>
      <c r="C203" s="1" t="s">
        <v>447</v>
      </c>
      <c r="D203" s="2">
        <v>650</v>
      </c>
      <c r="E203" s="3">
        <v>380</v>
      </c>
      <c r="F203" t="s">
        <v>361</v>
      </c>
      <c r="G203" t="s">
        <v>20</v>
      </c>
      <c r="H203" t="s">
        <v>21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22</v>
      </c>
      <c r="O203" t="s">
        <v>362</v>
      </c>
      <c r="P203" s="4">
        <f t="shared" si="6"/>
        <v>42023.818622685183</v>
      </c>
      <c r="Q203">
        <f t="shared" si="7"/>
        <v>2015</v>
      </c>
    </row>
    <row r="204" spans="1:17" x14ac:dyDescent="0.25">
      <c r="A204">
        <v>202</v>
      </c>
      <c r="B204" s="1" t="s">
        <v>448</v>
      </c>
      <c r="C204" s="1" t="s">
        <v>449</v>
      </c>
      <c r="D204" s="2">
        <v>6000</v>
      </c>
      <c r="E204" s="3">
        <v>0</v>
      </c>
      <c r="F204" t="s">
        <v>361</v>
      </c>
      <c r="G204" t="s">
        <v>20</v>
      </c>
      <c r="H204" t="s">
        <v>21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22</v>
      </c>
      <c r="O204" t="s">
        <v>362</v>
      </c>
      <c r="P204" s="4">
        <f t="shared" si="6"/>
        <v>42255.927824074075</v>
      </c>
      <c r="Q204">
        <f t="shared" si="7"/>
        <v>2015</v>
      </c>
    </row>
    <row r="205" spans="1:17" ht="60" x14ac:dyDescent="0.25">
      <c r="A205">
        <v>203</v>
      </c>
      <c r="B205" s="1" t="s">
        <v>450</v>
      </c>
      <c r="C205" s="1" t="s">
        <v>451</v>
      </c>
      <c r="D205" s="2">
        <v>2500</v>
      </c>
      <c r="E205" s="3">
        <v>746</v>
      </c>
      <c r="F205" t="s">
        <v>361</v>
      </c>
      <c r="G205" t="s">
        <v>28</v>
      </c>
      <c r="H205" t="s">
        <v>29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22</v>
      </c>
      <c r="O205" t="s">
        <v>362</v>
      </c>
      <c r="P205" s="4">
        <f t="shared" si="6"/>
        <v>41973.847962962958</v>
      </c>
      <c r="Q205">
        <f t="shared" si="7"/>
        <v>2014</v>
      </c>
    </row>
    <row r="206" spans="1:17" ht="60" x14ac:dyDescent="0.25">
      <c r="A206">
        <v>204</v>
      </c>
      <c r="B206" s="1" t="s">
        <v>452</v>
      </c>
      <c r="C206" s="1" t="s">
        <v>453</v>
      </c>
      <c r="D206" s="2">
        <v>300000</v>
      </c>
      <c r="E206" s="3">
        <v>152165</v>
      </c>
      <c r="F206" t="s">
        <v>361</v>
      </c>
      <c r="G206" t="s">
        <v>54</v>
      </c>
      <c r="H206" t="s">
        <v>55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22</v>
      </c>
      <c r="O206" t="s">
        <v>362</v>
      </c>
      <c r="P206" s="4">
        <f t="shared" si="6"/>
        <v>42556.583368055552</v>
      </c>
      <c r="Q206">
        <f t="shared" si="7"/>
        <v>2016</v>
      </c>
    </row>
    <row r="207" spans="1:17" ht="45" x14ac:dyDescent="0.25">
      <c r="A207">
        <v>205</v>
      </c>
      <c r="B207" s="1" t="s">
        <v>454</v>
      </c>
      <c r="C207" s="1" t="s">
        <v>455</v>
      </c>
      <c r="D207" s="2">
        <v>8000</v>
      </c>
      <c r="E207" s="3">
        <v>1300</v>
      </c>
      <c r="F207" t="s">
        <v>361</v>
      </c>
      <c r="G207" t="s">
        <v>20</v>
      </c>
      <c r="H207" t="s">
        <v>21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22</v>
      </c>
      <c r="O207" t="s">
        <v>362</v>
      </c>
      <c r="P207" s="4">
        <f t="shared" si="6"/>
        <v>42248.632199074069</v>
      </c>
      <c r="Q207">
        <f t="shared" si="7"/>
        <v>2015</v>
      </c>
    </row>
    <row r="208" spans="1:17" ht="45" x14ac:dyDescent="0.25">
      <c r="A208">
        <v>206</v>
      </c>
      <c r="B208" s="1" t="s">
        <v>456</v>
      </c>
      <c r="C208" s="1" t="s">
        <v>457</v>
      </c>
      <c r="D208" s="2">
        <v>12700</v>
      </c>
      <c r="E208" s="3">
        <v>0</v>
      </c>
      <c r="F208" t="s">
        <v>361</v>
      </c>
      <c r="G208" t="s">
        <v>20</v>
      </c>
      <c r="H208" t="s">
        <v>21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22</v>
      </c>
      <c r="O208" t="s">
        <v>362</v>
      </c>
      <c r="P208" s="4">
        <f t="shared" si="6"/>
        <v>42567.004432870366</v>
      </c>
      <c r="Q208">
        <f t="shared" si="7"/>
        <v>2016</v>
      </c>
    </row>
    <row r="209" spans="1:17" ht="45" x14ac:dyDescent="0.25">
      <c r="A209">
        <v>207</v>
      </c>
      <c r="B209" s="1" t="s">
        <v>458</v>
      </c>
      <c r="C209" s="1" t="s">
        <v>459</v>
      </c>
      <c r="D209" s="2">
        <v>14000</v>
      </c>
      <c r="E209" s="3">
        <v>2130</v>
      </c>
      <c r="F209" t="s">
        <v>361</v>
      </c>
      <c r="G209" t="s">
        <v>163</v>
      </c>
      <c r="H209" t="s">
        <v>164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22</v>
      </c>
      <c r="O209" t="s">
        <v>362</v>
      </c>
      <c r="P209" s="4">
        <f t="shared" si="6"/>
        <v>41978.197199074071</v>
      </c>
      <c r="Q209">
        <f t="shared" si="7"/>
        <v>2014</v>
      </c>
    </row>
    <row r="210" spans="1:17" ht="60" x14ac:dyDescent="0.25">
      <c r="A210">
        <v>208</v>
      </c>
      <c r="B210" s="1" t="s">
        <v>460</v>
      </c>
      <c r="C210" s="1" t="s">
        <v>461</v>
      </c>
      <c r="D210" s="2">
        <v>50000</v>
      </c>
      <c r="E210" s="3">
        <v>0</v>
      </c>
      <c r="F210" t="s">
        <v>361</v>
      </c>
      <c r="G210" t="s">
        <v>54</v>
      </c>
      <c r="H210" t="s">
        <v>55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22</v>
      </c>
      <c r="O210" t="s">
        <v>362</v>
      </c>
      <c r="P210" s="4">
        <f t="shared" si="6"/>
        <v>41959.369988425926</v>
      </c>
      <c r="Q210">
        <f t="shared" si="7"/>
        <v>2014</v>
      </c>
    </row>
    <row r="211" spans="1:17" ht="60" x14ac:dyDescent="0.25">
      <c r="A211">
        <v>209</v>
      </c>
      <c r="B211" s="1" t="s">
        <v>462</v>
      </c>
      <c r="C211" s="1" t="s">
        <v>463</v>
      </c>
      <c r="D211" s="2">
        <v>25000</v>
      </c>
      <c r="E211" s="3">
        <v>0</v>
      </c>
      <c r="F211" t="s">
        <v>361</v>
      </c>
      <c r="G211" t="s">
        <v>20</v>
      </c>
      <c r="H211" t="s">
        <v>21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22</v>
      </c>
      <c r="O211" t="s">
        <v>362</v>
      </c>
      <c r="P211" s="4">
        <f t="shared" si="6"/>
        <v>42165.922858796301</v>
      </c>
      <c r="Q211">
        <f t="shared" si="7"/>
        <v>2015</v>
      </c>
    </row>
    <row r="212" spans="1:17" ht="60" x14ac:dyDescent="0.25">
      <c r="A212">
        <v>210</v>
      </c>
      <c r="B212" s="1" t="s">
        <v>464</v>
      </c>
      <c r="C212" s="1" t="s">
        <v>465</v>
      </c>
      <c r="D212" s="2">
        <v>12000</v>
      </c>
      <c r="E212" s="3">
        <v>3030</v>
      </c>
      <c r="F212" t="s">
        <v>361</v>
      </c>
      <c r="G212" t="s">
        <v>20</v>
      </c>
      <c r="H212" t="s">
        <v>21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22</v>
      </c>
      <c r="O212" t="s">
        <v>362</v>
      </c>
      <c r="P212" s="4">
        <f t="shared" si="6"/>
        <v>42249.064722222218</v>
      </c>
      <c r="Q212">
        <f t="shared" si="7"/>
        <v>2015</v>
      </c>
    </row>
    <row r="213" spans="1:17" ht="60" x14ac:dyDescent="0.25">
      <c r="A213">
        <v>211</v>
      </c>
      <c r="B213" s="1" t="s">
        <v>466</v>
      </c>
      <c r="C213" s="1" t="s">
        <v>467</v>
      </c>
      <c r="D213" s="2">
        <v>5000</v>
      </c>
      <c r="E213" s="3">
        <v>2230</v>
      </c>
      <c r="F213" t="s">
        <v>361</v>
      </c>
      <c r="G213" t="s">
        <v>20</v>
      </c>
      <c r="H213" t="s">
        <v>21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22</v>
      </c>
      <c r="O213" t="s">
        <v>362</v>
      </c>
      <c r="P213" s="4">
        <f t="shared" si="6"/>
        <v>42236.159918981488</v>
      </c>
      <c r="Q213">
        <f t="shared" si="7"/>
        <v>2015</v>
      </c>
    </row>
    <row r="214" spans="1:17" ht="45" x14ac:dyDescent="0.25">
      <c r="A214">
        <v>212</v>
      </c>
      <c r="B214" s="1" t="s">
        <v>468</v>
      </c>
      <c r="C214" s="1" t="s">
        <v>469</v>
      </c>
      <c r="D214" s="2">
        <v>6300</v>
      </c>
      <c r="E214" s="3">
        <v>1</v>
      </c>
      <c r="F214" t="s">
        <v>361</v>
      </c>
      <c r="G214" t="s">
        <v>20</v>
      </c>
      <c r="H214" t="s">
        <v>21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22</v>
      </c>
      <c r="O214" t="s">
        <v>362</v>
      </c>
      <c r="P214" s="4">
        <f t="shared" si="6"/>
        <v>42416.881018518514</v>
      </c>
      <c r="Q214">
        <f t="shared" si="7"/>
        <v>2016</v>
      </c>
    </row>
    <row r="215" spans="1:17" ht="45" x14ac:dyDescent="0.25">
      <c r="A215">
        <v>213</v>
      </c>
      <c r="B215" s="1" t="s">
        <v>470</v>
      </c>
      <c r="C215" s="1" t="s">
        <v>471</v>
      </c>
      <c r="D215" s="2">
        <v>50000</v>
      </c>
      <c r="E215" s="3">
        <v>20</v>
      </c>
      <c r="F215" t="s">
        <v>361</v>
      </c>
      <c r="G215" t="s">
        <v>20</v>
      </c>
      <c r="H215" t="s">
        <v>21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22</v>
      </c>
      <c r="O215" t="s">
        <v>362</v>
      </c>
      <c r="P215" s="4">
        <f t="shared" si="6"/>
        <v>42202.594293981485</v>
      </c>
      <c r="Q215">
        <f t="shared" si="7"/>
        <v>2015</v>
      </c>
    </row>
    <row r="216" spans="1:17" ht="60" x14ac:dyDescent="0.25">
      <c r="A216">
        <v>214</v>
      </c>
      <c r="B216" s="1" t="s">
        <v>472</v>
      </c>
      <c r="C216" s="1" t="s">
        <v>473</v>
      </c>
      <c r="D216" s="2">
        <v>12500</v>
      </c>
      <c r="E216" s="3">
        <v>1</v>
      </c>
      <c r="F216" t="s">
        <v>361</v>
      </c>
      <c r="G216" t="s">
        <v>20</v>
      </c>
      <c r="H216" t="s">
        <v>21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22</v>
      </c>
      <c r="O216" t="s">
        <v>362</v>
      </c>
      <c r="P216" s="4">
        <f t="shared" si="6"/>
        <v>42009.64061342593</v>
      </c>
      <c r="Q216">
        <f t="shared" si="7"/>
        <v>2015</v>
      </c>
    </row>
    <row r="217" spans="1:17" ht="60" x14ac:dyDescent="0.25">
      <c r="A217">
        <v>215</v>
      </c>
      <c r="B217" s="1" t="s">
        <v>474</v>
      </c>
      <c r="C217" s="1" t="s">
        <v>475</v>
      </c>
      <c r="D217" s="2">
        <v>4400</v>
      </c>
      <c r="E217" s="3">
        <v>10</v>
      </c>
      <c r="F217" t="s">
        <v>361</v>
      </c>
      <c r="G217" t="s">
        <v>28</v>
      </c>
      <c r="H217" t="s">
        <v>29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22</v>
      </c>
      <c r="O217" t="s">
        <v>362</v>
      </c>
      <c r="P217" s="4">
        <f t="shared" si="6"/>
        <v>42375.230115740742</v>
      </c>
      <c r="Q217">
        <f t="shared" si="7"/>
        <v>2016</v>
      </c>
    </row>
    <row r="218" spans="1:17" ht="60" x14ac:dyDescent="0.25">
      <c r="A218">
        <v>216</v>
      </c>
      <c r="B218" s="1" t="s">
        <v>476</v>
      </c>
      <c r="C218" s="1" t="s">
        <v>477</v>
      </c>
      <c r="D218" s="2">
        <v>50000</v>
      </c>
      <c r="E218" s="3">
        <v>27849.22</v>
      </c>
      <c r="F218" t="s">
        <v>361</v>
      </c>
      <c r="G218" t="s">
        <v>20</v>
      </c>
      <c r="H218" t="s">
        <v>21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22</v>
      </c>
      <c r="O218" t="s">
        <v>362</v>
      </c>
      <c r="P218" s="4">
        <f t="shared" si="6"/>
        <v>42066.958761574075</v>
      </c>
      <c r="Q218">
        <f t="shared" si="7"/>
        <v>2015</v>
      </c>
    </row>
    <row r="219" spans="1:17" x14ac:dyDescent="0.25">
      <c r="A219">
        <v>217</v>
      </c>
      <c r="B219" s="1" t="s">
        <v>478</v>
      </c>
      <c r="C219" s="1" t="s">
        <v>479</v>
      </c>
      <c r="D219" s="2">
        <v>100000</v>
      </c>
      <c r="E219" s="3">
        <v>11943</v>
      </c>
      <c r="F219" t="s">
        <v>361</v>
      </c>
      <c r="G219" t="s">
        <v>480</v>
      </c>
      <c r="H219" t="s">
        <v>481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22</v>
      </c>
      <c r="O219" t="s">
        <v>362</v>
      </c>
      <c r="P219" s="4">
        <f t="shared" si="6"/>
        <v>41970.64061342593</v>
      </c>
      <c r="Q219">
        <f t="shared" si="7"/>
        <v>2014</v>
      </c>
    </row>
    <row r="220" spans="1:17" ht="60" x14ac:dyDescent="0.25">
      <c r="A220">
        <v>218</v>
      </c>
      <c r="B220" s="1" t="s">
        <v>482</v>
      </c>
      <c r="C220" s="1" t="s">
        <v>483</v>
      </c>
      <c r="D220" s="2">
        <v>5000</v>
      </c>
      <c r="E220" s="3">
        <v>100</v>
      </c>
      <c r="F220" t="s">
        <v>361</v>
      </c>
      <c r="G220" t="s">
        <v>20</v>
      </c>
      <c r="H220" t="s">
        <v>21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22</v>
      </c>
      <c r="O220" t="s">
        <v>362</v>
      </c>
      <c r="P220" s="4">
        <f t="shared" si="6"/>
        <v>42079.628344907411</v>
      </c>
      <c r="Q220">
        <f t="shared" si="7"/>
        <v>2015</v>
      </c>
    </row>
    <row r="221" spans="1:17" ht="45" x14ac:dyDescent="0.25">
      <c r="A221">
        <v>219</v>
      </c>
      <c r="B221" s="1" t="s">
        <v>484</v>
      </c>
      <c r="C221" s="1" t="s">
        <v>485</v>
      </c>
      <c r="D221" s="2">
        <v>50000</v>
      </c>
      <c r="E221" s="3">
        <v>8815</v>
      </c>
      <c r="F221" t="s">
        <v>361</v>
      </c>
      <c r="G221" t="s">
        <v>20</v>
      </c>
      <c r="H221" t="s">
        <v>21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22</v>
      </c>
      <c r="O221" t="s">
        <v>362</v>
      </c>
      <c r="P221" s="4">
        <f t="shared" si="6"/>
        <v>42429.326678240745</v>
      </c>
      <c r="Q221">
        <f t="shared" si="7"/>
        <v>2016</v>
      </c>
    </row>
    <row r="222" spans="1:17" ht="45" x14ac:dyDescent="0.25">
      <c r="A222">
        <v>220</v>
      </c>
      <c r="B222" s="1" t="s">
        <v>486</v>
      </c>
      <c r="C222" s="1" t="s">
        <v>487</v>
      </c>
      <c r="D222" s="2">
        <v>50000</v>
      </c>
      <c r="E222" s="3">
        <v>360</v>
      </c>
      <c r="F222" t="s">
        <v>361</v>
      </c>
      <c r="G222" t="s">
        <v>20</v>
      </c>
      <c r="H222" t="s">
        <v>21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22</v>
      </c>
      <c r="O222" t="s">
        <v>362</v>
      </c>
      <c r="P222" s="4">
        <f t="shared" si="6"/>
        <v>42195.643865740742</v>
      </c>
      <c r="Q222">
        <f t="shared" si="7"/>
        <v>2015</v>
      </c>
    </row>
    <row r="223" spans="1:17" ht="30" x14ac:dyDescent="0.25">
      <c r="A223">
        <v>221</v>
      </c>
      <c r="B223" s="1" t="s">
        <v>488</v>
      </c>
      <c r="C223" s="1" t="s">
        <v>489</v>
      </c>
      <c r="D223" s="2">
        <v>50000</v>
      </c>
      <c r="E223" s="3">
        <v>0</v>
      </c>
      <c r="F223" t="s">
        <v>361</v>
      </c>
      <c r="G223" t="s">
        <v>20</v>
      </c>
      <c r="H223" t="s">
        <v>21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22</v>
      </c>
      <c r="O223" t="s">
        <v>362</v>
      </c>
      <c r="P223" s="4">
        <f t="shared" si="6"/>
        <v>42031.837546296301</v>
      </c>
      <c r="Q223">
        <f t="shared" si="7"/>
        <v>2015</v>
      </c>
    </row>
    <row r="224" spans="1:17" ht="60" x14ac:dyDescent="0.25">
      <c r="A224">
        <v>222</v>
      </c>
      <c r="B224" s="1" t="s">
        <v>490</v>
      </c>
      <c r="C224" s="1" t="s">
        <v>491</v>
      </c>
      <c r="D224" s="2">
        <v>1000</v>
      </c>
      <c r="E224" s="3">
        <v>130</v>
      </c>
      <c r="F224" t="s">
        <v>361</v>
      </c>
      <c r="G224" t="s">
        <v>20</v>
      </c>
      <c r="H224" t="s">
        <v>21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22</v>
      </c>
      <c r="O224" t="s">
        <v>362</v>
      </c>
      <c r="P224" s="4">
        <f t="shared" si="6"/>
        <v>42031.769884259258</v>
      </c>
      <c r="Q224">
        <f t="shared" si="7"/>
        <v>2015</v>
      </c>
    </row>
    <row r="225" spans="1:17" ht="60" x14ac:dyDescent="0.25">
      <c r="A225">
        <v>223</v>
      </c>
      <c r="B225" s="1" t="s">
        <v>492</v>
      </c>
      <c r="C225" s="1" t="s">
        <v>493</v>
      </c>
      <c r="D225" s="2">
        <v>1500000</v>
      </c>
      <c r="E225" s="3">
        <v>0</v>
      </c>
      <c r="F225" t="s">
        <v>361</v>
      </c>
      <c r="G225" t="s">
        <v>20</v>
      </c>
      <c r="H225" t="s">
        <v>21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22</v>
      </c>
      <c r="O225" t="s">
        <v>362</v>
      </c>
      <c r="P225" s="4">
        <f t="shared" si="6"/>
        <v>42482.048032407409</v>
      </c>
      <c r="Q225">
        <f t="shared" si="7"/>
        <v>2016</v>
      </c>
    </row>
    <row r="226" spans="1:17" ht="60" x14ac:dyDescent="0.25">
      <c r="A226">
        <v>224</v>
      </c>
      <c r="B226" s="1" t="s">
        <v>494</v>
      </c>
      <c r="C226" s="1" t="s">
        <v>495</v>
      </c>
      <c r="D226" s="2">
        <v>6000000</v>
      </c>
      <c r="E226" s="3">
        <v>0</v>
      </c>
      <c r="F226" t="s">
        <v>361</v>
      </c>
      <c r="G226" t="s">
        <v>54</v>
      </c>
      <c r="H226" t="s">
        <v>55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22</v>
      </c>
      <c r="O226" t="s">
        <v>362</v>
      </c>
      <c r="P226" s="4">
        <f t="shared" si="6"/>
        <v>42135.235254629632</v>
      </c>
      <c r="Q226">
        <f t="shared" si="7"/>
        <v>2015</v>
      </c>
    </row>
    <row r="227" spans="1:17" ht="45" x14ac:dyDescent="0.25">
      <c r="A227">
        <v>225</v>
      </c>
      <c r="B227" s="1" t="s">
        <v>496</v>
      </c>
      <c r="C227" s="1" t="s">
        <v>497</v>
      </c>
      <c r="D227" s="2">
        <v>200</v>
      </c>
      <c r="E227" s="3">
        <v>0</v>
      </c>
      <c r="F227" t="s">
        <v>361</v>
      </c>
      <c r="G227" t="s">
        <v>20</v>
      </c>
      <c r="H227" t="s">
        <v>21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22</v>
      </c>
      <c r="O227" t="s">
        <v>362</v>
      </c>
      <c r="P227" s="4">
        <f t="shared" si="6"/>
        <v>42438.961273148147</v>
      </c>
      <c r="Q227">
        <f t="shared" si="7"/>
        <v>2016</v>
      </c>
    </row>
    <row r="228" spans="1:17" ht="45" x14ac:dyDescent="0.25">
      <c r="A228">
        <v>226</v>
      </c>
      <c r="B228" s="1" t="s">
        <v>498</v>
      </c>
      <c r="C228" s="1" t="s">
        <v>499</v>
      </c>
      <c r="D228" s="2">
        <v>29000</v>
      </c>
      <c r="E228" s="3">
        <v>250</v>
      </c>
      <c r="F228" t="s">
        <v>361</v>
      </c>
      <c r="G228" t="s">
        <v>28</v>
      </c>
      <c r="H228" t="s">
        <v>29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22</v>
      </c>
      <c r="O228" t="s">
        <v>362</v>
      </c>
      <c r="P228" s="4">
        <f t="shared" si="6"/>
        <v>42106.666018518517</v>
      </c>
      <c r="Q228">
        <f t="shared" si="7"/>
        <v>2015</v>
      </c>
    </row>
    <row r="229" spans="1:17" ht="45" x14ac:dyDescent="0.25">
      <c r="A229">
        <v>227</v>
      </c>
      <c r="B229" s="1" t="s">
        <v>500</v>
      </c>
      <c r="C229" s="1" t="s">
        <v>501</v>
      </c>
      <c r="D229" s="2">
        <v>28000</v>
      </c>
      <c r="E229" s="3">
        <v>0</v>
      </c>
      <c r="F229" t="s">
        <v>361</v>
      </c>
      <c r="G229" t="s">
        <v>20</v>
      </c>
      <c r="H229" t="s">
        <v>21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22</v>
      </c>
      <c r="O229" t="s">
        <v>362</v>
      </c>
      <c r="P229" s="4">
        <f t="shared" si="6"/>
        <v>42164.893993055557</v>
      </c>
      <c r="Q229">
        <f t="shared" si="7"/>
        <v>2015</v>
      </c>
    </row>
    <row r="230" spans="1:17" ht="30" x14ac:dyDescent="0.25">
      <c r="A230">
        <v>228</v>
      </c>
      <c r="B230" s="1" t="s">
        <v>502</v>
      </c>
      <c r="C230" s="1" t="s">
        <v>503</v>
      </c>
      <c r="D230" s="2">
        <v>8000</v>
      </c>
      <c r="E230" s="3">
        <v>0</v>
      </c>
      <c r="F230" t="s">
        <v>361</v>
      </c>
      <c r="G230" t="s">
        <v>28</v>
      </c>
      <c r="H230" t="s">
        <v>29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22</v>
      </c>
      <c r="O230" t="s">
        <v>362</v>
      </c>
      <c r="P230" s="4">
        <f t="shared" si="6"/>
        <v>42096.686400462961</v>
      </c>
      <c r="Q230">
        <f t="shared" si="7"/>
        <v>2015</v>
      </c>
    </row>
    <row r="231" spans="1:17" ht="60" x14ac:dyDescent="0.25">
      <c r="A231">
        <v>229</v>
      </c>
      <c r="B231" s="1" t="s">
        <v>504</v>
      </c>
      <c r="C231" s="1" t="s">
        <v>505</v>
      </c>
      <c r="D231" s="2">
        <v>3000</v>
      </c>
      <c r="E231" s="3">
        <v>0</v>
      </c>
      <c r="F231" t="s">
        <v>361</v>
      </c>
      <c r="G231" t="s">
        <v>506</v>
      </c>
      <c r="H231" t="s">
        <v>59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22</v>
      </c>
      <c r="O231" t="s">
        <v>362</v>
      </c>
      <c r="P231" s="4">
        <f t="shared" si="6"/>
        <v>42383.933993055558</v>
      </c>
      <c r="Q231">
        <f t="shared" si="7"/>
        <v>2016</v>
      </c>
    </row>
    <row r="232" spans="1:17" ht="60" x14ac:dyDescent="0.25">
      <c r="A232">
        <v>230</v>
      </c>
      <c r="B232" s="1" t="s">
        <v>507</v>
      </c>
      <c r="C232" s="1" t="s">
        <v>508</v>
      </c>
      <c r="D232" s="2">
        <v>15000</v>
      </c>
      <c r="E232" s="3">
        <v>60</v>
      </c>
      <c r="F232" t="s">
        <v>361</v>
      </c>
      <c r="G232" t="s">
        <v>20</v>
      </c>
      <c r="H232" t="s">
        <v>21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22</v>
      </c>
      <c r="O232" t="s">
        <v>362</v>
      </c>
      <c r="P232" s="4">
        <f t="shared" si="6"/>
        <v>42129.777210648142</v>
      </c>
      <c r="Q232">
        <f t="shared" si="7"/>
        <v>2015</v>
      </c>
    </row>
    <row r="233" spans="1:17" ht="60" x14ac:dyDescent="0.25">
      <c r="A233">
        <v>231</v>
      </c>
      <c r="B233" s="1" t="s">
        <v>509</v>
      </c>
      <c r="C233" s="1" t="s">
        <v>510</v>
      </c>
      <c r="D233" s="2">
        <v>1500000</v>
      </c>
      <c r="E233" s="3">
        <v>0</v>
      </c>
      <c r="F233" t="s">
        <v>361</v>
      </c>
      <c r="G233" t="s">
        <v>20</v>
      </c>
      <c r="H233" t="s">
        <v>21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22</v>
      </c>
      <c r="O233" t="s">
        <v>362</v>
      </c>
      <c r="P233" s="4">
        <f t="shared" si="6"/>
        <v>42341.958923611113</v>
      </c>
      <c r="Q233">
        <f t="shared" si="7"/>
        <v>2015</v>
      </c>
    </row>
    <row r="234" spans="1:17" ht="60" x14ac:dyDescent="0.25">
      <c r="A234">
        <v>232</v>
      </c>
      <c r="B234" s="1" t="s">
        <v>511</v>
      </c>
      <c r="C234" s="1" t="s">
        <v>512</v>
      </c>
      <c r="D234" s="2">
        <v>4000</v>
      </c>
      <c r="E234" s="3">
        <v>110</v>
      </c>
      <c r="F234" t="s">
        <v>361</v>
      </c>
      <c r="G234" t="s">
        <v>28</v>
      </c>
      <c r="H234" t="s">
        <v>29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22</v>
      </c>
      <c r="O234" t="s">
        <v>362</v>
      </c>
      <c r="P234" s="4">
        <f t="shared" si="6"/>
        <v>42032.82576388889</v>
      </c>
      <c r="Q234">
        <f t="shared" si="7"/>
        <v>2015</v>
      </c>
    </row>
    <row r="235" spans="1:17" ht="45" x14ac:dyDescent="0.25">
      <c r="A235">
        <v>233</v>
      </c>
      <c r="B235" s="1" t="s">
        <v>513</v>
      </c>
      <c r="C235" s="1" t="s">
        <v>514</v>
      </c>
      <c r="D235" s="2">
        <v>350000</v>
      </c>
      <c r="E235" s="3">
        <v>0</v>
      </c>
      <c r="F235" t="s">
        <v>361</v>
      </c>
      <c r="G235" t="s">
        <v>20</v>
      </c>
      <c r="H235" t="s">
        <v>21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22</v>
      </c>
      <c r="O235" t="s">
        <v>362</v>
      </c>
      <c r="P235" s="4">
        <f t="shared" si="6"/>
        <v>42612.911712962959</v>
      </c>
      <c r="Q235">
        <f t="shared" si="7"/>
        <v>2016</v>
      </c>
    </row>
    <row r="236" spans="1:17" ht="60" x14ac:dyDescent="0.25">
      <c r="A236">
        <v>234</v>
      </c>
      <c r="B236" s="1" t="s">
        <v>515</v>
      </c>
      <c r="C236" s="1" t="s">
        <v>516</v>
      </c>
      <c r="D236" s="2">
        <v>1000</v>
      </c>
      <c r="E236" s="3">
        <v>401</v>
      </c>
      <c r="F236" t="s">
        <v>361</v>
      </c>
      <c r="G236" t="s">
        <v>20</v>
      </c>
      <c r="H236" t="s">
        <v>21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22</v>
      </c>
      <c r="O236" t="s">
        <v>362</v>
      </c>
      <c r="P236" s="4">
        <f t="shared" si="6"/>
        <v>42136.035405092596</v>
      </c>
      <c r="Q236">
        <f t="shared" si="7"/>
        <v>2015</v>
      </c>
    </row>
    <row r="237" spans="1:17" ht="45" x14ac:dyDescent="0.25">
      <c r="A237">
        <v>235</v>
      </c>
      <c r="B237" s="1" t="s">
        <v>517</v>
      </c>
      <c r="C237" s="1" t="s">
        <v>518</v>
      </c>
      <c r="D237" s="2">
        <v>10000</v>
      </c>
      <c r="E237" s="3">
        <v>0</v>
      </c>
      <c r="F237" t="s">
        <v>361</v>
      </c>
      <c r="G237" t="s">
        <v>20</v>
      </c>
      <c r="H237" t="s">
        <v>21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22</v>
      </c>
      <c r="O237" t="s">
        <v>362</v>
      </c>
      <c r="P237" s="4">
        <f t="shared" si="6"/>
        <v>42164.908530092594</v>
      </c>
      <c r="Q237">
        <f t="shared" si="7"/>
        <v>2015</v>
      </c>
    </row>
    <row r="238" spans="1:17" ht="60" x14ac:dyDescent="0.25">
      <c r="A238">
        <v>236</v>
      </c>
      <c r="B238" s="1" t="s">
        <v>519</v>
      </c>
      <c r="C238" s="1" t="s">
        <v>520</v>
      </c>
      <c r="D238" s="2">
        <v>150000</v>
      </c>
      <c r="E238" s="3">
        <v>0</v>
      </c>
      <c r="F238" t="s">
        <v>361</v>
      </c>
      <c r="G238" t="s">
        <v>20</v>
      </c>
      <c r="H238" t="s">
        <v>21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22</v>
      </c>
      <c r="O238" t="s">
        <v>362</v>
      </c>
      <c r="P238" s="4">
        <f t="shared" si="6"/>
        <v>42321.08447916666</v>
      </c>
      <c r="Q238">
        <f t="shared" si="7"/>
        <v>2015</v>
      </c>
    </row>
    <row r="239" spans="1:17" ht="30" x14ac:dyDescent="0.25">
      <c r="A239">
        <v>237</v>
      </c>
      <c r="B239" s="1" t="s">
        <v>521</v>
      </c>
      <c r="C239" s="1" t="s">
        <v>522</v>
      </c>
      <c r="D239" s="2">
        <v>15000</v>
      </c>
      <c r="E239" s="3">
        <v>50</v>
      </c>
      <c r="F239" t="s">
        <v>361</v>
      </c>
      <c r="G239" t="s">
        <v>20</v>
      </c>
      <c r="H239" t="s">
        <v>21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22</v>
      </c>
      <c r="O239" t="s">
        <v>362</v>
      </c>
      <c r="P239" s="4">
        <f t="shared" si="6"/>
        <v>42377.577187499999</v>
      </c>
      <c r="Q239">
        <f t="shared" si="7"/>
        <v>2016</v>
      </c>
    </row>
    <row r="240" spans="1:17" ht="60" x14ac:dyDescent="0.25">
      <c r="A240">
        <v>238</v>
      </c>
      <c r="B240" s="1" t="s">
        <v>523</v>
      </c>
      <c r="C240" s="1" t="s">
        <v>524</v>
      </c>
      <c r="D240" s="2">
        <v>26000</v>
      </c>
      <c r="E240" s="3">
        <v>0</v>
      </c>
      <c r="F240" t="s">
        <v>361</v>
      </c>
      <c r="G240" t="s">
        <v>20</v>
      </c>
      <c r="H240" t="s">
        <v>21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22</v>
      </c>
      <c r="O240" t="s">
        <v>362</v>
      </c>
      <c r="P240" s="4">
        <f t="shared" si="6"/>
        <v>42713.962499999994</v>
      </c>
      <c r="Q240">
        <f t="shared" si="7"/>
        <v>2016</v>
      </c>
    </row>
    <row r="241" spans="1:17" ht="45" x14ac:dyDescent="0.25">
      <c r="A241">
        <v>239</v>
      </c>
      <c r="B241" s="1" t="s">
        <v>525</v>
      </c>
      <c r="C241" s="1" t="s">
        <v>526</v>
      </c>
      <c r="D241" s="2">
        <v>1000</v>
      </c>
      <c r="E241" s="3">
        <v>250</v>
      </c>
      <c r="F241" t="s">
        <v>361</v>
      </c>
      <c r="G241" t="s">
        <v>54</v>
      </c>
      <c r="H241" t="s">
        <v>55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22</v>
      </c>
      <c r="O241" t="s">
        <v>362</v>
      </c>
      <c r="P241" s="4">
        <f t="shared" si="6"/>
        <v>42297.110300925924</v>
      </c>
      <c r="Q241">
        <f t="shared" si="7"/>
        <v>2015</v>
      </c>
    </row>
    <row r="242" spans="1:17" ht="60" x14ac:dyDescent="0.25">
      <c r="A242">
        <v>240</v>
      </c>
      <c r="B242" s="1" t="s">
        <v>527</v>
      </c>
      <c r="C242" s="1" t="s">
        <v>528</v>
      </c>
      <c r="D242" s="2">
        <v>15000</v>
      </c>
      <c r="E242" s="3">
        <v>16145.12</v>
      </c>
      <c r="F242" t="s">
        <v>19</v>
      </c>
      <c r="G242" t="s">
        <v>20</v>
      </c>
      <c r="H242" t="s">
        <v>21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22</v>
      </c>
      <c r="O242" t="s">
        <v>529</v>
      </c>
      <c r="P242" s="4">
        <f t="shared" si="6"/>
        <v>41354.708460648151</v>
      </c>
      <c r="Q242">
        <f t="shared" si="7"/>
        <v>2013</v>
      </c>
    </row>
    <row r="243" spans="1:17" ht="60" x14ac:dyDescent="0.25">
      <c r="A243">
        <v>241</v>
      </c>
      <c r="B243" s="1" t="s">
        <v>530</v>
      </c>
      <c r="C243" s="1" t="s">
        <v>531</v>
      </c>
      <c r="D243" s="2">
        <v>36400</v>
      </c>
      <c r="E243" s="3">
        <v>41000</v>
      </c>
      <c r="F243" t="s">
        <v>19</v>
      </c>
      <c r="G243" t="s">
        <v>20</v>
      </c>
      <c r="H243" t="s">
        <v>21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22</v>
      </c>
      <c r="O243" t="s">
        <v>529</v>
      </c>
      <c r="P243" s="4">
        <f t="shared" si="6"/>
        <v>41949.697962962964</v>
      </c>
      <c r="Q243">
        <f t="shared" si="7"/>
        <v>2014</v>
      </c>
    </row>
    <row r="244" spans="1:17" ht="45" x14ac:dyDescent="0.25">
      <c r="A244">
        <v>242</v>
      </c>
      <c r="B244" s="1" t="s">
        <v>532</v>
      </c>
      <c r="C244" s="1" t="s">
        <v>533</v>
      </c>
      <c r="D244" s="2">
        <v>13000</v>
      </c>
      <c r="E244" s="3">
        <v>14750</v>
      </c>
      <c r="F244" t="s">
        <v>19</v>
      </c>
      <c r="G244" t="s">
        <v>20</v>
      </c>
      <c r="H244" t="s">
        <v>21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22</v>
      </c>
      <c r="O244" t="s">
        <v>529</v>
      </c>
      <c r="P244" s="4">
        <f t="shared" si="6"/>
        <v>40862.492939814816</v>
      </c>
      <c r="Q244">
        <f t="shared" si="7"/>
        <v>2011</v>
      </c>
    </row>
    <row r="245" spans="1:17" ht="45" x14ac:dyDescent="0.25">
      <c r="A245">
        <v>243</v>
      </c>
      <c r="B245" s="1" t="s">
        <v>534</v>
      </c>
      <c r="C245" s="1" t="s">
        <v>535</v>
      </c>
      <c r="D245" s="2">
        <v>25000</v>
      </c>
      <c r="E245" s="3">
        <v>25648</v>
      </c>
      <c r="F245" t="s">
        <v>19</v>
      </c>
      <c r="G245" t="s">
        <v>20</v>
      </c>
      <c r="H245" t="s">
        <v>21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22</v>
      </c>
      <c r="O245" t="s">
        <v>529</v>
      </c>
      <c r="P245" s="4">
        <f t="shared" si="6"/>
        <v>41662.047500000001</v>
      </c>
      <c r="Q245">
        <f t="shared" si="7"/>
        <v>2014</v>
      </c>
    </row>
    <row r="246" spans="1:17" ht="60" x14ac:dyDescent="0.25">
      <c r="A246">
        <v>244</v>
      </c>
      <c r="B246" s="1">
        <v>39756</v>
      </c>
      <c r="C246" s="1" t="s">
        <v>536</v>
      </c>
      <c r="D246" s="2">
        <v>3500</v>
      </c>
      <c r="E246" s="3">
        <v>3981.5</v>
      </c>
      <c r="F246" t="s">
        <v>19</v>
      </c>
      <c r="G246" t="s">
        <v>20</v>
      </c>
      <c r="H246" t="s">
        <v>21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22</v>
      </c>
      <c r="O246" t="s">
        <v>529</v>
      </c>
      <c r="P246" s="4">
        <f t="shared" si="6"/>
        <v>40213.323599537034</v>
      </c>
      <c r="Q246">
        <f t="shared" si="7"/>
        <v>2010</v>
      </c>
    </row>
    <row r="247" spans="1:17" ht="60" x14ac:dyDescent="0.25">
      <c r="A247">
        <v>245</v>
      </c>
      <c r="B247" s="1" t="s">
        <v>537</v>
      </c>
      <c r="C247" s="1" t="s">
        <v>538</v>
      </c>
      <c r="D247" s="2">
        <v>5000</v>
      </c>
      <c r="E247" s="3">
        <v>5186</v>
      </c>
      <c r="F247" t="s">
        <v>19</v>
      </c>
      <c r="G247" t="s">
        <v>20</v>
      </c>
      <c r="H247" t="s">
        <v>21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22</v>
      </c>
      <c r="O247" t="s">
        <v>529</v>
      </c>
      <c r="P247" s="4">
        <f t="shared" si="6"/>
        <v>41107.053067129629</v>
      </c>
      <c r="Q247">
        <f t="shared" si="7"/>
        <v>2012</v>
      </c>
    </row>
    <row r="248" spans="1:17" ht="45" x14ac:dyDescent="0.25">
      <c r="A248">
        <v>246</v>
      </c>
      <c r="B248" s="1" t="s">
        <v>539</v>
      </c>
      <c r="C248" s="1" t="s">
        <v>540</v>
      </c>
      <c r="D248" s="2">
        <v>5000</v>
      </c>
      <c r="E248" s="3">
        <v>15273</v>
      </c>
      <c r="F248" t="s">
        <v>19</v>
      </c>
      <c r="G248" t="s">
        <v>20</v>
      </c>
      <c r="H248" t="s">
        <v>21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22</v>
      </c>
      <c r="O248" t="s">
        <v>529</v>
      </c>
      <c r="P248" s="4">
        <f t="shared" si="6"/>
        <v>40480.363483796296</v>
      </c>
      <c r="Q248">
        <f t="shared" si="7"/>
        <v>2010</v>
      </c>
    </row>
    <row r="249" spans="1:17" ht="60" x14ac:dyDescent="0.25">
      <c r="A249">
        <v>247</v>
      </c>
      <c r="B249" s="1" t="s">
        <v>541</v>
      </c>
      <c r="C249" s="1" t="s">
        <v>542</v>
      </c>
      <c r="D249" s="2">
        <v>5000</v>
      </c>
      <c r="E249" s="3">
        <v>6705</v>
      </c>
      <c r="F249" t="s">
        <v>19</v>
      </c>
      <c r="G249" t="s">
        <v>20</v>
      </c>
      <c r="H249" t="s">
        <v>21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22</v>
      </c>
      <c r="O249" t="s">
        <v>529</v>
      </c>
      <c r="P249" s="4">
        <f t="shared" si="6"/>
        <v>40430.604328703703</v>
      </c>
      <c r="Q249">
        <f t="shared" si="7"/>
        <v>2010</v>
      </c>
    </row>
    <row r="250" spans="1:17" ht="60" x14ac:dyDescent="0.25">
      <c r="A250">
        <v>248</v>
      </c>
      <c r="B250" s="1" t="s">
        <v>543</v>
      </c>
      <c r="C250" s="1" t="s">
        <v>544</v>
      </c>
      <c r="D250" s="2">
        <v>85000</v>
      </c>
      <c r="E250" s="3">
        <v>86133</v>
      </c>
      <c r="F250" t="s">
        <v>19</v>
      </c>
      <c r="G250" t="s">
        <v>20</v>
      </c>
      <c r="H250" t="s">
        <v>21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22</v>
      </c>
      <c r="O250" t="s">
        <v>529</v>
      </c>
      <c r="P250" s="4">
        <f t="shared" si="6"/>
        <v>40870.774409722224</v>
      </c>
      <c r="Q250">
        <f t="shared" si="7"/>
        <v>2011</v>
      </c>
    </row>
    <row r="251" spans="1:17" ht="60" x14ac:dyDescent="0.25">
      <c r="A251">
        <v>249</v>
      </c>
      <c r="B251" s="1" t="s">
        <v>545</v>
      </c>
      <c r="C251" s="1" t="s">
        <v>546</v>
      </c>
      <c r="D251" s="2">
        <v>10000</v>
      </c>
      <c r="E251" s="3">
        <v>11292</v>
      </c>
      <c r="F251" t="s">
        <v>19</v>
      </c>
      <c r="G251" t="s">
        <v>20</v>
      </c>
      <c r="H251" t="s">
        <v>21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22</v>
      </c>
      <c r="O251" t="s">
        <v>529</v>
      </c>
      <c r="P251" s="4">
        <f t="shared" si="6"/>
        <v>40332.923842592594</v>
      </c>
      <c r="Q251">
        <f t="shared" si="7"/>
        <v>2010</v>
      </c>
    </row>
    <row r="252" spans="1:17" ht="60" x14ac:dyDescent="0.25">
      <c r="A252">
        <v>250</v>
      </c>
      <c r="B252" s="1" t="s">
        <v>547</v>
      </c>
      <c r="C252" s="1" t="s">
        <v>548</v>
      </c>
      <c r="D252" s="2">
        <v>30000</v>
      </c>
      <c r="E252" s="3">
        <v>31675</v>
      </c>
      <c r="F252" t="s">
        <v>19</v>
      </c>
      <c r="G252" t="s">
        <v>20</v>
      </c>
      <c r="H252" t="s">
        <v>21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22</v>
      </c>
      <c r="O252" t="s">
        <v>529</v>
      </c>
      <c r="P252" s="4">
        <f t="shared" si="6"/>
        <v>41401.565868055557</v>
      </c>
      <c r="Q252">
        <f t="shared" si="7"/>
        <v>2013</v>
      </c>
    </row>
    <row r="253" spans="1:17" ht="45" x14ac:dyDescent="0.25">
      <c r="A253">
        <v>251</v>
      </c>
      <c r="B253" s="1" t="s">
        <v>549</v>
      </c>
      <c r="C253" s="1" t="s">
        <v>550</v>
      </c>
      <c r="D253" s="2">
        <v>3500</v>
      </c>
      <c r="E253" s="3">
        <v>4395</v>
      </c>
      <c r="F253" t="s">
        <v>19</v>
      </c>
      <c r="G253" t="s">
        <v>20</v>
      </c>
      <c r="H253" t="s">
        <v>21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22</v>
      </c>
      <c r="O253" t="s">
        <v>529</v>
      </c>
      <c r="P253" s="4">
        <f t="shared" si="6"/>
        <v>41013.787569444445</v>
      </c>
      <c r="Q253">
        <f t="shared" si="7"/>
        <v>2012</v>
      </c>
    </row>
    <row r="254" spans="1:17" ht="45" x14ac:dyDescent="0.25">
      <c r="A254">
        <v>252</v>
      </c>
      <c r="B254" s="1" t="s">
        <v>551</v>
      </c>
      <c r="C254" s="1" t="s">
        <v>552</v>
      </c>
      <c r="D254" s="2">
        <v>5000</v>
      </c>
      <c r="E254" s="3">
        <v>9228</v>
      </c>
      <c r="F254" t="s">
        <v>19</v>
      </c>
      <c r="G254" t="s">
        <v>20</v>
      </c>
      <c r="H254" t="s">
        <v>21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22</v>
      </c>
      <c r="O254" t="s">
        <v>529</v>
      </c>
      <c r="P254" s="4">
        <f t="shared" si="6"/>
        <v>40266.662708333337</v>
      </c>
      <c r="Q254">
        <f t="shared" si="7"/>
        <v>2010</v>
      </c>
    </row>
    <row r="255" spans="1:17" ht="60" x14ac:dyDescent="0.25">
      <c r="A255">
        <v>253</v>
      </c>
      <c r="B255" s="1" t="s">
        <v>553</v>
      </c>
      <c r="C255" s="1" t="s">
        <v>554</v>
      </c>
      <c r="D255" s="2">
        <v>1500</v>
      </c>
      <c r="E255" s="3">
        <v>1511</v>
      </c>
      <c r="F255" t="s">
        <v>19</v>
      </c>
      <c r="G255" t="s">
        <v>20</v>
      </c>
      <c r="H255" t="s">
        <v>21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22</v>
      </c>
      <c r="O255" t="s">
        <v>529</v>
      </c>
      <c r="P255" s="4">
        <f t="shared" si="6"/>
        <v>40924.650868055556</v>
      </c>
      <c r="Q255">
        <f t="shared" si="7"/>
        <v>2012</v>
      </c>
    </row>
    <row r="256" spans="1:17" ht="45" x14ac:dyDescent="0.25">
      <c r="A256">
        <v>254</v>
      </c>
      <c r="B256" s="1" t="s">
        <v>555</v>
      </c>
      <c r="C256" s="1" t="s">
        <v>556</v>
      </c>
      <c r="D256" s="2">
        <v>24000</v>
      </c>
      <c r="E256" s="3">
        <v>28067.34</v>
      </c>
      <c r="F256" t="s">
        <v>19</v>
      </c>
      <c r="G256" t="s">
        <v>20</v>
      </c>
      <c r="H256" t="s">
        <v>21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22</v>
      </c>
      <c r="O256" t="s">
        <v>529</v>
      </c>
      <c r="P256" s="4">
        <f t="shared" si="6"/>
        <v>42263.952662037031</v>
      </c>
      <c r="Q256">
        <f t="shared" si="7"/>
        <v>2015</v>
      </c>
    </row>
    <row r="257" spans="1:17" ht="30" x14ac:dyDescent="0.25">
      <c r="A257">
        <v>255</v>
      </c>
      <c r="B257" s="1" t="s">
        <v>557</v>
      </c>
      <c r="C257" s="1" t="s">
        <v>558</v>
      </c>
      <c r="D257" s="2">
        <v>8000</v>
      </c>
      <c r="E257" s="3">
        <v>8538.66</v>
      </c>
      <c r="F257" t="s">
        <v>19</v>
      </c>
      <c r="G257" t="s">
        <v>20</v>
      </c>
      <c r="H257" t="s">
        <v>21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22</v>
      </c>
      <c r="O257" t="s">
        <v>529</v>
      </c>
      <c r="P257" s="4">
        <f t="shared" si="6"/>
        <v>40588.526412037041</v>
      </c>
      <c r="Q257">
        <f t="shared" si="7"/>
        <v>2011</v>
      </c>
    </row>
    <row r="258" spans="1:17" ht="60" x14ac:dyDescent="0.25">
      <c r="A258">
        <v>256</v>
      </c>
      <c r="B258" s="1" t="s">
        <v>559</v>
      </c>
      <c r="C258" s="1" t="s">
        <v>560</v>
      </c>
      <c r="D258" s="2">
        <v>13000</v>
      </c>
      <c r="E258" s="3">
        <v>18083</v>
      </c>
      <c r="F258" t="s">
        <v>19</v>
      </c>
      <c r="G258" t="s">
        <v>20</v>
      </c>
      <c r="H258" t="s">
        <v>21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22</v>
      </c>
      <c r="O258" t="s">
        <v>529</v>
      </c>
      <c r="P258" s="4">
        <f t="shared" ref="P258:P321" si="8">(((J258/60)/60)/24)+DATE(1970,1,1)</f>
        <v>41319.769293981481</v>
      </c>
      <c r="Q258">
        <f t="shared" ref="Q258:Q321" si="9">YEAR(P258)</f>
        <v>2013</v>
      </c>
    </row>
    <row r="259" spans="1:17" ht="60" x14ac:dyDescent="0.25">
      <c r="A259">
        <v>257</v>
      </c>
      <c r="B259" s="1" t="s">
        <v>561</v>
      </c>
      <c r="C259" s="1" t="s">
        <v>562</v>
      </c>
      <c r="D259" s="2">
        <v>35000</v>
      </c>
      <c r="E259" s="3">
        <v>37354.269999999997</v>
      </c>
      <c r="F259" t="s">
        <v>19</v>
      </c>
      <c r="G259" t="s">
        <v>20</v>
      </c>
      <c r="H259" t="s">
        <v>21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22</v>
      </c>
      <c r="O259" t="s">
        <v>529</v>
      </c>
      <c r="P259" s="4">
        <f t="shared" si="8"/>
        <v>42479.626875000002</v>
      </c>
      <c r="Q259">
        <f t="shared" si="9"/>
        <v>2016</v>
      </c>
    </row>
    <row r="260" spans="1:17" ht="60" x14ac:dyDescent="0.25">
      <c r="A260">
        <v>258</v>
      </c>
      <c r="B260" s="1" t="s">
        <v>563</v>
      </c>
      <c r="C260" s="1" t="s">
        <v>564</v>
      </c>
      <c r="D260" s="2">
        <v>30000</v>
      </c>
      <c r="E260" s="3">
        <v>57342</v>
      </c>
      <c r="F260" t="s">
        <v>19</v>
      </c>
      <c r="G260" t="s">
        <v>20</v>
      </c>
      <c r="H260" t="s">
        <v>21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22</v>
      </c>
      <c r="O260" t="s">
        <v>529</v>
      </c>
      <c r="P260" s="4">
        <f t="shared" si="8"/>
        <v>40682.051689814813</v>
      </c>
      <c r="Q260">
        <f t="shared" si="9"/>
        <v>2011</v>
      </c>
    </row>
    <row r="261" spans="1:17" ht="60" x14ac:dyDescent="0.25">
      <c r="A261">
        <v>259</v>
      </c>
      <c r="B261" s="1" t="s">
        <v>565</v>
      </c>
      <c r="C261" s="1" t="s">
        <v>566</v>
      </c>
      <c r="D261" s="2">
        <v>75000</v>
      </c>
      <c r="E261" s="3">
        <v>98953.42</v>
      </c>
      <c r="F261" t="s">
        <v>19</v>
      </c>
      <c r="G261" t="s">
        <v>20</v>
      </c>
      <c r="H261" t="s">
        <v>21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22</v>
      </c>
      <c r="O261" t="s">
        <v>529</v>
      </c>
      <c r="P261" s="4">
        <f t="shared" si="8"/>
        <v>42072.738067129627</v>
      </c>
      <c r="Q261">
        <f t="shared" si="9"/>
        <v>2015</v>
      </c>
    </row>
    <row r="262" spans="1:17" ht="45" x14ac:dyDescent="0.25">
      <c r="A262">
        <v>260</v>
      </c>
      <c r="B262" s="1" t="s">
        <v>567</v>
      </c>
      <c r="C262" s="1" t="s">
        <v>568</v>
      </c>
      <c r="D262" s="2">
        <v>10000</v>
      </c>
      <c r="E262" s="3">
        <v>10640</v>
      </c>
      <c r="F262" t="s">
        <v>19</v>
      </c>
      <c r="G262" t="s">
        <v>20</v>
      </c>
      <c r="H262" t="s">
        <v>21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22</v>
      </c>
      <c r="O262" t="s">
        <v>529</v>
      </c>
      <c r="P262" s="4">
        <f t="shared" si="8"/>
        <v>40330.755543981482</v>
      </c>
      <c r="Q262">
        <f t="shared" si="9"/>
        <v>2010</v>
      </c>
    </row>
    <row r="263" spans="1:17" ht="45" x14ac:dyDescent="0.25">
      <c r="A263">
        <v>261</v>
      </c>
      <c r="B263" s="1" t="s">
        <v>569</v>
      </c>
      <c r="C263" s="1" t="s">
        <v>570</v>
      </c>
      <c r="D263" s="2">
        <v>20000</v>
      </c>
      <c r="E263" s="3">
        <v>21480</v>
      </c>
      <c r="F263" t="s">
        <v>19</v>
      </c>
      <c r="G263" t="s">
        <v>20</v>
      </c>
      <c r="H263" t="s">
        <v>21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22</v>
      </c>
      <c r="O263" t="s">
        <v>529</v>
      </c>
      <c r="P263" s="4">
        <f t="shared" si="8"/>
        <v>41017.885462962964</v>
      </c>
      <c r="Q263">
        <f t="shared" si="9"/>
        <v>2012</v>
      </c>
    </row>
    <row r="264" spans="1:17" ht="30" x14ac:dyDescent="0.25">
      <c r="A264">
        <v>262</v>
      </c>
      <c r="B264" s="1" t="s">
        <v>571</v>
      </c>
      <c r="C264" s="1" t="s">
        <v>572</v>
      </c>
      <c r="D264" s="2">
        <v>2500</v>
      </c>
      <c r="E264" s="3">
        <v>6000</v>
      </c>
      <c r="F264" t="s">
        <v>19</v>
      </c>
      <c r="G264" t="s">
        <v>20</v>
      </c>
      <c r="H264" t="s">
        <v>21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22</v>
      </c>
      <c r="O264" t="s">
        <v>529</v>
      </c>
      <c r="P264" s="4">
        <f t="shared" si="8"/>
        <v>40555.24800925926</v>
      </c>
      <c r="Q264">
        <f t="shared" si="9"/>
        <v>2011</v>
      </c>
    </row>
    <row r="265" spans="1:17" ht="60" x14ac:dyDescent="0.25">
      <c r="A265">
        <v>263</v>
      </c>
      <c r="B265" s="1" t="s">
        <v>573</v>
      </c>
      <c r="C265" s="1" t="s">
        <v>574</v>
      </c>
      <c r="D265" s="2">
        <v>25000</v>
      </c>
      <c r="E265" s="3">
        <v>29520.27</v>
      </c>
      <c r="F265" t="s">
        <v>19</v>
      </c>
      <c r="G265" t="s">
        <v>20</v>
      </c>
      <c r="H265" t="s">
        <v>21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22</v>
      </c>
      <c r="O265" t="s">
        <v>529</v>
      </c>
      <c r="P265" s="4">
        <f t="shared" si="8"/>
        <v>41149.954791666663</v>
      </c>
      <c r="Q265">
        <f t="shared" si="9"/>
        <v>2012</v>
      </c>
    </row>
    <row r="266" spans="1:17" ht="60" x14ac:dyDescent="0.25">
      <c r="A266">
        <v>264</v>
      </c>
      <c r="B266" s="1" t="s">
        <v>575</v>
      </c>
      <c r="C266" s="1" t="s">
        <v>576</v>
      </c>
      <c r="D266" s="2">
        <v>5000</v>
      </c>
      <c r="E266" s="3">
        <v>5910</v>
      </c>
      <c r="F266" t="s">
        <v>19</v>
      </c>
      <c r="G266" t="s">
        <v>20</v>
      </c>
      <c r="H266" t="s">
        <v>21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22</v>
      </c>
      <c r="O266" t="s">
        <v>529</v>
      </c>
      <c r="P266" s="4">
        <f t="shared" si="8"/>
        <v>41010.620312500003</v>
      </c>
      <c r="Q266">
        <f t="shared" si="9"/>
        <v>2012</v>
      </c>
    </row>
    <row r="267" spans="1:17" ht="60" x14ac:dyDescent="0.25">
      <c r="A267">
        <v>265</v>
      </c>
      <c r="B267" s="1" t="s">
        <v>577</v>
      </c>
      <c r="C267" s="1" t="s">
        <v>578</v>
      </c>
      <c r="D267" s="2">
        <v>5000</v>
      </c>
      <c r="E267" s="3">
        <v>5555</v>
      </c>
      <c r="F267" t="s">
        <v>19</v>
      </c>
      <c r="G267" t="s">
        <v>20</v>
      </c>
      <c r="H267" t="s">
        <v>21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22</v>
      </c>
      <c r="O267" t="s">
        <v>529</v>
      </c>
      <c r="P267" s="4">
        <f t="shared" si="8"/>
        <v>40267.245717592588</v>
      </c>
      <c r="Q267">
        <f t="shared" si="9"/>
        <v>2010</v>
      </c>
    </row>
    <row r="268" spans="1:17" ht="60" x14ac:dyDescent="0.25">
      <c r="A268">
        <v>266</v>
      </c>
      <c r="B268" s="1" t="s">
        <v>579</v>
      </c>
      <c r="C268" s="1" t="s">
        <v>580</v>
      </c>
      <c r="D268" s="2">
        <v>1000</v>
      </c>
      <c r="E268" s="3">
        <v>1455</v>
      </c>
      <c r="F268" t="s">
        <v>19</v>
      </c>
      <c r="G268" t="s">
        <v>20</v>
      </c>
      <c r="H268" t="s">
        <v>21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22</v>
      </c>
      <c r="O268" t="s">
        <v>529</v>
      </c>
      <c r="P268" s="4">
        <f t="shared" si="8"/>
        <v>40205.174849537041</v>
      </c>
      <c r="Q268">
        <f t="shared" si="9"/>
        <v>2010</v>
      </c>
    </row>
    <row r="269" spans="1:17" ht="45" x14ac:dyDescent="0.25">
      <c r="A269">
        <v>267</v>
      </c>
      <c r="B269" s="1" t="s">
        <v>581</v>
      </c>
      <c r="C269" s="1" t="s">
        <v>582</v>
      </c>
      <c r="D269" s="2">
        <v>9850</v>
      </c>
      <c r="E269" s="3">
        <v>12965.44</v>
      </c>
      <c r="F269" t="s">
        <v>19</v>
      </c>
      <c r="G269" t="s">
        <v>28</v>
      </c>
      <c r="H269" t="s">
        <v>29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22</v>
      </c>
      <c r="O269" t="s">
        <v>529</v>
      </c>
      <c r="P269" s="4">
        <f t="shared" si="8"/>
        <v>41785.452534722222</v>
      </c>
      <c r="Q269">
        <f t="shared" si="9"/>
        <v>2014</v>
      </c>
    </row>
    <row r="270" spans="1:17" ht="60" x14ac:dyDescent="0.25">
      <c r="A270">
        <v>268</v>
      </c>
      <c r="B270" s="1" t="s">
        <v>583</v>
      </c>
      <c r="C270" s="1" t="s">
        <v>584</v>
      </c>
      <c r="D270" s="2">
        <v>5000</v>
      </c>
      <c r="E270" s="3">
        <v>5570</v>
      </c>
      <c r="F270" t="s">
        <v>19</v>
      </c>
      <c r="G270" t="s">
        <v>20</v>
      </c>
      <c r="H270" t="s">
        <v>21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22</v>
      </c>
      <c r="O270" t="s">
        <v>529</v>
      </c>
      <c r="P270" s="4">
        <f t="shared" si="8"/>
        <v>40809.15252314815</v>
      </c>
      <c r="Q270">
        <f t="shared" si="9"/>
        <v>2011</v>
      </c>
    </row>
    <row r="271" spans="1:17" ht="60" x14ac:dyDescent="0.25">
      <c r="A271">
        <v>269</v>
      </c>
      <c r="B271" s="1" t="s">
        <v>585</v>
      </c>
      <c r="C271" s="1" t="s">
        <v>586</v>
      </c>
      <c r="D271" s="2">
        <v>100000</v>
      </c>
      <c r="E271" s="3">
        <v>147233.76999999999</v>
      </c>
      <c r="F271" t="s">
        <v>19</v>
      </c>
      <c r="G271" t="s">
        <v>54</v>
      </c>
      <c r="H271" t="s">
        <v>55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22</v>
      </c>
      <c r="O271" t="s">
        <v>529</v>
      </c>
      <c r="P271" s="4">
        <f t="shared" si="8"/>
        <v>42758.197013888886</v>
      </c>
      <c r="Q271">
        <f t="shared" si="9"/>
        <v>2017</v>
      </c>
    </row>
    <row r="272" spans="1:17" ht="45" x14ac:dyDescent="0.25">
      <c r="A272">
        <v>270</v>
      </c>
      <c r="B272" s="1" t="s">
        <v>587</v>
      </c>
      <c r="C272" s="1" t="s">
        <v>588</v>
      </c>
      <c r="D272" s="2">
        <v>2300</v>
      </c>
      <c r="E272" s="3">
        <v>3510</v>
      </c>
      <c r="F272" t="s">
        <v>19</v>
      </c>
      <c r="G272" t="s">
        <v>20</v>
      </c>
      <c r="H272" t="s">
        <v>21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22</v>
      </c>
      <c r="O272" t="s">
        <v>529</v>
      </c>
      <c r="P272" s="4">
        <f t="shared" si="8"/>
        <v>40637.866550925923</v>
      </c>
      <c r="Q272">
        <f t="shared" si="9"/>
        <v>2011</v>
      </c>
    </row>
    <row r="273" spans="1:17" ht="60" x14ac:dyDescent="0.25">
      <c r="A273">
        <v>271</v>
      </c>
      <c r="B273" s="1" t="s">
        <v>589</v>
      </c>
      <c r="C273" s="1" t="s">
        <v>590</v>
      </c>
      <c r="D273" s="2">
        <v>30000</v>
      </c>
      <c r="E273" s="3">
        <v>31404</v>
      </c>
      <c r="F273" t="s">
        <v>19</v>
      </c>
      <c r="G273" t="s">
        <v>20</v>
      </c>
      <c r="H273" t="s">
        <v>21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22</v>
      </c>
      <c r="O273" t="s">
        <v>529</v>
      </c>
      <c r="P273" s="4">
        <f t="shared" si="8"/>
        <v>41612.10024305556</v>
      </c>
      <c r="Q273">
        <f t="shared" si="9"/>
        <v>2013</v>
      </c>
    </row>
    <row r="274" spans="1:17" ht="60" x14ac:dyDescent="0.25">
      <c r="A274">
        <v>272</v>
      </c>
      <c r="B274" s="1" t="s">
        <v>591</v>
      </c>
      <c r="C274" s="1" t="s">
        <v>592</v>
      </c>
      <c r="D274" s="2">
        <v>3000</v>
      </c>
      <c r="E274" s="3">
        <v>5323.01</v>
      </c>
      <c r="F274" t="s">
        <v>19</v>
      </c>
      <c r="G274" t="s">
        <v>20</v>
      </c>
      <c r="H274" t="s">
        <v>21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22</v>
      </c>
      <c r="O274" t="s">
        <v>529</v>
      </c>
      <c r="P274" s="4">
        <f t="shared" si="8"/>
        <v>40235.900358796294</v>
      </c>
      <c r="Q274">
        <f t="shared" si="9"/>
        <v>2010</v>
      </c>
    </row>
    <row r="275" spans="1:17" ht="60" x14ac:dyDescent="0.25">
      <c r="A275">
        <v>273</v>
      </c>
      <c r="B275" s="1" t="s">
        <v>593</v>
      </c>
      <c r="C275" s="1" t="s">
        <v>594</v>
      </c>
      <c r="D275" s="2">
        <v>5000</v>
      </c>
      <c r="E275" s="3">
        <v>5388.79</v>
      </c>
      <c r="F275" t="s">
        <v>19</v>
      </c>
      <c r="G275" t="s">
        <v>20</v>
      </c>
      <c r="H275" t="s">
        <v>21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22</v>
      </c>
      <c r="O275" t="s">
        <v>529</v>
      </c>
      <c r="P275" s="4">
        <f t="shared" si="8"/>
        <v>40697.498449074075</v>
      </c>
      <c r="Q275">
        <f t="shared" si="9"/>
        <v>2011</v>
      </c>
    </row>
    <row r="276" spans="1:17" ht="60" x14ac:dyDescent="0.25">
      <c r="A276">
        <v>274</v>
      </c>
      <c r="B276" s="1" t="s">
        <v>595</v>
      </c>
      <c r="C276" s="1" t="s">
        <v>596</v>
      </c>
      <c r="D276" s="2">
        <v>4000</v>
      </c>
      <c r="E276" s="3">
        <v>6240</v>
      </c>
      <c r="F276" t="s">
        <v>19</v>
      </c>
      <c r="G276" t="s">
        <v>20</v>
      </c>
      <c r="H276" t="s">
        <v>21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22</v>
      </c>
      <c r="O276" t="s">
        <v>529</v>
      </c>
      <c r="P276" s="4">
        <f t="shared" si="8"/>
        <v>40969.912372685183</v>
      </c>
      <c r="Q276">
        <f t="shared" si="9"/>
        <v>2012</v>
      </c>
    </row>
    <row r="277" spans="1:17" ht="45" x14ac:dyDescent="0.25">
      <c r="A277">
        <v>275</v>
      </c>
      <c r="B277" s="1" t="s">
        <v>597</v>
      </c>
      <c r="C277" s="1" t="s">
        <v>598</v>
      </c>
      <c r="D277" s="2">
        <v>20000</v>
      </c>
      <c r="E277" s="3">
        <v>21679</v>
      </c>
      <c r="F277" t="s">
        <v>19</v>
      </c>
      <c r="G277" t="s">
        <v>20</v>
      </c>
      <c r="H277" t="s">
        <v>21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22</v>
      </c>
      <c r="O277" t="s">
        <v>529</v>
      </c>
      <c r="P277" s="4">
        <f t="shared" si="8"/>
        <v>41193.032013888893</v>
      </c>
      <c r="Q277">
        <f t="shared" si="9"/>
        <v>2012</v>
      </c>
    </row>
    <row r="278" spans="1:17" ht="60" x14ac:dyDescent="0.25">
      <c r="A278">
        <v>276</v>
      </c>
      <c r="B278" s="1" t="s">
        <v>599</v>
      </c>
      <c r="C278" s="1" t="s">
        <v>600</v>
      </c>
      <c r="D278" s="2">
        <v>4000</v>
      </c>
      <c r="E278" s="3">
        <v>5904</v>
      </c>
      <c r="F278" t="s">
        <v>19</v>
      </c>
      <c r="G278" t="s">
        <v>20</v>
      </c>
      <c r="H278" t="s">
        <v>21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22</v>
      </c>
      <c r="O278" t="s">
        <v>529</v>
      </c>
      <c r="P278" s="4">
        <f t="shared" si="8"/>
        <v>40967.081874999996</v>
      </c>
      <c r="Q278">
        <f t="shared" si="9"/>
        <v>2012</v>
      </c>
    </row>
    <row r="279" spans="1:17" ht="60" x14ac:dyDescent="0.25">
      <c r="A279">
        <v>277</v>
      </c>
      <c r="B279" s="1" t="s">
        <v>601</v>
      </c>
      <c r="C279" s="1" t="s">
        <v>602</v>
      </c>
      <c r="D279" s="2">
        <v>65000</v>
      </c>
      <c r="E279" s="3">
        <v>71748</v>
      </c>
      <c r="F279" t="s">
        <v>19</v>
      </c>
      <c r="G279" t="s">
        <v>20</v>
      </c>
      <c r="H279" t="s">
        <v>21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22</v>
      </c>
      <c r="O279" t="s">
        <v>529</v>
      </c>
      <c r="P279" s="4">
        <f t="shared" si="8"/>
        <v>42117.891423611116</v>
      </c>
      <c r="Q279">
        <f t="shared" si="9"/>
        <v>2015</v>
      </c>
    </row>
    <row r="280" spans="1:17" ht="45" x14ac:dyDescent="0.25">
      <c r="A280">
        <v>278</v>
      </c>
      <c r="B280" s="1" t="s">
        <v>603</v>
      </c>
      <c r="C280" s="1" t="s">
        <v>604</v>
      </c>
      <c r="D280" s="2">
        <v>27000</v>
      </c>
      <c r="E280" s="3">
        <v>40594</v>
      </c>
      <c r="F280" t="s">
        <v>19</v>
      </c>
      <c r="G280" t="s">
        <v>20</v>
      </c>
      <c r="H280" t="s">
        <v>21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22</v>
      </c>
      <c r="O280" t="s">
        <v>529</v>
      </c>
      <c r="P280" s="4">
        <f t="shared" si="8"/>
        <v>41164.040960648148</v>
      </c>
      <c r="Q280">
        <f t="shared" si="9"/>
        <v>2012</v>
      </c>
    </row>
    <row r="281" spans="1:17" ht="60" x14ac:dyDescent="0.25">
      <c r="A281">
        <v>279</v>
      </c>
      <c r="B281" s="1" t="s">
        <v>605</v>
      </c>
      <c r="C281" s="1" t="s">
        <v>606</v>
      </c>
      <c r="D281" s="2">
        <v>17000</v>
      </c>
      <c r="E281" s="3">
        <v>26744.11</v>
      </c>
      <c r="F281" t="s">
        <v>19</v>
      </c>
      <c r="G281" t="s">
        <v>20</v>
      </c>
      <c r="H281" t="s">
        <v>21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22</v>
      </c>
      <c r="O281" t="s">
        <v>529</v>
      </c>
      <c r="P281" s="4">
        <f t="shared" si="8"/>
        <v>42759.244166666671</v>
      </c>
      <c r="Q281">
        <f t="shared" si="9"/>
        <v>2017</v>
      </c>
    </row>
    <row r="282" spans="1:17" ht="60" x14ac:dyDescent="0.25">
      <c r="A282">
        <v>280</v>
      </c>
      <c r="B282" s="1" t="s">
        <v>607</v>
      </c>
      <c r="C282" s="1" t="s">
        <v>608</v>
      </c>
      <c r="D282" s="2">
        <v>75000</v>
      </c>
      <c r="E282" s="3">
        <v>117108</v>
      </c>
      <c r="F282" t="s">
        <v>19</v>
      </c>
      <c r="G282" t="s">
        <v>20</v>
      </c>
      <c r="H282" t="s">
        <v>21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22</v>
      </c>
      <c r="O282" t="s">
        <v>529</v>
      </c>
      <c r="P282" s="4">
        <f t="shared" si="8"/>
        <v>41744.590682870366</v>
      </c>
      <c r="Q282">
        <f t="shared" si="9"/>
        <v>2014</v>
      </c>
    </row>
    <row r="283" spans="1:17" ht="60" x14ac:dyDescent="0.25">
      <c r="A283">
        <v>281</v>
      </c>
      <c r="B283" s="1" t="s">
        <v>609</v>
      </c>
      <c r="C283" s="1" t="s">
        <v>610</v>
      </c>
      <c r="D283" s="2">
        <v>5500</v>
      </c>
      <c r="E283" s="3">
        <v>6632.32</v>
      </c>
      <c r="F283" t="s">
        <v>19</v>
      </c>
      <c r="G283" t="s">
        <v>20</v>
      </c>
      <c r="H283" t="s">
        <v>21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22</v>
      </c>
      <c r="O283" t="s">
        <v>529</v>
      </c>
      <c r="P283" s="4">
        <f t="shared" si="8"/>
        <v>39950.163344907407</v>
      </c>
      <c r="Q283">
        <f t="shared" si="9"/>
        <v>2009</v>
      </c>
    </row>
    <row r="284" spans="1:17" ht="45" x14ac:dyDescent="0.25">
      <c r="A284">
        <v>282</v>
      </c>
      <c r="B284" s="1" t="s">
        <v>611</v>
      </c>
      <c r="C284" s="1" t="s">
        <v>612</v>
      </c>
      <c r="D284" s="2">
        <v>45000</v>
      </c>
      <c r="E284" s="3">
        <v>45535</v>
      </c>
      <c r="F284" t="s">
        <v>19</v>
      </c>
      <c r="G284" t="s">
        <v>20</v>
      </c>
      <c r="H284" t="s">
        <v>21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22</v>
      </c>
      <c r="O284" t="s">
        <v>529</v>
      </c>
      <c r="P284" s="4">
        <f t="shared" si="8"/>
        <v>40194.920046296298</v>
      </c>
      <c r="Q284">
        <f t="shared" si="9"/>
        <v>2010</v>
      </c>
    </row>
    <row r="285" spans="1:17" ht="30" x14ac:dyDescent="0.25">
      <c r="A285">
        <v>283</v>
      </c>
      <c r="B285" s="1" t="s">
        <v>613</v>
      </c>
      <c r="C285" s="1" t="s">
        <v>614</v>
      </c>
      <c r="D285" s="2">
        <v>18000</v>
      </c>
      <c r="E285" s="3">
        <v>20569.05</v>
      </c>
      <c r="F285" t="s">
        <v>19</v>
      </c>
      <c r="G285" t="s">
        <v>20</v>
      </c>
      <c r="H285" t="s">
        <v>21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22</v>
      </c>
      <c r="O285" t="s">
        <v>529</v>
      </c>
      <c r="P285" s="4">
        <f t="shared" si="8"/>
        <v>40675.71</v>
      </c>
      <c r="Q285">
        <f t="shared" si="9"/>
        <v>2011</v>
      </c>
    </row>
    <row r="286" spans="1:17" ht="60" x14ac:dyDescent="0.25">
      <c r="A286">
        <v>284</v>
      </c>
      <c r="B286" s="1" t="s">
        <v>615</v>
      </c>
      <c r="C286" s="1" t="s">
        <v>616</v>
      </c>
      <c r="D286" s="2">
        <v>40000</v>
      </c>
      <c r="E286" s="3">
        <v>41850.46</v>
      </c>
      <c r="F286" t="s">
        <v>19</v>
      </c>
      <c r="G286" t="s">
        <v>20</v>
      </c>
      <c r="H286" t="s">
        <v>21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22</v>
      </c>
      <c r="O286" t="s">
        <v>529</v>
      </c>
      <c r="P286" s="4">
        <f t="shared" si="8"/>
        <v>40904.738194444442</v>
      </c>
      <c r="Q286">
        <f t="shared" si="9"/>
        <v>2011</v>
      </c>
    </row>
    <row r="287" spans="1:17" ht="45" x14ac:dyDescent="0.25">
      <c r="A287">
        <v>285</v>
      </c>
      <c r="B287" s="1" t="s">
        <v>617</v>
      </c>
      <c r="C287" s="1" t="s">
        <v>618</v>
      </c>
      <c r="D287" s="2">
        <v>14000</v>
      </c>
      <c r="E287" s="3">
        <v>32035.51</v>
      </c>
      <c r="F287" t="s">
        <v>19</v>
      </c>
      <c r="G287" t="s">
        <v>20</v>
      </c>
      <c r="H287" t="s">
        <v>21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22</v>
      </c>
      <c r="O287" t="s">
        <v>529</v>
      </c>
      <c r="P287" s="4">
        <f t="shared" si="8"/>
        <v>41506.756111111114</v>
      </c>
      <c r="Q287">
        <f t="shared" si="9"/>
        <v>2013</v>
      </c>
    </row>
    <row r="288" spans="1:17" ht="60" x14ac:dyDescent="0.25">
      <c r="A288">
        <v>286</v>
      </c>
      <c r="B288" s="1" t="s">
        <v>619</v>
      </c>
      <c r="C288" s="1" t="s">
        <v>620</v>
      </c>
      <c r="D288" s="2">
        <v>15000</v>
      </c>
      <c r="E288" s="3">
        <v>16373</v>
      </c>
      <c r="F288" t="s">
        <v>19</v>
      </c>
      <c r="G288" t="s">
        <v>20</v>
      </c>
      <c r="H288" t="s">
        <v>21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22</v>
      </c>
      <c r="O288" t="s">
        <v>529</v>
      </c>
      <c r="P288" s="4">
        <f t="shared" si="8"/>
        <v>41313.816249999996</v>
      </c>
      <c r="Q288">
        <f t="shared" si="9"/>
        <v>2013</v>
      </c>
    </row>
    <row r="289" spans="1:17" ht="30" x14ac:dyDescent="0.25">
      <c r="A289">
        <v>287</v>
      </c>
      <c r="B289" s="1" t="s">
        <v>621</v>
      </c>
      <c r="C289" s="1" t="s">
        <v>622</v>
      </c>
      <c r="D289" s="2">
        <v>15000</v>
      </c>
      <c r="E289" s="3">
        <v>26445</v>
      </c>
      <c r="F289" t="s">
        <v>19</v>
      </c>
      <c r="G289" t="s">
        <v>20</v>
      </c>
      <c r="H289" t="s">
        <v>21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22</v>
      </c>
      <c r="O289" t="s">
        <v>529</v>
      </c>
      <c r="P289" s="4">
        <f t="shared" si="8"/>
        <v>41184.277986111112</v>
      </c>
      <c r="Q289">
        <f t="shared" si="9"/>
        <v>2012</v>
      </c>
    </row>
    <row r="290" spans="1:17" ht="60" x14ac:dyDescent="0.25">
      <c r="A290">
        <v>288</v>
      </c>
      <c r="B290" s="1" t="s">
        <v>623</v>
      </c>
      <c r="C290" s="1" t="s">
        <v>624</v>
      </c>
      <c r="D290" s="2">
        <v>50000</v>
      </c>
      <c r="E290" s="3">
        <v>51605.31</v>
      </c>
      <c r="F290" t="s">
        <v>19</v>
      </c>
      <c r="G290" t="s">
        <v>20</v>
      </c>
      <c r="H290" t="s">
        <v>21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22</v>
      </c>
      <c r="O290" t="s">
        <v>529</v>
      </c>
      <c r="P290" s="4">
        <f t="shared" si="8"/>
        <v>41051.168900462959</v>
      </c>
      <c r="Q290">
        <f t="shared" si="9"/>
        <v>2012</v>
      </c>
    </row>
    <row r="291" spans="1:17" ht="60" x14ac:dyDescent="0.25">
      <c r="A291">
        <v>289</v>
      </c>
      <c r="B291" s="1" t="s">
        <v>625</v>
      </c>
      <c r="C291" s="1" t="s">
        <v>626</v>
      </c>
      <c r="D291" s="2">
        <v>15000</v>
      </c>
      <c r="E291" s="3">
        <v>15723</v>
      </c>
      <c r="F291" t="s">
        <v>19</v>
      </c>
      <c r="G291" t="s">
        <v>28</v>
      </c>
      <c r="H291" t="s">
        <v>29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22</v>
      </c>
      <c r="O291" t="s">
        <v>529</v>
      </c>
      <c r="P291" s="4">
        <f t="shared" si="8"/>
        <v>41550.456412037034</v>
      </c>
      <c r="Q291">
        <f t="shared" si="9"/>
        <v>2013</v>
      </c>
    </row>
    <row r="292" spans="1:17" ht="45" x14ac:dyDescent="0.25">
      <c r="A292">
        <v>290</v>
      </c>
      <c r="B292" s="1" t="s">
        <v>627</v>
      </c>
      <c r="C292" s="1" t="s">
        <v>628</v>
      </c>
      <c r="D292" s="2">
        <v>4500</v>
      </c>
      <c r="E292" s="3">
        <v>4800.8</v>
      </c>
      <c r="F292" t="s">
        <v>19</v>
      </c>
      <c r="G292" t="s">
        <v>20</v>
      </c>
      <c r="H292" t="s">
        <v>21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22</v>
      </c>
      <c r="O292" t="s">
        <v>529</v>
      </c>
      <c r="P292" s="4">
        <f t="shared" si="8"/>
        <v>40526.36917824074</v>
      </c>
      <c r="Q292">
        <f t="shared" si="9"/>
        <v>2010</v>
      </c>
    </row>
    <row r="293" spans="1:17" ht="45" x14ac:dyDescent="0.25">
      <c r="A293">
        <v>291</v>
      </c>
      <c r="B293" s="1" t="s">
        <v>629</v>
      </c>
      <c r="C293" s="1" t="s">
        <v>630</v>
      </c>
      <c r="D293" s="2">
        <v>5000</v>
      </c>
      <c r="E293" s="3">
        <v>6001</v>
      </c>
      <c r="F293" t="s">
        <v>19</v>
      </c>
      <c r="G293" t="s">
        <v>20</v>
      </c>
      <c r="H293" t="s">
        <v>21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22</v>
      </c>
      <c r="O293" t="s">
        <v>529</v>
      </c>
      <c r="P293" s="4">
        <f t="shared" si="8"/>
        <v>41376.769050925926</v>
      </c>
      <c r="Q293">
        <f t="shared" si="9"/>
        <v>2013</v>
      </c>
    </row>
    <row r="294" spans="1:17" ht="60" x14ac:dyDescent="0.25">
      <c r="A294">
        <v>292</v>
      </c>
      <c r="B294" s="1" t="s">
        <v>631</v>
      </c>
      <c r="C294" s="1" t="s">
        <v>632</v>
      </c>
      <c r="D294" s="2">
        <v>75000</v>
      </c>
      <c r="E294" s="3">
        <v>76130.2</v>
      </c>
      <c r="F294" t="s">
        <v>19</v>
      </c>
      <c r="G294" t="s">
        <v>20</v>
      </c>
      <c r="H294" t="s">
        <v>21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22</v>
      </c>
      <c r="O294" t="s">
        <v>529</v>
      </c>
      <c r="P294" s="4">
        <f t="shared" si="8"/>
        <v>40812.803229166668</v>
      </c>
      <c r="Q294">
        <f t="shared" si="9"/>
        <v>2011</v>
      </c>
    </row>
    <row r="295" spans="1:17" ht="60" x14ac:dyDescent="0.25">
      <c r="A295">
        <v>293</v>
      </c>
      <c r="B295" s="1" t="s">
        <v>633</v>
      </c>
      <c r="C295" s="1" t="s">
        <v>634</v>
      </c>
      <c r="D295" s="2">
        <v>26000</v>
      </c>
      <c r="E295" s="3">
        <v>26360</v>
      </c>
      <c r="F295" t="s">
        <v>19</v>
      </c>
      <c r="G295" t="s">
        <v>20</v>
      </c>
      <c r="H295" t="s">
        <v>21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22</v>
      </c>
      <c r="O295" t="s">
        <v>529</v>
      </c>
      <c r="P295" s="4">
        <f t="shared" si="8"/>
        <v>41719.667986111112</v>
      </c>
      <c r="Q295">
        <f t="shared" si="9"/>
        <v>2014</v>
      </c>
    </row>
    <row r="296" spans="1:17" ht="90" x14ac:dyDescent="0.25">
      <c r="A296">
        <v>294</v>
      </c>
      <c r="B296" s="1" t="s">
        <v>635</v>
      </c>
      <c r="C296" s="1" t="s">
        <v>636</v>
      </c>
      <c r="D296" s="2">
        <v>5000</v>
      </c>
      <c r="E296" s="3">
        <v>5000</v>
      </c>
      <c r="F296" t="s">
        <v>19</v>
      </c>
      <c r="G296" t="s">
        <v>20</v>
      </c>
      <c r="H296" t="s">
        <v>21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22</v>
      </c>
      <c r="O296" t="s">
        <v>529</v>
      </c>
      <c r="P296" s="4">
        <f t="shared" si="8"/>
        <v>40343.084421296298</v>
      </c>
      <c r="Q296">
        <f t="shared" si="9"/>
        <v>2010</v>
      </c>
    </row>
    <row r="297" spans="1:17" ht="60" x14ac:dyDescent="0.25">
      <c r="A297">
        <v>295</v>
      </c>
      <c r="B297" s="1" t="s">
        <v>637</v>
      </c>
      <c r="C297" s="1" t="s">
        <v>638</v>
      </c>
      <c r="D297" s="2">
        <v>50000</v>
      </c>
      <c r="E297" s="3">
        <v>66554.559999999998</v>
      </c>
      <c r="F297" t="s">
        <v>19</v>
      </c>
      <c r="G297" t="s">
        <v>20</v>
      </c>
      <c r="H297" t="s">
        <v>21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22</v>
      </c>
      <c r="O297" t="s">
        <v>529</v>
      </c>
      <c r="P297" s="4">
        <f t="shared" si="8"/>
        <v>41519.004733796297</v>
      </c>
      <c r="Q297">
        <f t="shared" si="9"/>
        <v>2013</v>
      </c>
    </row>
    <row r="298" spans="1:17" ht="45" x14ac:dyDescent="0.25">
      <c r="A298">
        <v>296</v>
      </c>
      <c r="B298" s="1" t="s">
        <v>639</v>
      </c>
      <c r="C298" s="1" t="s">
        <v>640</v>
      </c>
      <c r="D298" s="2">
        <v>25000</v>
      </c>
      <c r="E298" s="3">
        <v>29681.55</v>
      </c>
      <c r="F298" t="s">
        <v>19</v>
      </c>
      <c r="G298" t="s">
        <v>20</v>
      </c>
      <c r="H298" t="s">
        <v>21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22</v>
      </c>
      <c r="O298" t="s">
        <v>529</v>
      </c>
      <c r="P298" s="4">
        <f t="shared" si="8"/>
        <v>41134.475497685184</v>
      </c>
      <c r="Q298">
        <f t="shared" si="9"/>
        <v>2012</v>
      </c>
    </row>
    <row r="299" spans="1:17" ht="60" x14ac:dyDescent="0.25">
      <c r="A299">
        <v>297</v>
      </c>
      <c r="B299" s="1" t="s">
        <v>641</v>
      </c>
      <c r="C299" s="1" t="s">
        <v>642</v>
      </c>
      <c r="D299" s="2">
        <v>20000</v>
      </c>
      <c r="E299" s="3">
        <v>20128</v>
      </c>
      <c r="F299" t="s">
        <v>19</v>
      </c>
      <c r="G299" t="s">
        <v>20</v>
      </c>
      <c r="H299" t="s">
        <v>21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22</v>
      </c>
      <c r="O299" t="s">
        <v>529</v>
      </c>
      <c r="P299" s="4">
        <f t="shared" si="8"/>
        <v>42089.72802083334</v>
      </c>
      <c r="Q299">
        <f t="shared" si="9"/>
        <v>2015</v>
      </c>
    </row>
    <row r="300" spans="1:17" ht="30" x14ac:dyDescent="0.25">
      <c r="A300">
        <v>298</v>
      </c>
      <c r="B300" s="1" t="s">
        <v>643</v>
      </c>
      <c r="C300" s="1" t="s">
        <v>644</v>
      </c>
      <c r="D300" s="2">
        <v>126000</v>
      </c>
      <c r="E300" s="3">
        <v>137254.84</v>
      </c>
      <c r="F300" t="s">
        <v>19</v>
      </c>
      <c r="G300" t="s">
        <v>20</v>
      </c>
      <c r="H300" t="s">
        <v>21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22</v>
      </c>
      <c r="O300" t="s">
        <v>529</v>
      </c>
      <c r="P300" s="4">
        <f t="shared" si="8"/>
        <v>41709.463518518518</v>
      </c>
      <c r="Q300">
        <f t="shared" si="9"/>
        <v>2014</v>
      </c>
    </row>
    <row r="301" spans="1:17" ht="60" x14ac:dyDescent="0.25">
      <c r="A301">
        <v>299</v>
      </c>
      <c r="B301" s="1" t="s">
        <v>645</v>
      </c>
      <c r="C301" s="1" t="s">
        <v>646</v>
      </c>
      <c r="D301" s="2">
        <v>10000</v>
      </c>
      <c r="E301" s="3">
        <v>17895.25</v>
      </c>
      <c r="F301" t="s">
        <v>19</v>
      </c>
      <c r="G301" t="s">
        <v>20</v>
      </c>
      <c r="H301" t="s">
        <v>21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22</v>
      </c>
      <c r="O301" t="s">
        <v>529</v>
      </c>
      <c r="P301" s="4">
        <f t="shared" si="8"/>
        <v>40469.225231481483</v>
      </c>
      <c r="Q301">
        <f t="shared" si="9"/>
        <v>2010</v>
      </c>
    </row>
    <row r="302" spans="1:17" ht="60" x14ac:dyDescent="0.25">
      <c r="A302">
        <v>300</v>
      </c>
      <c r="B302" s="1" t="s">
        <v>647</v>
      </c>
      <c r="C302" s="1" t="s">
        <v>648</v>
      </c>
      <c r="D302" s="2">
        <v>25000</v>
      </c>
      <c r="E302" s="3">
        <v>25430.66</v>
      </c>
      <c r="F302" t="s">
        <v>19</v>
      </c>
      <c r="G302" t="s">
        <v>20</v>
      </c>
      <c r="H302" t="s">
        <v>21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22</v>
      </c>
      <c r="O302" t="s">
        <v>529</v>
      </c>
      <c r="P302" s="4">
        <f t="shared" si="8"/>
        <v>40626.959930555553</v>
      </c>
      <c r="Q302">
        <f t="shared" si="9"/>
        <v>2011</v>
      </c>
    </row>
    <row r="303" spans="1:17" ht="45" x14ac:dyDescent="0.25">
      <c r="A303">
        <v>301</v>
      </c>
      <c r="B303" s="1" t="s">
        <v>649</v>
      </c>
      <c r="C303" s="1" t="s">
        <v>650</v>
      </c>
      <c r="D303" s="2">
        <v>13000</v>
      </c>
      <c r="E303" s="3">
        <v>15435.55</v>
      </c>
      <c r="F303" t="s">
        <v>19</v>
      </c>
      <c r="G303" t="s">
        <v>20</v>
      </c>
      <c r="H303" t="s">
        <v>21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22</v>
      </c>
      <c r="O303" t="s">
        <v>529</v>
      </c>
      <c r="P303" s="4">
        <f t="shared" si="8"/>
        <v>41312.737673611111</v>
      </c>
      <c r="Q303">
        <f t="shared" si="9"/>
        <v>2013</v>
      </c>
    </row>
    <row r="304" spans="1:17" ht="60" x14ac:dyDescent="0.25">
      <c r="A304">
        <v>302</v>
      </c>
      <c r="B304" s="1" t="s">
        <v>651</v>
      </c>
      <c r="C304" s="1" t="s">
        <v>652</v>
      </c>
      <c r="D304" s="2">
        <v>10000</v>
      </c>
      <c r="E304" s="3">
        <v>10046</v>
      </c>
      <c r="F304" t="s">
        <v>19</v>
      </c>
      <c r="G304" t="s">
        <v>20</v>
      </c>
      <c r="H304" t="s">
        <v>21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22</v>
      </c>
      <c r="O304" t="s">
        <v>529</v>
      </c>
      <c r="P304" s="4">
        <f t="shared" si="8"/>
        <v>40933.856921296298</v>
      </c>
      <c r="Q304">
        <f t="shared" si="9"/>
        <v>2012</v>
      </c>
    </row>
    <row r="305" spans="1:17" ht="45" x14ac:dyDescent="0.25">
      <c r="A305">
        <v>303</v>
      </c>
      <c r="B305" s="1" t="s">
        <v>653</v>
      </c>
      <c r="C305" s="1" t="s">
        <v>654</v>
      </c>
      <c r="D305" s="2">
        <v>3000</v>
      </c>
      <c r="E305" s="3">
        <v>4124</v>
      </c>
      <c r="F305" t="s">
        <v>19</v>
      </c>
      <c r="G305" t="s">
        <v>20</v>
      </c>
      <c r="H305" t="s">
        <v>21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22</v>
      </c>
      <c r="O305" t="s">
        <v>529</v>
      </c>
      <c r="P305" s="4">
        <f t="shared" si="8"/>
        <v>41032.071134259262</v>
      </c>
      <c r="Q305">
        <f t="shared" si="9"/>
        <v>2012</v>
      </c>
    </row>
    <row r="306" spans="1:17" ht="30" x14ac:dyDescent="0.25">
      <c r="A306">
        <v>304</v>
      </c>
      <c r="B306" s="1" t="s">
        <v>655</v>
      </c>
      <c r="C306" s="1" t="s">
        <v>656</v>
      </c>
      <c r="D306" s="2">
        <v>3400</v>
      </c>
      <c r="E306" s="3">
        <v>7876</v>
      </c>
      <c r="F306" t="s">
        <v>19</v>
      </c>
      <c r="G306" t="s">
        <v>20</v>
      </c>
      <c r="H306" t="s">
        <v>21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22</v>
      </c>
      <c r="O306" t="s">
        <v>529</v>
      </c>
      <c r="P306" s="4">
        <f t="shared" si="8"/>
        <v>41114.094872685186</v>
      </c>
      <c r="Q306">
        <f t="shared" si="9"/>
        <v>2012</v>
      </c>
    </row>
    <row r="307" spans="1:17" ht="45" x14ac:dyDescent="0.25">
      <c r="A307">
        <v>305</v>
      </c>
      <c r="B307" s="1" t="s">
        <v>657</v>
      </c>
      <c r="C307" s="1" t="s">
        <v>658</v>
      </c>
      <c r="D307" s="2">
        <v>7500</v>
      </c>
      <c r="E307" s="3">
        <v>9775</v>
      </c>
      <c r="F307" t="s">
        <v>19</v>
      </c>
      <c r="G307" t="s">
        <v>20</v>
      </c>
      <c r="H307" t="s">
        <v>21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22</v>
      </c>
      <c r="O307" t="s">
        <v>529</v>
      </c>
      <c r="P307" s="4">
        <f t="shared" si="8"/>
        <v>40948.630196759259</v>
      </c>
      <c r="Q307">
        <f t="shared" si="9"/>
        <v>2012</v>
      </c>
    </row>
    <row r="308" spans="1:17" ht="30" x14ac:dyDescent="0.25">
      <c r="A308">
        <v>306</v>
      </c>
      <c r="B308" s="1" t="s">
        <v>659</v>
      </c>
      <c r="C308" s="1" t="s">
        <v>660</v>
      </c>
      <c r="D308" s="2">
        <v>1000</v>
      </c>
      <c r="E308" s="3">
        <v>2929</v>
      </c>
      <c r="F308" t="s">
        <v>19</v>
      </c>
      <c r="G308" t="s">
        <v>20</v>
      </c>
      <c r="H308" t="s">
        <v>21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22</v>
      </c>
      <c r="O308" t="s">
        <v>529</v>
      </c>
      <c r="P308" s="4">
        <f t="shared" si="8"/>
        <v>41333.837187500001</v>
      </c>
      <c r="Q308">
        <f t="shared" si="9"/>
        <v>2013</v>
      </c>
    </row>
    <row r="309" spans="1:17" x14ac:dyDescent="0.25">
      <c r="A309">
        <v>307</v>
      </c>
      <c r="B309" s="1" t="s">
        <v>661</v>
      </c>
      <c r="C309" s="1" t="s">
        <v>662</v>
      </c>
      <c r="D309" s="2">
        <v>22000</v>
      </c>
      <c r="E309" s="3">
        <v>24490</v>
      </c>
      <c r="F309" t="s">
        <v>19</v>
      </c>
      <c r="G309" t="s">
        <v>20</v>
      </c>
      <c r="H309" t="s">
        <v>21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22</v>
      </c>
      <c r="O309" t="s">
        <v>529</v>
      </c>
      <c r="P309" s="4">
        <f t="shared" si="8"/>
        <v>41282.944456018515</v>
      </c>
      <c r="Q309">
        <f t="shared" si="9"/>
        <v>2013</v>
      </c>
    </row>
    <row r="310" spans="1:17" ht="60" x14ac:dyDescent="0.25">
      <c r="A310">
        <v>308</v>
      </c>
      <c r="B310" s="1" t="s">
        <v>663</v>
      </c>
      <c r="C310" s="1" t="s">
        <v>664</v>
      </c>
      <c r="D310" s="2">
        <v>12000</v>
      </c>
      <c r="E310" s="3">
        <v>12668</v>
      </c>
      <c r="F310" t="s">
        <v>19</v>
      </c>
      <c r="G310" t="s">
        <v>20</v>
      </c>
      <c r="H310" t="s">
        <v>21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22</v>
      </c>
      <c r="O310" t="s">
        <v>529</v>
      </c>
      <c r="P310" s="4">
        <f t="shared" si="8"/>
        <v>40567.694560185184</v>
      </c>
      <c r="Q310">
        <f t="shared" si="9"/>
        <v>2011</v>
      </c>
    </row>
    <row r="311" spans="1:17" ht="60" x14ac:dyDescent="0.25">
      <c r="A311">
        <v>309</v>
      </c>
      <c r="B311" s="1" t="s">
        <v>665</v>
      </c>
      <c r="C311" s="1" t="s">
        <v>666</v>
      </c>
      <c r="D311" s="2">
        <v>18000</v>
      </c>
      <c r="E311" s="3">
        <v>21410</v>
      </c>
      <c r="F311" t="s">
        <v>19</v>
      </c>
      <c r="G311" t="s">
        <v>20</v>
      </c>
      <c r="H311" t="s">
        <v>21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22</v>
      </c>
      <c r="O311" t="s">
        <v>529</v>
      </c>
      <c r="P311" s="4">
        <f t="shared" si="8"/>
        <v>41134.751550925925</v>
      </c>
      <c r="Q311">
        <f t="shared" si="9"/>
        <v>2012</v>
      </c>
    </row>
    <row r="312" spans="1:17" ht="45" x14ac:dyDescent="0.25">
      <c r="A312">
        <v>310</v>
      </c>
      <c r="B312" s="1" t="s">
        <v>667</v>
      </c>
      <c r="C312" s="1" t="s">
        <v>668</v>
      </c>
      <c r="D312" s="2">
        <v>1000</v>
      </c>
      <c r="E312" s="3">
        <v>1041.29</v>
      </c>
      <c r="F312" t="s">
        <v>19</v>
      </c>
      <c r="G312" t="s">
        <v>20</v>
      </c>
      <c r="H312" t="s">
        <v>21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22</v>
      </c>
      <c r="O312" t="s">
        <v>529</v>
      </c>
      <c r="P312" s="4">
        <f t="shared" si="8"/>
        <v>40821.183136574073</v>
      </c>
      <c r="Q312">
        <f t="shared" si="9"/>
        <v>2011</v>
      </c>
    </row>
    <row r="313" spans="1:17" ht="45" x14ac:dyDescent="0.25">
      <c r="A313">
        <v>311</v>
      </c>
      <c r="B313" s="1" t="s">
        <v>669</v>
      </c>
      <c r="C313" s="1" t="s">
        <v>670</v>
      </c>
      <c r="D313" s="2">
        <v>20000</v>
      </c>
      <c r="E313" s="3">
        <v>20820.330000000002</v>
      </c>
      <c r="F313" t="s">
        <v>19</v>
      </c>
      <c r="G313" t="s">
        <v>20</v>
      </c>
      <c r="H313" t="s">
        <v>21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22</v>
      </c>
      <c r="O313" t="s">
        <v>529</v>
      </c>
      <c r="P313" s="4">
        <f t="shared" si="8"/>
        <v>40868.219814814816</v>
      </c>
      <c r="Q313">
        <f t="shared" si="9"/>
        <v>2011</v>
      </c>
    </row>
    <row r="314" spans="1:17" ht="60" x14ac:dyDescent="0.25">
      <c r="A314">
        <v>312</v>
      </c>
      <c r="B314" s="1" t="s">
        <v>671</v>
      </c>
      <c r="C314" s="1" t="s">
        <v>672</v>
      </c>
      <c r="D314" s="2">
        <v>8000</v>
      </c>
      <c r="E314" s="3">
        <v>8950</v>
      </c>
      <c r="F314" t="s">
        <v>19</v>
      </c>
      <c r="G314" t="s">
        <v>20</v>
      </c>
      <c r="H314" t="s">
        <v>21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22</v>
      </c>
      <c r="O314" t="s">
        <v>529</v>
      </c>
      <c r="P314" s="4">
        <f t="shared" si="8"/>
        <v>41348.877685185187</v>
      </c>
      <c r="Q314">
        <f t="shared" si="9"/>
        <v>2013</v>
      </c>
    </row>
    <row r="315" spans="1:17" ht="60" x14ac:dyDescent="0.25">
      <c r="A315">
        <v>313</v>
      </c>
      <c r="B315" s="1" t="s">
        <v>673</v>
      </c>
      <c r="C315" s="1" t="s">
        <v>674</v>
      </c>
      <c r="D315" s="2">
        <v>17000</v>
      </c>
      <c r="E315" s="3">
        <v>17805</v>
      </c>
      <c r="F315" t="s">
        <v>19</v>
      </c>
      <c r="G315" t="s">
        <v>20</v>
      </c>
      <c r="H315" t="s">
        <v>21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22</v>
      </c>
      <c r="O315" t="s">
        <v>529</v>
      </c>
      <c r="P315" s="4">
        <f t="shared" si="8"/>
        <v>40357.227939814817</v>
      </c>
      <c r="Q315">
        <f t="shared" si="9"/>
        <v>2010</v>
      </c>
    </row>
    <row r="316" spans="1:17" ht="60" x14ac:dyDescent="0.25">
      <c r="A316">
        <v>314</v>
      </c>
      <c r="B316" s="1" t="s">
        <v>675</v>
      </c>
      <c r="C316" s="1" t="s">
        <v>676</v>
      </c>
      <c r="D316" s="2">
        <v>1000</v>
      </c>
      <c r="E316" s="3">
        <v>3851.5</v>
      </c>
      <c r="F316" t="s">
        <v>19</v>
      </c>
      <c r="G316" t="s">
        <v>20</v>
      </c>
      <c r="H316" t="s">
        <v>21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22</v>
      </c>
      <c r="O316" t="s">
        <v>529</v>
      </c>
      <c r="P316" s="4">
        <f t="shared" si="8"/>
        <v>41304.833194444444</v>
      </c>
      <c r="Q316">
        <f t="shared" si="9"/>
        <v>2013</v>
      </c>
    </row>
    <row r="317" spans="1:17" ht="45" x14ac:dyDescent="0.25">
      <c r="A317">
        <v>315</v>
      </c>
      <c r="B317" s="1" t="s">
        <v>677</v>
      </c>
      <c r="C317" s="1" t="s">
        <v>678</v>
      </c>
      <c r="D317" s="2">
        <v>25000</v>
      </c>
      <c r="E317" s="3">
        <v>25312</v>
      </c>
      <c r="F317" t="s">
        <v>19</v>
      </c>
      <c r="G317" t="s">
        <v>20</v>
      </c>
      <c r="H317" t="s">
        <v>21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22</v>
      </c>
      <c r="O317" t="s">
        <v>529</v>
      </c>
      <c r="P317" s="4">
        <f t="shared" si="8"/>
        <v>41113.77238425926</v>
      </c>
      <c r="Q317">
        <f t="shared" si="9"/>
        <v>2012</v>
      </c>
    </row>
    <row r="318" spans="1:17" ht="45" x14ac:dyDescent="0.25">
      <c r="A318">
        <v>316</v>
      </c>
      <c r="B318" s="1" t="s">
        <v>679</v>
      </c>
      <c r="C318" s="1" t="s">
        <v>680</v>
      </c>
      <c r="D318" s="2">
        <v>15000</v>
      </c>
      <c r="E318" s="3">
        <v>17066</v>
      </c>
      <c r="F318" t="s">
        <v>19</v>
      </c>
      <c r="G318" t="s">
        <v>163</v>
      </c>
      <c r="H318" t="s">
        <v>164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22</v>
      </c>
      <c r="O318" t="s">
        <v>529</v>
      </c>
      <c r="P318" s="4">
        <f t="shared" si="8"/>
        <v>41950.923576388886</v>
      </c>
      <c r="Q318">
        <f t="shared" si="9"/>
        <v>2014</v>
      </c>
    </row>
    <row r="319" spans="1:17" ht="45" x14ac:dyDescent="0.25">
      <c r="A319">
        <v>317</v>
      </c>
      <c r="B319" s="1" t="s">
        <v>681</v>
      </c>
      <c r="C319" s="1" t="s">
        <v>682</v>
      </c>
      <c r="D319" s="2">
        <v>30000</v>
      </c>
      <c r="E319" s="3">
        <v>30241</v>
      </c>
      <c r="F319" t="s">
        <v>19</v>
      </c>
      <c r="G319" t="s">
        <v>20</v>
      </c>
      <c r="H319" t="s">
        <v>21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22</v>
      </c>
      <c r="O319" t="s">
        <v>529</v>
      </c>
      <c r="P319" s="4">
        <f t="shared" si="8"/>
        <v>41589.676886574074</v>
      </c>
      <c r="Q319">
        <f t="shared" si="9"/>
        <v>2013</v>
      </c>
    </row>
    <row r="320" spans="1:17" ht="45" x14ac:dyDescent="0.25">
      <c r="A320">
        <v>318</v>
      </c>
      <c r="B320" s="1" t="s">
        <v>683</v>
      </c>
      <c r="C320" s="1" t="s">
        <v>684</v>
      </c>
      <c r="D320" s="2">
        <v>5000</v>
      </c>
      <c r="E320" s="3">
        <v>14166</v>
      </c>
      <c r="F320" t="s">
        <v>19</v>
      </c>
      <c r="G320" t="s">
        <v>20</v>
      </c>
      <c r="H320" t="s">
        <v>21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22</v>
      </c>
      <c r="O320" t="s">
        <v>529</v>
      </c>
      <c r="P320" s="4">
        <f t="shared" si="8"/>
        <v>41330.038784722223</v>
      </c>
      <c r="Q320">
        <f t="shared" si="9"/>
        <v>2013</v>
      </c>
    </row>
    <row r="321" spans="1:17" ht="60" x14ac:dyDescent="0.25">
      <c r="A321">
        <v>319</v>
      </c>
      <c r="B321" s="1" t="s">
        <v>685</v>
      </c>
      <c r="C321" s="1" t="s">
        <v>686</v>
      </c>
      <c r="D321" s="2">
        <v>5000</v>
      </c>
      <c r="E321" s="3">
        <v>5634</v>
      </c>
      <c r="F321" t="s">
        <v>19</v>
      </c>
      <c r="G321" t="s">
        <v>20</v>
      </c>
      <c r="H321" t="s">
        <v>21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22</v>
      </c>
      <c r="O321" t="s">
        <v>529</v>
      </c>
      <c r="P321" s="4">
        <f t="shared" si="8"/>
        <v>40123.83829861111</v>
      </c>
      <c r="Q321">
        <f t="shared" si="9"/>
        <v>2009</v>
      </c>
    </row>
    <row r="322" spans="1:17" ht="60" x14ac:dyDescent="0.25">
      <c r="A322">
        <v>320</v>
      </c>
      <c r="B322" s="1" t="s">
        <v>687</v>
      </c>
      <c r="C322" s="1" t="s">
        <v>688</v>
      </c>
      <c r="D322" s="2">
        <v>20000</v>
      </c>
      <c r="E322" s="3">
        <v>21316</v>
      </c>
      <c r="F322" t="s">
        <v>19</v>
      </c>
      <c r="G322" t="s">
        <v>28</v>
      </c>
      <c r="H322" t="s">
        <v>29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22</v>
      </c>
      <c r="O322" t="s">
        <v>529</v>
      </c>
      <c r="P322" s="4">
        <f t="shared" ref="P322:P385" si="10">(((J322/60)/60)/24)+DATE(1970,1,1)</f>
        <v>42331.551307870366</v>
      </c>
      <c r="Q322">
        <f t="shared" ref="Q322:Q385" si="11">YEAR(P322)</f>
        <v>2015</v>
      </c>
    </row>
    <row r="323" spans="1:17" ht="45" x14ac:dyDescent="0.25">
      <c r="A323">
        <v>321</v>
      </c>
      <c r="B323" s="1" t="s">
        <v>689</v>
      </c>
      <c r="C323" s="1" t="s">
        <v>690</v>
      </c>
      <c r="D323" s="2">
        <v>35000</v>
      </c>
      <c r="E323" s="3">
        <v>35932</v>
      </c>
      <c r="F323" t="s">
        <v>19</v>
      </c>
      <c r="G323" t="s">
        <v>506</v>
      </c>
      <c r="H323" t="s">
        <v>59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22</v>
      </c>
      <c r="O323" t="s">
        <v>529</v>
      </c>
      <c r="P323" s="4">
        <f t="shared" si="10"/>
        <v>42647.446597222224</v>
      </c>
      <c r="Q323">
        <f t="shared" si="11"/>
        <v>2016</v>
      </c>
    </row>
    <row r="324" spans="1:17" ht="45" x14ac:dyDescent="0.25">
      <c r="A324">
        <v>322</v>
      </c>
      <c r="B324" s="1" t="s">
        <v>691</v>
      </c>
      <c r="C324" s="1" t="s">
        <v>692</v>
      </c>
      <c r="D324" s="2">
        <v>25000</v>
      </c>
      <c r="E324" s="3">
        <v>26978</v>
      </c>
      <c r="F324" t="s">
        <v>19</v>
      </c>
      <c r="G324" t="s">
        <v>20</v>
      </c>
      <c r="H324" t="s">
        <v>21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22</v>
      </c>
      <c r="O324" t="s">
        <v>529</v>
      </c>
      <c r="P324" s="4">
        <f t="shared" si="10"/>
        <v>42473.57</v>
      </c>
      <c r="Q324">
        <f t="shared" si="11"/>
        <v>2016</v>
      </c>
    </row>
    <row r="325" spans="1:17" ht="60" x14ac:dyDescent="0.25">
      <c r="A325">
        <v>323</v>
      </c>
      <c r="B325" s="1" t="s">
        <v>693</v>
      </c>
      <c r="C325" s="1" t="s">
        <v>694</v>
      </c>
      <c r="D325" s="2">
        <v>5400</v>
      </c>
      <c r="E325" s="3">
        <v>6646</v>
      </c>
      <c r="F325" t="s">
        <v>19</v>
      </c>
      <c r="G325" t="s">
        <v>20</v>
      </c>
      <c r="H325" t="s">
        <v>21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22</v>
      </c>
      <c r="O325" t="s">
        <v>529</v>
      </c>
      <c r="P325" s="4">
        <f t="shared" si="10"/>
        <v>42697.32136574074</v>
      </c>
      <c r="Q325">
        <f t="shared" si="11"/>
        <v>2016</v>
      </c>
    </row>
    <row r="326" spans="1:17" ht="45" x14ac:dyDescent="0.25">
      <c r="A326">
        <v>324</v>
      </c>
      <c r="B326" s="1" t="s">
        <v>695</v>
      </c>
      <c r="C326" s="1" t="s">
        <v>696</v>
      </c>
      <c r="D326" s="2">
        <v>8500</v>
      </c>
      <c r="E326" s="3">
        <v>8636</v>
      </c>
      <c r="F326" t="s">
        <v>19</v>
      </c>
      <c r="G326" t="s">
        <v>20</v>
      </c>
      <c r="H326" t="s">
        <v>21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22</v>
      </c>
      <c r="O326" t="s">
        <v>529</v>
      </c>
      <c r="P326" s="4">
        <f t="shared" si="10"/>
        <v>42184.626250000001</v>
      </c>
      <c r="Q326">
        <f t="shared" si="11"/>
        <v>2015</v>
      </c>
    </row>
    <row r="327" spans="1:17" ht="45" x14ac:dyDescent="0.25">
      <c r="A327">
        <v>325</v>
      </c>
      <c r="B327" s="1" t="s">
        <v>697</v>
      </c>
      <c r="C327" s="1" t="s">
        <v>698</v>
      </c>
      <c r="D327" s="2">
        <v>50000</v>
      </c>
      <c r="E327" s="3">
        <v>52198</v>
      </c>
      <c r="F327" t="s">
        <v>19</v>
      </c>
      <c r="G327" t="s">
        <v>20</v>
      </c>
      <c r="H327" t="s">
        <v>21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22</v>
      </c>
      <c r="O327" t="s">
        <v>529</v>
      </c>
      <c r="P327" s="4">
        <f t="shared" si="10"/>
        <v>42689.187881944439</v>
      </c>
      <c r="Q327">
        <f t="shared" si="11"/>
        <v>2016</v>
      </c>
    </row>
    <row r="328" spans="1:17" ht="45" x14ac:dyDescent="0.25">
      <c r="A328">
        <v>326</v>
      </c>
      <c r="B328" s="1" t="s">
        <v>699</v>
      </c>
      <c r="C328" s="1" t="s">
        <v>700</v>
      </c>
      <c r="D328" s="2">
        <v>150000</v>
      </c>
      <c r="E328" s="3">
        <v>169394.6</v>
      </c>
      <c r="F328" t="s">
        <v>19</v>
      </c>
      <c r="G328" t="s">
        <v>20</v>
      </c>
      <c r="H328" t="s">
        <v>21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22</v>
      </c>
      <c r="O328" t="s">
        <v>529</v>
      </c>
      <c r="P328" s="4">
        <f t="shared" si="10"/>
        <v>42775.314884259264</v>
      </c>
      <c r="Q328">
        <f t="shared" si="11"/>
        <v>2017</v>
      </c>
    </row>
    <row r="329" spans="1:17" ht="60" x14ac:dyDescent="0.25">
      <c r="A329">
        <v>327</v>
      </c>
      <c r="B329" s="1" t="s">
        <v>701</v>
      </c>
      <c r="C329" s="1" t="s">
        <v>702</v>
      </c>
      <c r="D329" s="2">
        <v>4000</v>
      </c>
      <c r="E329" s="3">
        <v>5456</v>
      </c>
      <c r="F329" t="s">
        <v>19</v>
      </c>
      <c r="G329" t="s">
        <v>20</v>
      </c>
      <c r="H329" t="s">
        <v>21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22</v>
      </c>
      <c r="O329" t="s">
        <v>529</v>
      </c>
      <c r="P329" s="4">
        <f t="shared" si="10"/>
        <v>42058.235289351855</v>
      </c>
      <c r="Q329">
        <f t="shared" si="11"/>
        <v>2015</v>
      </c>
    </row>
    <row r="330" spans="1:17" ht="45" x14ac:dyDescent="0.25">
      <c r="A330">
        <v>328</v>
      </c>
      <c r="B330" s="1" t="s">
        <v>703</v>
      </c>
      <c r="C330" s="1" t="s">
        <v>704</v>
      </c>
      <c r="D330" s="2">
        <v>75000</v>
      </c>
      <c r="E330" s="3">
        <v>77710.8</v>
      </c>
      <c r="F330" t="s">
        <v>19</v>
      </c>
      <c r="G330" t="s">
        <v>20</v>
      </c>
      <c r="H330" t="s">
        <v>21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22</v>
      </c>
      <c r="O330" t="s">
        <v>529</v>
      </c>
      <c r="P330" s="4">
        <f t="shared" si="10"/>
        <v>42278.946620370371</v>
      </c>
      <c r="Q330">
        <f t="shared" si="11"/>
        <v>2015</v>
      </c>
    </row>
    <row r="331" spans="1:17" ht="45" x14ac:dyDescent="0.25">
      <c r="A331">
        <v>329</v>
      </c>
      <c r="B331" s="1" t="s">
        <v>705</v>
      </c>
      <c r="C331" s="1" t="s">
        <v>706</v>
      </c>
      <c r="D331" s="2">
        <v>10000</v>
      </c>
      <c r="E331" s="3">
        <v>10550</v>
      </c>
      <c r="F331" t="s">
        <v>19</v>
      </c>
      <c r="G331" t="s">
        <v>20</v>
      </c>
      <c r="H331" t="s">
        <v>21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22</v>
      </c>
      <c r="O331" t="s">
        <v>529</v>
      </c>
      <c r="P331" s="4">
        <f t="shared" si="10"/>
        <v>42291.46674768519</v>
      </c>
      <c r="Q331">
        <f t="shared" si="11"/>
        <v>2015</v>
      </c>
    </row>
    <row r="332" spans="1:17" ht="60" x14ac:dyDescent="0.25">
      <c r="A332">
        <v>330</v>
      </c>
      <c r="B332" s="1" t="s">
        <v>707</v>
      </c>
      <c r="C332" s="1" t="s">
        <v>708</v>
      </c>
      <c r="D332" s="2">
        <v>35000</v>
      </c>
      <c r="E332" s="3">
        <v>35640</v>
      </c>
      <c r="F332" t="s">
        <v>19</v>
      </c>
      <c r="G332" t="s">
        <v>20</v>
      </c>
      <c r="H332" t="s">
        <v>21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22</v>
      </c>
      <c r="O332" t="s">
        <v>529</v>
      </c>
      <c r="P332" s="4">
        <f t="shared" si="10"/>
        <v>41379.515775462962</v>
      </c>
      <c r="Q332">
        <f t="shared" si="11"/>
        <v>2013</v>
      </c>
    </row>
    <row r="333" spans="1:17" ht="45" x14ac:dyDescent="0.25">
      <c r="A333">
        <v>331</v>
      </c>
      <c r="B333" s="1" t="s">
        <v>709</v>
      </c>
      <c r="C333" s="1" t="s">
        <v>710</v>
      </c>
      <c r="D333" s="2">
        <v>40000</v>
      </c>
      <c r="E333" s="3">
        <v>42642</v>
      </c>
      <c r="F333" t="s">
        <v>19</v>
      </c>
      <c r="G333" t="s">
        <v>20</v>
      </c>
      <c r="H333" t="s">
        <v>21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22</v>
      </c>
      <c r="O333" t="s">
        <v>529</v>
      </c>
      <c r="P333" s="4">
        <f t="shared" si="10"/>
        <v>42507.581412037034</v>
      </c>
      <c r="Q333">
        <f t="shared" si="11"/>
        <v>2016</v>
      </c>
    </row>
    <row r="334" spans="1:17" ht="60" x14ac:dyDescent="0.25">
      <c r="A334">
        <v>332</v>
      </c>
      <c r="B334" s="1" t="s">
        <v>711</v>
      </c>
      <c r="C334" s="1" t="s">
        <v>712</v>
      </c>
      <c r="D334" s="2">
        <v>100000</v>
      </c>
      <c r="E334" s="3">
        <v>113015</v>
      </c>
      <c r="F334" t="s">
        <v>19</v>
      </c>
      <c r="G334" t="s">
        <v>20</v>
      </c>
      <c r="H334" t="s">
        <v>21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22</v>
      </c>
      <c r="O334" t="s">
        <v>529</v>
      </c>
      <c r="P334" s="4">
        <f t="shared" si="10"/>
        <v>42263.680289351847</v>
      </c>
      <c r="Q334">
        <f t="shared" si="11"/>
        <v>2015</v>
      </c>
    </row>
    <row r="335" spans="1:17" ht="60" x14ac:dyDescent="0.25">
      <c r="A335">
        <v>333</v>
      </c>
      <c r="B335" s="1" t="s">
        <v>713</v>
      </c>
      <c r="C335" s="1" t="s">
        <v>714</v>
      </c>
      <c r="D335" s="2">
        <v>40000</v>
      </c>
      <c r="E335" s="3">
        <v>50091</v>
      </c>
      <c r="F335" t="s">
        <v>19</v>
      </c>
      <c r="G335" t="s">
        <v>20</v>
      </c>
      <c r="H335" t="s">
        <v>21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22</v>
      </c>
      <c r="O335" t="s">
        <v>529</v>
      </c>
      <c r="P335" s="4">
        <f t="shared" si="10"/>
        <v>42437.636469907404</v>
      </c>
      <c r="Q335">
        <f t="shared" si="11"/>
        <v>2016</v>
      </c>
    </row>
    <row r="336" spans="1:17" ht="60" x14ac:dyDescent="0.25">
      <c r="A336">
        <v>334</v>
      </c>
      <c r="B336" s="1" t="s">
        <v>715</v>
      </c>
      <c r="C336" s="1" t="s">
        <v>716</v>
      </c>
      <c r="D336" s="2">
        <v>10000</v>
      </c>
      <c r="E336" s="3">
        <v>10119</v>
      </c>
      <c r="F336" t="s">
        <v>19</v>
      </c>
      <c r="G336" t="s">
        <v>20</v>
      </c>
      <c r="H336" t="s">
        <v>21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22</v>
      </c>
      <c r="O336" t="s">
        <v>529</v>
      </c>
      <c r="P336" s="4">
        <f t="shared" si="10"/>
        <v>42101.682372685187</v>
      </c>
      <c r="Q336">
        <f t="shared" si="11"/>
        <v>2015</v>
      </c>
    </row>
    <row r="337" spans="1:17" ht="60" x14ac:dyDescent="0.25">
      <c r="A337">
        <v>335</v>
      </c>
      <c r="B337" s="1" t="s">
        <v>717</v>
      </c>
      <c r="C337" s="1" t="s">
        <v>718</v>
      </c>
      <c r="D337" s="2">
        <v>8500</v>
      </c>
      <c r="E337" s="3">
        <v>8735</v>
      </c>
      <c r="F337" t="s">
        <v>19</v>
      </c>
      <c r="G337" t="s">
        <v>20</v>
      </c>
      <c r="H337" t="s">
        <v>21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22</v>
      </c>
      <c r="O337" t="s">
        <v>529</v>
      </c>
      <c r="P337" s="4">
        <f t="shared" si="10"/>
        <v>42101.737442129626</v>
      </c>
      <c r="Q337">
        <f t="shared" si="11"/>
        <v>2015</v>
      </c>
    </row>
    <row r="338" spans="1:17" ht="45" x14ac:dyDescent="0.25">
      <c r="A338">
        <v>336</v>
      </c>
      <c r="B338" s="1" t="s">
        <v>719</v>
      </c>
      <c r="C338" s="1" t="s">
        <v>720</v>
      </c>
      <c r="D338" s="2">
        <v>25000</v>
      </c>
      <c r="E338" s="3">
        <v>29209.78</v>
      </c>
      <c r="F338" t="s">
        <v>19</v>
      </c>
      <c r="G338" t="s">
        <v>20</v>
      </c>
      <c r="H338" t="s">
        <v>21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22</v>
      </c>
      <c r="O338" t="s">
        <v>529</v>
      </c>
      <c r="P338" s="4">
        <f t="shared" si="10"/>
        <v>42291.596273148149</v>
      </c>
      <c r="Q338">
        <f t="shared" si="11"/>
        <v>2015</v>
      </c>
    </row>
    <row r="339" spans="1:17" ht="60" x14ac:dyDescent="0.25">
      <c r="A339">
        <v>337</v>
      </c>
      <c r="B339" s="1" t="s">
        <v>721</v>
      </c>
      <c r="C339" s="1" t="s">
        <v>722</v>
      </c>
      <c r="D339" s="2">
        <v>3000</v>
      </c>
      <c r="E339" s="3">
        <v>3035.05</v>
      </c>
      <c r="F339" t="s">
        <v>19</v>
      </c>
      <c r="G339" t="s">
        <v>20</v>
      </c>
      <c r="H339" t="s">
        <v>21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22</v>
      </c>
      <c r="O339" t="s">
        <v>529</v>
      </c>
      <c r="P339" s="4">
        <f t="shared" si="10"/>
        <v>42047.128564814819</v>
      </c>
      <c r="Q339">
        <f t="shared" si="11"/>
        <v>2015</v>
      </c>
    </row>
    <row r="340" spans="1:17" ht="60" x14ac:dyDescent="0.25">
      <c r="A340">
        <v>338</v>
      </c>
      <c r="B340" s="1" t="s">
        <v>723</v>
      </c>
      <c r="C340" s="1" t="s">
        <v>724</v>
      </c>
      <c r="D340" s="2">
        <v>15000</v>
      </c>
      <c r="E340" s="3">
        <v>16520.04</v>
      </c>
      <c r="F340" t="s">
        <v>19</v>
      </c>
      <c r="G340" t="s">
        <v>20</v>
      </c>
      <c r="H340" t="s">
        <v>21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22</v>
      </c>
      <c r="O340" t="s">
        <v>529</v>
      </c>
      <c r="P340" s="4">
        <f t="shared" si="10"/>
        <v>42559.755671296298</v>
      </c>
      <c r="Q340">
        <f t="shared" si="11"/>
        <v>2016</v>
      </c>
    </row>
    <row r="341" spans="1:17" ht="45" x14ac:dyDescent="0.25">
      <c r="A341">
        <v>339</v>
      </c>
      <c r="B341" s="1" t="s">
        <v>725</v>
      </c>
      <c r="C341" s="1" t="s">
        <v>726</v>
      </c>
      <c r="D341" s="2">
        <v>6000</v>
      </c>
      <c r="E341" s="3">
        <v>6485</v>
      </c>
      <c r="F341" t="s">
        <v>19</v>
      </c>
      <c r="G341" t="s">
        <v>20</v>
      </c>
      <c r="H341" t="s">
        <v>21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22</v>
      </c>
      <c r="O341" t="s">
        <v>529</v>
      </c>
      <c r="P341" s="4">
        <f t="shared" si="10"/>
        <v>42093.760046296295</v>
      </c>
      <c r="Q341">
        <f t="shared" si="11"/>
        <v>2015</v>
      </c>
    </row>
    <row r="342" spans="1:17" ht="45" x14ac:dyDescent="0.25">
      <c r="A342">
        <v>340</v>
      </c>
      <c r="B342" s="1" t="s">
        <v>727</v>
      </c>
      <c r="C342" s="1" t="s">
        <v>728</v>
      </c>
      <c r="D342" s="2">
        <v>35000</v>
      </c>
      <c r="E342" s="3">
        <v>43758</v>
      </c>
      <c r="F342" t="s">
        <v>19</v>
      </c>
      <c r="G342" t="s">
        <v>20</v>
      </c>
      <c r="H342" t="s">
        <v>21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22</v>
      </c>
      <c r="O342" t="s">
        <v>529</v>
      </c>
      <c r="P342" s="4">
        <f t="shared" si="10"/>
        <v>42772.669062500005</v>
      </c>
      <c r="Q342">
        <f t="shared" si="11"/>
        <v>2017</v>
      </c>
    </row>
    <row r="343" spans="1:17" ht="60" x14ac:dyDescent="0.25">
      <c r="A343">
        <v>341</v>
      </c>
      <c r="B343" s="1" t="s">
        <v>729</v>
      </c>
      <c r="C343" s="1" t="s">
        <v>730</v>
      </c>
      <c r="D343" s="2">
        <v>3500</v>
      </c>
      <c r="E343" s="3">
        <v>3735</v>
      </c>
      <c r="F343" t="s">
        <v>19</v>
      </c>
      <c r="G343" t="s">
        <v>20</v>
      </c>
      <c r="H343" t="s">
        <v>21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22</v>
      </c>
      <c r="O343" t="s">
        <v>529</v>
      </c>
      <c r="P343" s="4">
        <f t="shared" si="10"/>
        <v>41894.879606481481</v>
      </c>
      <c r="Q343">
        <f t="shared" si="11"/>
        <v>2014</v>
      </c>
    </row>
    <row r="344" spans="1:17" ht="30" x14ac:dyDescent="0.25">
      <c r="A344">
        <v>342</v>
      </c>
      <c r="B344" s="1" t="s">
        <v>731</v>
      </c>
      <c r="C344" s="1" t="s">
        <v>732</v>
      </c>
      <c r="D344" s="2">
        <v>55000</v>
      </c>
      <c r="E344" s="3">
        <v>55201.52</v>
      </c>
      <c r="F344" t="s">
        <v>19</v>
      </c>
      <c r="G344" t="s">
        <v>20</v>
      </c>
      <c r="H344" t="s">
        <v>21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22</v>
      </c>
      <c r="O344" t="s">
        <v>529</v>
      </c>
      <c r="P344" s="4">
        <f t="shared" si="10"/>
        <v>42459.780844907407</v>
      </c>
      <c r="Q344">
        <f t="shared" si="11"/>
        <v>2016</v>
      </c>
    </row>
    <row r="345" spans="1:17" ht="60" x14ac:dyDescent="0.25">
      <c r="A345">
        <v>343</v>
      </c>
      <c r="B345" s="1" t="s">
        <v>733</v>
      </c>
      <c r="C345" s="1" t="s">
        <v>734</v>
      </c>
      <c r="D345" s="2">
        <v>30000</v>
      </c>
      <c r="E345" s="3">
        <v>30608.59</v>
      </c>
      <c r="F345" t="s">
        <v>19</v>
      </c>
      <c r="G345" t="s">
        <v>20</v>
      </c>
      <c r="H345" t="s">
        <v>21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22</v>
      </c>
      <c r="O345" t="s">
        <v>529</v>
      </c>
      <c r="P345" s="4">
        <f t="shared" si="10"/>
        <v>41926.73778935185</v>
      </c>
      <c r="Q345">
        <f t="shared" si="11"/>
        <v>2014</v>
      </c>
    </row>
    <row r="346" spans="1:17" ht="60" x14ac:dyDescent="0.25">
      <c r="A346">
        <v>344</v>
      </c>
      <c r="B346" s="1" t="s">
        <v>735</v>
      </c>
      <c r="C346" s="1" t="s">
        <v>736</v>
      </c>
      <c r="D346" s="2">
        <v>33500</v>
      </c>
      <c r="E346" s="3">
        <v>34198</v>
      </c>
      <c r="F346" t="s">
        <v>19</v>
      </c>
      <c r="G346" t="s">
        <v>20</v>
      </c>
      <c r="H346" t="s">
        <v>21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22</v>
      </c>
      <c r="O346" t="s">
        <v>529</v>
      </c>
      <c r="P346" s="4">
        <f t="shared" si="10"/>
        <v>42111.970995370371</v>
      </c>
      <c r="Q346">
        <f t="shared" si="11"/>
        <v>2015</v>
      </c>
    </row>
    <row r="347" spans="1:17" ht="45" x14ac:dyDescent="0.25">
      <c r="A347">
        <v>345</v>
      </c>
      <c r="B347" s="1" t="s">
        <v>737</v>
      </c>
      <c r="C347" s="1" t="s">
        <v>738</v>
      </c>
      <c r="D347" s="2">
        <v>14500</v>
      </c>
      <c r="E347" s="3">
        <v>17875</v>
      </c>
      <c r="F347" t="s">
        <v>19</v>
      </c>
      <c r="G347" t="s">
        <v>20</v>
      </c>
      <c r="H347" t="s">
        <v>21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22</v>
      </c>
      <c r="O347" t="s">
        <v>529</v>
      </c>
      <c r="P347" s="4">
        <f t="shared" si="10"/>
        <v>42114.944328703699</v>
      </c>
      <c r="Q347">
        <f t="shared" si="11"/>
        <v>2015</v>
      </c>
    </row>
    <row r="348" spans="1:17" ht="60" x14ac:dyDescent="0.25">
      <c r="A348">
        <v>346</v>
      </c>
      <c r="B348" s="1" t="s">
        <v>739</v>
      </c>
      <c r="C348" s="1" t="s">
        <v>740</v>
      </c>
      <c r="D348" s="2">
        <v>10000</v>
      </c>
      <c r="E348" s="3">
        <v>17028.88</v>
      </c>
      <c r="F348" t="s">
        <v>19</v>
      </c>
      <c r="G348" t="s">
        <v>20</v>
      </c>
      <c r="H348" t="s">
        <v>21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22</v>
      </c>
      <c r="O348" t="s">
        <v>529</v>
      </c>
      <c r="P348" s="4">
        <f t="shared" si="10"/>
        <v>42261.500243055561</v>
      </c>
      <c r="Q348">
        <f t="shared" si="11"/>
        <v>2015</v>
      </c>
    </row>
    <row r="349" spans="1:17" ht="60" x14ac:dyDescent="0.25">
      <c r="A349">
        <v>347</v>
      </c>
      <c r="B349" s="1" t="s">
        <v>741</v>
      </c>
      <c r="C349" s="1" t="s">
        <v>742</v>
      </c>
      <c r="D349" s="2">
        <v>40000</v>
      </c>
      <c r="E349" s="3">
        <v>44636.2</v>
      </c>
      <c r="F349" t="s">
        <v>19</v>
      </c>
      <c r="G349" t="s">
        <v>20</v>
      </c>
      <c r="H349" t="s">
        <v>21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22</v>
      </c>
      <c r="O349" t="s">
        <v>529</v>
      </c>
      <c r="P349" s="4">
        <f t="shared" si="10"/>
        <v>42292.495474537034</v>
      </c>
      <c r="Q349">
        <f t="shared" si="11"/>
        <v>2015</v>
      </c>
    </row>
    <row r="350" spans="1:17" ht="60" x14ac:dyDescent="0.25">
      <c r="A350">
        <v>348</v>
      </c>
      <c r="B350" s="1" t="s">
        <v>743</v>
      </c>
      <c r="C350" s="1" t="s">
        <v>744</v>
      </c>
      <c r="D350" s="2">
        <v>10000</v>
      </c>
      <c r="E350" s="3">
        <v>10300</v>
      </c>
      <c r="F350" t="s">
        <v>19</v>
      </c>
      <c r="G350" t="s">
        <v>20</v>
      </c>
      <c r="H350" t="s">
        <v>21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22</v>
      </c>
      <c r="O350" t="s">
        <v>529</v>
      </c>
      <c r="P350" s="4">
        <f t="shared" si="10"/>
        <v>42207.58699074074</v>
      </c>
      <c r="Q350">
        <f t="shared" si="11"/>
        <v>2015</v>
      </c>
    </row>
    <row r="351" spans="1:17" ht="45" x14ac:dyDescent="0.25">
      <c r="A351">
        <v>349</v>
      </c>
      <c r="B351" s="1" t="s">
        <v>745</v>
      </c>
      <c r="C351" s="1" t="s">
        <v>746</v>
      </c>
      <c r="D351" s="2">
        <v>11260</v>
      </c>
      <c r="E351" s="3">
        <v>12007.18</v>
      </c>
      <c r="F351" t="s">
        <v>19</v>
      </c>
      <c r="G351" t="s">
        <v>20</v>
      </c>
      <c r="H351" t="s">
        <v>21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22</v>
      </c>
      <c r="O351" t="s">
        <v>529</v>
      </c>
      <c r="P351" s="4">
        <f t="shared" si="10"/>
        <v>42760.498935185184</v>
      </c>
      <c r="Q351">
        <f t="shared" si="11"/>
        <v>2017</v>
      </c>
    </row>
    <row r="352" spans="1:17" ht="45" x14ac:dyDescent="0.25">
      <c r="A352">
        <v>350</v>
      </c>
      <c r="B352" s="1" t="s">
        <v>747</v>
      </c>
      <c r="C352" s="1" t="s">
        <v>748</v>
      </c>
      <c r="D352" s="2">
        <v>25000</v>
      </c>
      <c r="E352" s="3">
        <v>28690</v>
      </c>
      <c r="F352" t="s">
        <v>19</v>
      </c>
      <c r="G352" t="s">
        <v>20</v>
      </c>
      <c r="H352" t="s">
        <v>21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22</v>
      </c>
      <c r="O352" t="s">
        <v>529</v>
      </c>
      <c r="P352" s="4">
        <f t="shared" si="10"/>
        <v>42586.066076388888</v>
      </c>
      <c r="Q352">
        <f t="shared" si="11"/>
        <v>2016</v>
      </c>
    </row>
    <row r="353" spans="1:17" ht="60" x14ac:dyDescent="0.25">
      <c r="A353">
        <v>351</v>
      </c>
      <c r="B353" s="1" t="s">
        <v>749</v>
      </c>
      <c r="C353" s="1" t="s">
        <v>750</v>
      </c>
      <c r="D353" s="2">
        <v>34000</v>
      </c>
      <c r="E353" s="3">
        <v>43296</v>
      </c>
      <c r="F353" t="s">
        <v>19</v>
      </c>
      <c r="G353" t="s">
        <v>58</v>
      </c>
      <c r="H353" t="s">
        <v>59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22</v>
      </c>
      <c r="O353" t="s">
        <v>529</v>
      </c>
      <c r="P353" s="4">
        <f t="shared" si="10"/>
        <v>42427.964745370366</v>
      </c>
      <c r="Q353">
        <f t="shared" si="11"/>
        <v>2016</v>
      </c>
    </row>
    <row r="354" spans="1:17" ht="60" x14ac:dyDescent="0.25">
      <c r="A354">
        <v>352</v>
      </c>
      <c r="B354" s="1" t="s">
        <v>751</v>
      </c>
      <c r="C354" s="1" t="s">
        <v>752</v>
      </c>
      <c r="D354" s="2">
        <v>10000</v>
      </c>
      <c r="E354" s="3">
        <v>11656</v>
      </c>
      <c r="F354" t="s">
        <v>19</v>
      </c>
      <c r="G354" t="s">
        <v>20</v>
      </c>
      <c r="H354" t="s">
        <v>21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22</v>
      </c>
      <c r="O354" t="s">
        <v>529</v>
      </c>
      <c r="P354" s="4">
        <f t="shared" si="10"/>
        <v>41890.167453703703</v>
      </c>
      <c r="Q354">
        <f t="shared" si="11"/>
        <v>2014</v>
      </c>
    </row>
    <row r="355" spans="1:17" ht="60" x14ac:dyDescent="0.25">
      <c r="A355">
        <v>353</v>
      </c>
      <c r="B355" s="1" t="s">
        <v>753</v>
      </c>
      <c r="C355" s="1" t="s">
        <v>754</v>
      </c>
      <c r="D355" s="2">
        <v>58425</v>
      </c>
      <c r="E355" s="3">
        <v>63460.18</v>
      </c>
      <c r="F355" t="s">
        <v>19</v>
      </c>
      <c r="G355" t="s">
        <v>20</v>
      </c>
      <c r="H355" t="s">
        <v>21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22</v>
      </c>
      <c r="O355" t="s">
        <v>529</v>
      </c>
      <c r="P355" s="4">
        <f t="shared" si="10"/>
        <v>42297.791886574079</v>
      </c>
      <c r="Q355">
        <f t="shared" si="11"/>
        <v>2015</v>
      </c>
    </row>
    <row r="356" spans="1:17" ht="60" x14ac:dyDescent="0.25">
      <c r="A356">
        <v>354</v>
      </c>
      <c r="B356" s="1" t="s">
        <v>755</v>
      </c>
      <c r="C356" s="1" t="s">
        <v>756</v>
      </c>
      <c r="D356" s="2">
        <v>3500</v>
      </c>
      <c r="E356" s="3">
        <v>3638</v>
      </c>
      <c r="F356" t="s">
        <v>19</v>
      </c>
      <c r="G356" t="s">
        <v>20</v>
      </c>
      <c r="H356" t="s">
        <v>21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22</v>
      </c>
      <c r="O356" t="s">
        <v>529</v>
      </c>
      <c r="P356" s="4">
        <f t="shared" si="10"/>
        <v>42438.827789351853</v>
      </c>
      <c r="Q356">
        <f t="shared" si="11"/>
        <v>2016</v>
      </c>
    </row>
    <row r="357" spans="1:17" ht="45" x14ac:dyDescent="0.25">
      <c r="A357">
        <v>355</v>
      </c>
      <c r="B357" s="1" t="s">
        <v>757</v>
      </c>
      <c r="C357" s="1" t="s">
        <v>758</v>
      </c>
      <c r="D357" s="2">
        <v>35000</v>
      </c>
      <c r="E357" s="3">
        <v>40690</v>
      </c>
      <c r="F357" t="s">
        <v>19</v>
      </c>
      <c r="G357" t="s">
        <v>20</v>
      </c>
      <c r="H357" t="s">
        <v>21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22</v>
      </c>
      <c r="O357" t="s">
        <v>529</v>
      </c>
      <c r="P357" s="4">
        <f t="shared" si="10"/>
        <v>41943.293912037036</v>
      </c>
      <c r="Q357">
        <f t="shared" si="11"/>
        <v>2014</v>
      </c>
    </row>
    <row r="358" spans="1:17" ht="45" x14ac:dyDescent="0.25">
      <c r="A358">
        <v>356</v>
      </c>
      <c r="B358" s="1" t="s">
        <v>759</v>
      </c>
      <c r="C358" s="1" t="s">
        <v>760</v>
      </c>
      <c r="D358" s="2">
        <v>7500</v>
      </c>
      <c r="E358" s="3">
        <v>7701.93</v>
      </c>
      <c r="F358" t="s">
        <v>19</v>
      </c>
      <c r="G358" t="s">
        <v>20</v>
      </c>
      <c r="H358" t="s">
        <v>21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22</v>
      </c>
      <c r="O358" t="s">
        <v>529</v>
      </c>
      <c r="P358" s="4">
        <f t="shared" si="10"/>
        <v>42415.803159722222</v>
      </c>
      <c r="Q358">
        <f t="shared" si="11"/>
        <v>2016</v>
      </c>
    </row>
    <row r="359" spans="1:17" ht="60" x14ac:dyDescent="0.25">
      <c r="A359">
        <v>357</v>
      </c>
      <c r="B359" s="1" t="s">
        <v>761</v>
      </c>
      <c r="C359" s="1" t="s">
        <v>762</v>
      </c>
      <c r="D359" s="2">
        <v>15000</v>
      </c>
      <c r="E359" s="3">
        <v>26100</v>
      </c>
      <c r="F359" t="s">
        <v>19</v>
      </c>
      <c r="G359" t="s">
        <v>20</v>
      </c>
      <c r="H359" t="s">
        <v>21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22</v>
      </c>
      <c r="O359" t="s">
        <v>529</v>
      </c>
      <c r="P359" s="4">
        <f t="shared" si="10"/>
        <v>42078.222187499996</v>
      </c>
      <c r="Q359">
        <f t="shared" si="11"/>
        <v>2015</v>
      </c>
    </row>
    <row r="360" spans="1:17" ht="45" x14ac:dyDescent="0.25">
      <c r="A360">
        <v>358</v>
      </c>
      <c r="B360" s="1" t="s">
        <v>763</v>
      </c>
      <c r="C360" s="1" t="s">
        <v>764</v>
      </c>
      <c r="D360" s="2">
        <v>50000</v>
      </c>
      <c r="E360" s="3">
        <v>51544</v>
      </c>
      <c r="F360" t="s">
        <v>19</v>
      </c>
      <c r="G360" t="s">
        <v>20</v>
      </c>
      <c r="H360" t="s">
        <v>21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22</v>
      </c>
      <c r="O360" t="s">
        <v>529</v>
      </c>
      <c r="P360" s="4">
        <f t="shared" si="10"/>
        <v>42507.860196759255</v>
      </c>
      <c r="Q360">
        <f t="shared" si="11"/>
        <v>2016</v>
      </c>
    </row>
    <row r="361" spans="1:17" ht="45" x14ac:dyDescent="0.25">
      <c r="A361">
        <v>359</v>
      </c>
      <c r="B361" s="1" t="s">
        <v>765</v>
      </c>
      <c r="C361" s="1" t="s">
        <v>766</v>
      </c>
      <c r="D361" s="2">
        <v>24200</v>
      </c>
      <c r="E361" s="3">
        <v>25375</v>
      </c>
      <c r="F361" t="s">
        <v>19</v>
      </c>
      <c r="G361" t="s">
        <v>20</v>
      </c>
      <c r="H361" t="s">
        <v>21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22</v>
      </c>
      <c r="O361" t="s">
        <v>529</v>
      </c>
      <c r="P361" s="4">
        <f t="shared" si="10"/>
        <v>41935.070486111108</v>
      </c>
      <c r="Q361">
        <f t="shared" si="11"/>
        <v>2014</v>
      </c>
    </row>
    <row r="362" spans="1:17" ht="60" x14ac:dyDescent="0.25">
      <c r="A362">
        <v>360</v>
      </c>
      <c r="B362" s="1" t="s">
        <v>767</v>
      </c>
      <c r="C362" s="1" t="s">
        <v>768</v>
      </c>
      <c r="D362" s="2">
        <v>12000</v>
      </c>
      <c r="E362" s="3">
        <v>12165</v>
      </c>
      <c r="F362" t="s">
        <v>19</v>
      </c>
      <c r="G362" t="s">
        <v>20</v>
      </c>
      <c r="H362" t="s">
        <v>21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22</v>
      </c>
      <c r="O362" t="s">
        <v>529</v>
      </c>
      <c r="P362" s="4">
        <f t="shared" si="10"/>
        <v>42163.897916666669</v>
      </c>
      <c r="Q362">
        <f t="shared" si="11"/>
        <v>2015</v>
      </c>
    </row>
    <row r="363" spans="1:17" ht="60" x14ac:dyDescent="0.25">
      <c r="A363">
        <v>361</v>
      </c>
      <c r="B363" s="1" t="s">
        <v>769</v>
      </c>
      <c r="C363" s="1" t="s">
        <v>770</v>
      </c>
      <c r="D363" s="2">
        <v>35000</v>
      </c>
      <c r="E363" s="3">
        <v>38876.949999999997</v>
      </c>
      <c r="F363" t="s">
        <v>19</v>
      </c>
      <c r="G363" t="s">
        <v>20</v>
      </c>
      <c r="H363" t="s">
        <v>21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22</v>
      </c>
      <c r="O363" t="s">
        <v>529</v>
      </c>
      <c r="P363" s="4">
        <f t="shared" si="10"/>
        <v>41936.001226851848</v>
      </c>
      <c r="Q363">
        <f t="shared" si="11"/>
        <v>2014</v>
      </c>
    </row>
    <row r="364" spans="1:17" ht="60" x14ac:dyDescent="0.25">
      <c r="A364">
        <v>362</v>
      </c>
      <c r="B364" s="1" t="s">
        <v>771</v>
      </c>
      <c r="C364" s="1" t="s">
        <v>772</v>
      </c>
      <c r="D364" s="2">
        <v>9665</v>
      </c>
      <c r="E364" s="3">
        <v>12000</v>
      </c>
      <c r="F364" t="s">
        <v>19</v>
      </c>
      <c r="G364" t="s">
        <v>20</v>
      </c>
      <c r="H364" t="s">
        <v>21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22</v>
      </c>
      <c r="O364" t="s">
        <v>529</v>
      </c>
      <c r="P364" s="4">
        <f t="shared" si="10"/>
        <v>41837.210543981484</v>
      </c>
      <c r="Q364">
        <f t="shared" si="11"/>
        <v>2014</v>
      </c>
    </row>
    <row r="365" spans="1:17" ht="60" x14ac:dyDescent="0.25">
      <c r="A365">
        <v>363</v>
      </c>
      <c r="B365" s="1" t="s">
        <v>773</v>
      </c>
      <c r="C365" s="1" t="s">
        <v>774</v>
      </c>
      <c r="D365" s="2">
        <v>8925</v>
      </c>
      <c r="E365" s="3">
        <v>9044</v>
      </c>
      <c r="F365" t="s">
        <v>19</v>
      </c>
      <c r="G365" t="s">
        <v>20</v>
      </c>
      <c r="H365" t="s">
        <v>21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22</v>
      </c>
      <c r="O365" t="s">
        <v>529</v>
      </c>
      <c r="P365" s="4">
        <f t="shared" si="10"/>
        <v>40255.744629629626</v>
      </c>
      <c r="Q365">
        <f t="shared" si="11"/>
        <v>2010</v>
      </c>
    </row>
    <row r="366" spans="1:17" ht="60" x14ac:dyDescent="0.25">
      <c r="A366">
        <v>364</v>
      </c>
      <c r="B366" s="1" t="s">
        <v>775</v>
      </c>
      <c r="C366" s="1" t="s">
        <v>776</v>
      </c>
      <c r="D366" s="2">
        <v>7000</v>
      </c>
      <c r="E366" s="3">
        <v>7711.3</v>
      </c>
      <c r="F366" t="s">
        <v>19</v>
      </c>
      <c r="G366" t="s">
        <v>20</v>
      </c>
      <c r="H366" t="s">
        <v>21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22</v>
      </c>
      <c r="O366" t="s">
        <v>529</v>
      </c>
      <c r="P366" s="4">
        <f t="shared" si="10"/>
        <v>41780.859629629631</v>
      </c>
      <c r="Q366">
        <f t="shared" si="11"/>
        <v>2014</v>
      </c>
    </row>
    <row r="367" spans="1:17" ht="45" x14ac:dyDescent="0.25">
      <c r="A367">
        <v>365</v>
      </c>
      <c r="B367" s="1" t="s">
        <v>777</v>
      </c>
      <c r="C367" s="1" t="s">
        <v>778</v>
      </c>
      <c r="D367" s="2">
        <v>15000</v>
      </c>
      <c r="E367" s="3">
        <v>15596</v>
      </c>
      <c r="F367" t="s">
        <v>19</v>
      </c>
      <c r="G367" t="s">
        <v>28</v>
      </c>
      <c r="H367" t="s">
        <v>29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22</v>
      </c>
      <c r="O367" t="s">
        <v>529</v>
      </c>
      <c r="P367" s="4">
        <f t="shared" si="10"/>
        <v>41668.606469907405</v>
      </c>
      <c r="Q367">
        <f t="shared" si="11"/>
        <v>2014</v>
      </c>
    </row>
    <row r="368" spans="1:17" ht="45" x14ac:dyDescent="0.25">
      <c r="A368">
        <v>366</v>
      </c>
      <c r="B368" s="1" t="s">
        <v>779</v>
      </c>
      <c r="C368" s="1" t="s">
        <v>780</v>
      </c>
      <c r="D368" s="2">
        <v>38000</v>
      </c>
      <c r="E368" s="3">
        <v>38500</v>
      </c>
      <c r="F368" t="s">
        <v>19</v>
      </c>
      <c r="G368" t="s">
        <v>20</v>
      </c>
      <c r="H368" t="s">
        <v>21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22</v>
      </c>
      <c r="O368" t="s">
        <v>529</v>
      </c>
      <c r="P368" s="4">
        <f t="shared" si="10"/>
        <v>41019.793032407404</v>
      </c>
      <c r="Q368">
        <f t="shared" si="11"/>
        <v>2012</v>
      </c>
    </row>
    <row r="369" spans="1:17" ht="60" x14ac:dyDescent="0.25">
      <c r="A369">
        <v>367</v>
      </c>
      <c r="B369" s="1" t="s">
        <v>781</v>
      </c>
      <c r="C369" s="1" t="s">
        <v>782</v>
      </c>
      <c r="D369" s="2">
        <v>10000</v>
      </c>
      <c r="E369" s="3">
        <v>10335.01</v>
      </c>
      <c r="F369" t="s">
        <v>19</v>
      </c>
      <c r="G369" t="s">
        <v>20</v>
      </c>
      <c r="H369" t="s">
        <v>21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22</v>
      </c>
      <c r="O369" t="s">
        <v>529</v>
      </c>
      <c r="P369" s="4">
        <f t="shared" si="10"/>
        <v>41355.577291666668</v>
      </c>
      <c r="Q369">
        <f t="shared" si="11"/>
        <v>2013</v>
      </c>
    </row>
    <row r="370" spans="1:17" ht="60" x14ac:dyDescent="0.25">
      <c r="A370">
        <v>368</v>
      </c>
      <c r="B370" s="1" t="s">
        <v>783</v>
      </c>
      <c r="C370" s="1" t="s">
        <v>784</v>
      </c>
      <c r="D370" s="2">
        <v>12500</v>
      </c>
      <c r="E370" s="3">
        <v>13014</v>
      </c>
      <c r="F370" t="s">
        <v>19</v>
      </c>
      <c r="G370" t="s">
        <v>20</v>
      </c>
      <c r="H370" t="s">
        <v>21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22</v>
      </c>
      <c r="O370" t="s">
        <v>529</v>
      </c>
      <c r="P370" s="4">
        <f t="shared" si="10"/>
        <v>42043.605578703704</v>
      </c>
      <c r="Q370">
        <f t="shared" si="11"/>
        <v>2015</v>
      </c>
    </row>
    <row r="371" spans="1:17" ht="60" x14ac:dyDescent="0.25">
      <c r="A371">
        <v>369</v>
      </c>
      <c r="B371" s="1" t="s">
        <v>785</v>
      </c>
      <c r="C371" s="1" t="s">
        <v>786</v>
      </c>
      <c r="D371" s="2">
        <v>6500</v>
      </c>
      <c r="E371" s="3">
        <v>7160.12</v>
      </c>
      <c r="F371" t="s">
        <v>19</v>
      </c>
      <c r="G371" t="s">
        <v>20</v>
      </c>
      <c r="H371" t="s">
        <v>21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22</v>
      </c>
      <c r="O371" t="s">
        <v>529</v>
      </c>
      <c r="P371" s="4">
        <f t="shared" si="10"/>
        <v>40893.551724537036</v>
      </c>
      <c r="Q371">
        <f t="shared" si="11"/>
        <v>2011</v>
      </c>
    </row>
    <row r="372" spans="1:17" ht="60" x14ac:dyDescent="0.25">
      <c r="A372">
        <v>370</v>
      </c>
      <c r="B372" s="1" t="s">
        <v>787</v>
      </c>
      <c r="C372" s="1" t="s">
        <v>788</v>
      </c>
      <c r="D372" s="2">
        <v>25000</v>
      </c>
      <c r="E372" s="3">
        <v>30505</v>
      </c>
      <c r="F372" t="s">
        <v>19</v>
      </c>
      <c r="G372" t="s">
        <v>20</v>
      </c>
      <c r="H372" t="s">
        <v>21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22</v>
      </c>
      <c r="O372" t="s">
        <v>529</v>
      </c>
      <c r="P372" s="4">
        <f t="shared" si="10"/>
        <v>42711.795138888891</v>
      </c>
      <c r="Q372">
        <f t="shared" si="11"/>
        <v>2016</v>
      </c>
    </row>
    <row r="373" spans="1:17" ht="60" x14ac:dyDescent="0.25">
      <c r="A373">
        <v>371</v>
      </c>
      <c r="B373" s="1" t="s">
        <v>789</v>
      </c>
      <c r="C373" s="1" t="s">
        <v>790</v>
      </c>
      <c r="D373" s="2">
        <v>150000</v>
      </c>
      <c r="E373" s="3">
        <v>171253</v>
      </c>
      <c r="F373" t="s">
        <v>19</v>
      </c>
      <c r="G373" t="s">
        <v>20</v>
      </c>
      <c r="H373" t="s">
        <v>21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22</v>
      </c>
      <c r="O373" t="s">
        <v>529</v>
      </c>
      <c r="P373" s="4">
        <f t="shared" si="10"/>
        <v>41261.767812500002</v>
      </c>
      <c r="Q373">
        <f t="shared" si="11"/>
        <v>2012</v>
      </c>
    </row>
    <row r="374" spans="1:17" ht="30" x14ac:dyDescent="0.25">
      <c r="A374">
        <v>372</v>
      </c>
      <c r="B374" s="1" t="s">
        <v>791</v>
      </c>
      <c r="C374" s="1" t="s">
        <v>792</v>
      </c>
      <c r="D374" s="2">
        <v>300</v>
      </c>
      <c r="E374" s="3">
        <v>376</v>
      </c>
      <c r="F374" t="s">
        <v>19</v>
      </c>
      <c r="G374" t="s">
        <v>28</v>
      </c>
      <c r="H374" t="s">
        <v>29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22</v>
      </c>
      <c r="O374" t="s">
        <v>529</v>
      </c>
      <c r="P374" s="4">
        <f t="shared" si="10"/>
        <v>42425.576898148152</v>
      </c>
      <c r="Q374">
        <f t="shared" si="11"/>
        <v>2016</v>
      </c>
    </row>
    <row r="375" spans="1:17" ht="45" x14ac:dyDescent="0.25">
      <c r="A375">
        <v>373</v>
      </c>
      <c r="B375" s="1" t="s">
        <v>793</v>
      </c>
      <c r="C375" s="1" t="s">
        <v>794</v>
      </c>
      <c r="D375" s="2">
        <v>7500</v>
      </c>
      <c r="E375" s="3">
        <v>8000</v>
      </c>
      <c r="F375" t="s">
        <v>19</v>
      </c>
      <c r="G375" t="s">
        <v>20</v>
      </c>
      <c r="H375" t="s">
        <v>21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22</v>
      </c>
      <c r="O375" t="s">
        <v>529</v>
      </c>
      <c r="P375" s="4">
        <f t="shared" si="10"/>
        <v>41078.91201388889</v>
      </c>
      <c r="Q375">
        <f t="shared" si="11"/>
        <v>2012</v>
      </c>
    </row>
    <row r="376" spans="1:17" ht="60" x14ac:dyDescent="0.25">
      <c r="A376">
        <v>374</v>
      </c>
      <c r="B376" s="1" t="s">
        <v>795</v>
      </c>
      <c r="C376" s="1" t="s">
        <v>796</v>
      </c>
      <c r="D376" s="2">
        <v>6000</v>
      </c>
      <c r="E376" s="3">
        <v>7839</v>
      </c>
      <c r="F376" t="s">
        <v>19</v>
      </c>
      <c r="G376" t="s">
        <v>20</v>
      </c>
      <c r="H376" t="s">
        <v>21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22</v>
      </c>
      <c r="O376" t="s">
        <v>529</v>
      </c>
      <c r="P376" s="4">
        <f t="shared" si="10"/>
        <v>40757.889247685183</v>
      </c>
      <c r="Q376">
        <f t="shared" si="11"/>
        <v>2011</v>
      </c>
    </row>
    <row r="377" spans="1:17" ht="60" x14ac:dyDescent="0.25">
      <c r="A377">
        <v>375</v>
      </c>
      <c r="B377" s="1" t="s">
        <v>797</v>
      </c>
      <c r="C377" s="1" t="s">
        <v>798</v>
      </c>
      <c r="D377" s="2">
        <v>500</v>
      </c>
      <c r="E377" s="3">
        <v>600</v>
      </c>
      <c r="F377" t="s">
        <v>19</v>
      </c>
      <c r="G377" t="s">
        <v>20</v>
      </c>
      <c r="H377" t="s">
        <v>21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22</v>
      </c>
      <c r="O377" t="s">
        <v>529</v>
      </c>
      <c r="P377" s="4">
        <f t="shared" si="10"/>
        <v>41657.985081018516</v>
      </c>
      <c r="Q377">
        <f t="shared" si="11"/>
        <v>2014</v>
      </c>
    </row>
    <row r="378" spans="1:17" ht="60" x14ac:dyDescent="0.25">
      <c r="A378">
        <v>376</v>
      </c>
      <c r="B378" s="1" t="s">
        <v>799</v>
      </c>
      <c r="C378" s="1" t="s">
        <v>800</v>
      </c>
      <c r="D378" s="2">
        <v>2450</v>
      </c>
      <c r="E378" s="3">
        <v>2596</v>
      </c>
      <c r="F378" t="s">
        <v>19</v>
      </c>
      <c r="G378" t="s">
        <v>28</v>
      </c>
      <c r="H378" t="s">
        <v>29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22</v>
      </c>
      <c r="O378" t="s">
        <v>529</v>
      </c>
      <c r="P378" s="4">
        <f t="shared" si="10"/>
        <v>42576.452731481477</v>
      </c>
      <c r="Q378">
        <f t="shared" si="11"/>
        <v>2016</v>
      </c>
    </row>
    <row r="379" spans="1:17" ht="45" x14ac:dyDescent="0.25">
      <c r="A379">
        <v>377</v>
      </c>
      <c r="B379" s="1" t="s">
        <v>801</v>
      </c>
      <c r="C379" s="1" t="s">
        <v>802</v>
      </c>
      <c r="D379" s="2">
        <v>12000</v>
      </c>
      <c r="E379" s="3">
        <v>13728</v>
      </c>
      <c r="F379" t="s">
        <v>19</v>
      </c>
      <c r="G379" t="s">
        <v>20</v>
      </c>
      <c r="H379" t="s">
        <v>21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22</v>
      </c>
      <c r="O379" t="s">
        <v>529</v>
      </c>
      <c r="P379" s="4">
        <f t="shared" si="10"/>
        <v>42292.250787037032</v>
      </c>
      <c r="Q379">
        <f t="shared" si="11"/>
        <v>2015</v>
      </c>
    </row>
    <row r="380" spans="1:17" ht="60" x14ac:dyDescent="0.25">
      <c r="A380">
        <v>378</v>
      </c>
      <c r="B380" s="1" t="s">
        <v>803</v>
      </c>
      <c r="C380" s="1" t="s">
        <v>804</v>
      </c>
      <c r="D380" s="2">
        <v>3000</v>
      </c>
      <c r="E380" s="3">
        <v>3353</v>
      </c>
      <c r="F380" t="s">
        <v>19</v>
      </c>
      <c r="G380" t="s">
        <v>163</v>
      </c>
      <c r="H380" t="s">
        <v>164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22</v>
      </c>
      <c r="O380" t="s">
        <v>529</v>
      </c>
      <c r="P380" s="4">
        <f t="shared" si="10"/>
        <v>42370.571851851855</v>
      </c>
      <c r="Q380">
        <f t="shared" si="11"/>
        <v>2016</v>
      </c>
    </row>
    <row r="381" spans="1:17" ht="60" x14ac:dyDescent="0.25">
      <c r="A381">
        <v>379</v>
      </c>
      <c r="B381" s="1" t="s">
        <v>805</v>
      </c>
      <c r="C381" s="1" t="s">
        <v>806</v>
      </c>
      <c r="D381" s="2">
        <v>15000</v>
      </c>
      <c r="E381" s="3">
        <v>17412</v>
      </c>
      <c r="F381" t="s">
        <v>19</v>
      </c>
      <c r="G381" t="s">
        <v>20</v>
      </c>
      <c r="H381" t="s">
        <v>21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22</v>
      </c>
      <c r="O381" t="s">
        <v>529</v>
      </c>
      <c r="P381" s="4">
        <f t="shared" si="10"/>
        <v>40987.688333333332</v>
      </c>
      <c r="Q381">
        <f t="shared" si="11"/>
        <v>2012</v>
      </c>
    </row>
    <row r="382" spans="1:17" ht="60" x14ac:dyDescent="0.25">
      <c r="A382">
        <v>380</v>
      </c>
      <c r="B382" s="1" t="s">
        <v>807</v>
      </c>
      <c r="C382" s="1" t="s">
        <v>808</v>
      </c>
      <c r="D382" s="2">
        <v>4000</v>
      </c>
      <c r="E382" s="3">
        <v>5660</v>
      </c>
      <c r="F382" t="s">
        <v>19</v>
      </c>
      <c r="G382" t="s">
        <v>20</v>
      </c>
      <c r="H382" t="s">
        <v>21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22</v>
      </c>
      <c r="O382" t="s">
        <v>529</v>
      </c>
      <c r="P382" s="4">
        <f t="shared" si="10"/>
        <v>42367.719814814816</v>
      </c>
      <c r="Q382">
        <f t="shared" si="11"/>
        <v>2015</v>
      </c>
    </row>
    <row r="383" spans="1:17" ht="45" x14ac:dyDescent="0.25">
      <c r="A383">
        <v>381</v>
      </c>
      <c r="B383" s="1" t="s">
        <v>809</v>
      </c>
      <c r="C383" s="1" t="s">
        <v>810</v>
      </c>
      <c r="D383" s="2">
        <v>25000</v>
      </c>
      <c r="E383" s="3">
        <v>26182.5</v>
      </c>
      <c r="F383" t="s">
        <v>19</v>
      </c>
      <c r="G383" t="s">
        <v>20</v>
      </c>
      <c r="H383" t="s">
        <v>21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22</v>
      </c>
      <c r="O383" t="s">
        <v>529</v>
      </c>
      <c r="P383" s="4">
        <f t="shared" si="10"/>
        <v>41085.698113425926</v>
      </c>
      <c r="Q383">
        <f t="shared" si="11"/>
        <v>2012</v>
      </c>
    </row>
    <row r="384" spans="1:17" ht="60" x14ac:dyDescent="0.25">
      <c r="A384">
        <v>382</v>
      </c>
      <c r="B384" s="1" t="s">
        <v>811</v>
      </c>
      <c r="C384" s="1" t="s">
        <v>812</v>
      </c>
      <c r="D384" s="2">
        <v>600</v>
      </c>
      <c r="E384" s="3">
        <v>1535</v>
      </c>
      <c r="F384" t="s">
        <v>19</v>
      </c>
      <c r="G384" t="s">
        <v>20</v>
      </c>
      <c r="H384" t="s">
        <v>21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22</v>
      </c>
      <c r="O384" t="s">
        <v>529</v>
      </c>
      <c r="P384" s="4">
        <f t="shared" si="10"/>
        <v>41144.709490740745</v>
      </c>
      <c r="Q384">
        <f t="shared" si="11"/>
        <v>2012</v>
      </c>
    </row>
    <row r="385" spans="1:17" ht="60" x14ac:dyDescent="0.25">
      <c r="A385">
        <v>383</v>
      </c>
      <c r="B385" s="1" t="s">
        <v>813</v>
      </c>
      <c r="C385" s="1" t="s">
        <v>814</v>
      </c>
      <c r="D385" s="2">
        <v>999</v>
      </c>
      <c r="E385" s="3">
        <v>2065</v>
      </c>
      <c r="F385" t="s">
        <v>19</v>
      </c>
      <c r="G385" t="s">
        <v>20</v>
      </c>
      <c r="H385" t="s">
        <v>21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22</v>
      </c>
      <c r="O385" t="s">
        <v>529</v>
      </c>
      <c r="P385" s="4">
        <f t="shared" si="10"/>
        <v>41755.117581018516</v>
      </c>
      <c r="Q385">
        <f t="shared" si="11"/>
        <v>2014</v>
      </c>
    </row>
    <row r="386" spans="1:17" ht="60" x14ac:dyDescent="0.25">
      <c r="A386">
        <v>384</v>
      </c>
      <c r="B386" s="1" t="s">
        <v>815</v>
      </c>
      <c r="C386" s="1" t="s">
        <v>816</v>
      </c>
      <c r="D386" s="2">
        <v>20000</v>
      </c>
      <c r="E386" s="3">
        <v>22421</v>
      </c>
      <c r="F386" t="s">
        <v>19</v>
      </c>
      <c r="G386" t="s">
        <v>20</v>
      </c>
      <c r="H386" t="s">
        <v>21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22</v>
      </c>
      <c r="O386" t="s">
        <v>529</v>
      </c>
      <c r="P386" s="4">
        <f t="shared" ref="P386:P449" si="12">(((J386/60)/60)/24)+DATE(1970,1,1)</f>
        <v>41980.781793981485</v>
      </c>
      <c r="Q386">
        <f t="shared" ref="Q386:Q449" si="13">YEAR(P386)</f>
        <v>2014</v>
      </c>
    </row>
    <row r="387" spans="1:17" ht="60" x14ac:dyDescent="0.25">
      <c r="A387">
        <v>385</v>
      </c>
      <c r="B387" s="1" t="s">
        <v>817</v>
      </c>
      <c r="C387" s="1" t="s">
        <v>818</v>
      </c>
      <c r="D387" s="2">
        <v>25000</v>
      </c>
      <c r="E387" s="3">
        <v>26495.5</v>
      </c>
      <c r="F387" t="s">
        <v>19</v>
      </c>
      <c r="G387" t="s">
        <v>20</v>
      </c>
      <c r="H387" t="s">
        <v>21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22</v>
      </c>
      <c r="O387" t="s">
        <v>529</v>
      </c>
      <c r="P387" s="4">
        <f t="shared" si="12"/>
        <v>41934.584502314814</v>
      </c>
      <c r="Q387">
        <f t="shared" si="13"/>
        <v>2014</v>
      </c>
    </row>
    <row r="388" spans="1:17" ht="60" x14ac:dyDescent="0.25">
      <c r="A388">
        <v>386</v>
      </c>
      <c r="B388" s="1" t="s">
        <v>819</v>
      </c>
      <c r="C388" s="1" t="s">
        <v>820</v>
      </c>
      <c r="D388" s="2">
        <v>600</v>
      </c>
      <c r="E388" s="3">
        <v>601</v>
      </c>
      <c r="F388" t="s">
        <v>19</v>
      </c>
      <c r="G388" t="s">
        <v>20</v>
      </c>
      <c r="H388" t="s">
        <v>21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22</v>
      </c>
      <c r="O388" t="s">
        <v>529</v>
      </c>
      <c r="P388" s="4">
        <f t="shared" si="12"/>
        <v>42211.951284722221</v>
      </c>
      <c r="Q388">
        <f t="shared" si="13"/>
        <v>2015</v>
      </c>
    </row>
    <row r="389" spans="1:17" ht="60" x14ac:dyDescent="0.25">
      <c r="A389">
        <v>387</v>
      </c>
      <c r="B389" s="1" t="s">
        <v>821</v>
      </c>
      <c r="C389" s="1" t="s">
        <v>822</v>
      </c>
      <c r="D389" s="2">
        <v>38000</v>
      </c>
      <c r="E389" s="3">
        <v>81316</v>
      </c>
      <c r="F389" t="s">
        <v>19</v>
      </c>
      <c r="G389" t="s">
        <v>20</v>
      </c>
      <c r="H389" t="s">
        <v>21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22</v>
      </c>
      <c r="O389" t="s">
        <v>529</v>
      </c>
      <c r="P389" s="4">
        <f t="shared" si="12"/>
        <v>42200.67659722222</v>
      </c>
      <c r="Q389">
        <f t="shared" si="13"/>
        <v>2015</v>
      </c>
    </row>
    <row r="390" spans="1:17" ht="45" x14ac:dyDescent="0.25">
      <c r="A390">
        <v>388</v>
      </c>
      <c r="B390" s="1" t="s">
        <v>823</v>
      </c>
      <c r="C390" s="1" t="s">
        <v>824</v>
      </c>
      <c r="D390" s="2">
        <v>5000</v>
      </c>
      <c r="E390" s="3">
        <v>6308</v>
      </c>
      <c r="F390" t="s">
        <v>19</v>
      </c>
      <c r="G390" t="s">
        <v>20</v>
      </c>
      <c r="H390" t="s">
        <v>21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22</v>
      </c>
      <c r="O390" t="s">
        <v>529</v>
      </c>
      <c r="P390" s="4">
        <f t="shared" si="12"/>
        <v>42549.076157407413</v>
      </c>
      <c r="Q390">
        <f t="shared" si="13"/>
        <v>2016</v>
      </c>
    </row>
    <row r="391" spans="1:17" ht="60" x14ac:dyDescent="0.25">
      <c r="A391">
        <v>389</v>
      </c>
      <c r="B391" s="1" t="s">
        <v>825</v>
      </c>
      <c r="C391" s="1" t="s">
        <v>826</v>
      </c>
      <c r="D391" s="2">
        <v>68000</v>
      </c>
      <c r="E391" s="3">
        <v>123444.12</v>
      </c>
      <c r="F391" t="s">
        <v>19</v>
      </c>
      <c r="G391" t="s">
        <v>20</v>
      </c>
      <c r="H391" t="s">
        <v>21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22</v>
      </c>
      <c r="O391" t="s">
        <v>529</v>
      </c>
      <c r="P391" s="4">
        <f t="shared" si="12"/>
        <v>41674.063078703701</v>
      </c>
      <c r="Q391">
        <f t="shared" si="13"/>
        <v>2014</v>
      </c>
    </row>
    <row r="392" spans="1:17" ht="45" x14ac:dyDescent="0.25">
      <c r="A392">
        <v>390</v>
      </c>
      <c r="B392" s="1" t="s">
        <v>827</v>
      </c>
      <c r="C392" s="1" t="s">
        <v>828</v>
      </c>
      <c r="D392" s="2">
        <v>1000</v>
      </c>
      <c r="E392" s="3">
        <v>1000</v>
      </c>
      <c r="F392" t="s">
        <v>19</v>
      </c>
      <c r="G392" t="s">
        <v>20</v>
      </c>
      <c r="H392" t="s">
        <v>21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22</v>
      </c>
      <c r="O392" t="s">
        <v>529</v>
      </c>
      <c r="P392" s="4">
        <f t="shared" si="12"/>
        <v>42112.036712962959</v>
      </c>
      <c r="Q392">
        <f t="shared" si="13"/>
        <v>2015</v>
      </c>
    </row>
    <row r="393" spans="1:17" ht="45" x14ac:dyDescent="0.25">
      <c r="A393">
        <v>391</v>
      </c>
      <c r="B393" s="1" t="s">
        <v>829</v>
      </c>
      <c r="C393" s="1" t="s">
        <v>830</v>
      </c>
      <c r="D393" s="2">
        <v>20000</v>
      </c>
      <c r="E393" s="3">
        <v>20122</v>
      </c>
      <c r="F393" t="s">
        <v>19</v>
      </c>
      <c r="G393" t="s">
        <v>20</v>
      </c>
      <c r="H393" t="s">
        <v>21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22</v>
      </c>
      <c r="O393" t="s">
        <v>529</v>
      </c>
      <c r="P393" s="4">
        <f t="shared" si="12"/>
        <v>40865.042256944449</v>
      </c>
      <c r="Q393">
        <f t="shared" si="13"/>
        <v>2011</v>
      </c>
    </row>
    <row r="394" spans="1:17" ht="60" x14ac:dyDescent="0.25">
      <c r="A394">
        <v>392</v>
      </c>
      <c r="B394" s="1" t="s">
        <v>831</v>
      </c>
      <c r="C394" s="1" t="s">
        <v>832</v>
      </c>
      <c r="D394" s="2">
        <v>18500</v>
      </c>
      <c r="E394" s="3">
        <v>18667</v>
      </c>
      <c r="F394" t="s">
        <v>19</v>
      </c>
      <c r="G394" t="s">
        <v>20</v>
      </c>
      <c r="H394" t="s">
        <v>21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22</v>
      </c>
      <c r="O394" t="s">
        <v>529</v>
      </c>
      <c r="P394" s="4">
        <f t="shared" si="12"/>
        <v>40763.717256944445</v>
      </c>
      <c r="Q394">
        <f t="shared" si="13"/>
        <v>2011</v>
      </c>
    </row>
    <row r="395" spans="1:17" ht="45" x14ac:dyDescent="0.25">
      <c r="A395">
        <v>393</v>
      </c>
      <c r="B395" s="1" t="s">
        <v>833</v>
      </c>
      <c r="C395" s="1" t="s">
        <v>834</v>
      </c>
      <c r="D395" s="2">
        <v>50000</v>
      </c>
      <c r="E395" s="3">
        <v>55223</v>
      </c>
      <c r="F395" t="s">
        <v>19</v>
      </c>
      <c r="G395" t="s">
        <v>20</v>
      </c>
      <c r="H395" t="s">
        <v>21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22</v>
      </c>
      <c r="O395" t="s">
        <v>529</v>
      </c>
      <c r="P395" s="4">
        <f t="shared" si="12"/>
        <v>41526.708935185183</v>
      </c>
      <c r="Q395">
        <f t="shared" si="13"/>
        <v>2013</v>
      </c>
    </row>
    <row r="396" spans="1:17" ht="60" x14ac:dyDescent="0.25">
      <c r="A396">
        <v>394</v>
      </c>
      <c r="B396" s="1" t="s">
        <v>835</v>
      </c>
      <c r="C396" s="1" t="s">
        <v>836</v>
      </c>
      <c r="D396" s="2">
        <v>4700</v>
      </c>
      <c r="E396" s="3">
        <v>5259</v>
      </c>
      <c r="F396" t="s">
        <v>19</v>
      </c>
      <c r="G396" t="s">
        <v>58</v>
      </c>
      <c r="H396" t="s">
        <v>59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22</v>
      </c>
      <c r="O396" t="s">
        <v>529</v>
      </c>
      <c r="P396" s="4">
        <f t="shared" si="12"/>
        <v>42417.818078703705</v>
      </c>
      <c r="Q396">
        <f t="shared" si="13"/>
        <v>2016</v>
      </c>
    </row>
    <row r="397" spans="1:17" ht="45" x14ac:dyDescent="0.25">
      <c r="A397">
        <v>395</v>
      </c>
      <c r="B397" s="1" t="s">
        <v>837</v>
      </c>
      <c r="C397" s="1" t="s">
        <v>838</v>
      </c>
      <c r="D397" s="2">
        <v>10000</v>
      </c>
      <c r="E397" s="3">
        <v>10804.45</v>
      </c>
      <c r="F397" t="s">
        <v>19</v>
      </c>
      <c r="G397" t="s">
        <v>20</v>
      </c>
      <c r="H397" t="s">
        <v>21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22</v>
      </c>
      <c r="O397" t="s">
        <v>529</v>
      </c>
      <c r="P397" s="4">
        <f t="shared" si="12"/>
        <v>40990.909259259257</v>
      </c>
      <c r="Q397">
        <f t="shared" si="13"/>
        <v>2012</v>
      </c>
    </row>
    <row r="398" spans="1:17" ht="45" x14ac:dyDescent="0.25">
      <c r="A398">
        <v>396</v>
      </c>
      <c r="B398" s="1" t="s">
        <v>839</v>
      </c>
      <c r="C398" s="1" t="s">
        <v>840</v>
      </c>
      <c r="D398" s="2">
        <v>15000</v>
      </c>
      <c r="E398" s="3">
        <v>16000</v>
      </c>
      <c r="F398" t="s">
        <v>19</v>
      </c>
      <c r="G398" t="s">
        <v>20</v>
      </c>
      <c r="H398" t="s">
        <v>21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22</v>
      </c>
      <c r="O398" t="s">
        <v>529</v>
      </c>
      <c r="P398" s="4">
        <f t="shared" si="12"/>
        <v>41082.564884259256</v>
      </c>
      <c r="Q398">
        <f t="shared" si="13"/>
        <v>2012</v>
      </c>
    </row>
    <row r="399" spans="1:17" ht="60" x14ac:dyDescent="0.25">
      <c r="A399">
        <v>397</v>
      </c>
      <c r="B399" s="1" t="s">
        <v>841</v>
      </c>
      <c r="C399" s="1" t="s">
        <v>842</v>
      </c>
      <c r="D399" s="2">
        <v>12444</v>
      </c>
      <c r="E399" s="3">
        <v>12929.35</v>
      </c>
      <c r="F399" t="s">
        <v>19</v>
      </c>
      <c r="G399" t="s">
        <v>20</v>
      </c>
      <c r="H399" t="s">
        <v>21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22</v>
      </c>
      <c r="O399" t="s">
        <v>529</v>
      </c>
      <c r="P399" s="4">
        <f t="shared" si="12"/>
        <v>40379.776435185187</v>
      </c>
      <c r="Q399">
        <f t="shared" si="13"/>
        <v>2010</v>
      </c>
    </row>
    <row r="400" spans="1:17" ht="45" x14ac:dyDescent="0.25">
      <c r="A400">
        <v>398</v>
      </c>
      <c r="B400" s="1" t="s">
        <v>843</v>
      </c>
      <c r="C400" s="1" t="s">
        <v>844</v>
      </c>
      <c r="D400" s="2">
        <v>7500</v>
      </c>
      <c r="E400" s="3">
        <v>9387</v>
      </c>
      <c r="F400" t="s">
        <v>19</v>
      </c>
      <c r="G400" t="s">
        <v>20</v>
      </c>
      <c r="H400" t="s">
        <v>21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22</v>
      </c>
      <c r="O400" t="s">
        <v>529</v>
      </c>
      <c r="P400" s="4">
        <f t="shared" si="12"/>
        <v>42078.793124999997</v>
      </c>
      <c r="Q400">
        <f t="shared" si="13"/>
        <v>2015</v>
      </c>
    </row>
    <row r="401" spans="1:17" ht="60" x14ac:dyDescent="0.25">
      <c r="A401">
        <v>399</v>
      </c>
      <c r="B401" s="1" t="s">
        <v>845</v>
      </c>
      <c r="C401" s="1" t="s">
        <v>846</v>
      </c>
      <c r="D401" s="2">
        <v>20000</v>
      </c>
      <c r="E401" s="3">
        <v>21361</v>
      </c>
      <c r="F401" t="s">
        <v>19</v>
      </c>
      <c r="G401" t="s">
        <v>28</v>
      </c>
      <c r="H401" t="s">
        <v>29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22</v>
      </c>
      <c r="O401" t="s">
        <v>529</v>
      </c>
      <c r="P401" s="4">
        <f t="shared" si="12"/>
        <v>42687.875775462962</v>
      </c>
      <c r="Q401">
        <f t="shared" si="13"/>
        <v>2016</v>
      </c>
    </row>
    <row r="402" spans="1:17" ht="45" x14ac:dyDescent="0.25">
      <c r="A402">
        <v>400</v>
      </c>
      <c r="B402" s="1" t="s">
        <v>847</v>
      </c>
      <c r="C402" s="1" t="s">
        <v>848</v>
      </c>
      <c r="D402" s="2">
        <v>10000</v>
      </c>
      <c r="E402" s="3">
        <v>11230.25</v>
      </c>
      <c r="F402" t="s">
        <v>19</v>
      </c>
      <c r="G402" t="s">
        <v>20</v>
      </c>
      <c r="H402" t="s">
        <v>21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22</v>
      </c>
      <c r="O402" t="s">
        <v>529</v>
      </c>
      <c r="P402" s="4">
        <f t="shared" si="12"/>
        <v>41745.635960648149</v>
      </c>
      <c r="Q402">
        <f t="shared" si="13"/>
        <v>2014</v>
      </c>
    </row>
    <row r="403" spans="1:17" ht="60" x14ac:dyDescent="0.25">
      <c r="A403">
        <v>401</v>
      </c>
      <c r="B403" s="1" t="s">
        <v>849</v>
      </c>
      <c r="C403" s="1" t="s">
        <v>850</v>
      </c>
      <c r="D403" s="2">
        <v>50000</v>
      </c>
      <c r="E403" s="3">
        <v>51906</v>
      </c>
      <c r="F403" t="s">
        <v>19</v>
      </c>
      <c r="G403" t="s">
        <v>20</v>
      </c>
      <c r="H403" t="s">
        <v>21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22</v>
      </c>
      <c r="O403" t="s">
        <v>529</v>
      </c>
      <c r="P403" s="4">
        <f t="shared" si="12"/>
        <v>40732.842245370368</v>
      </c>
      <c r="Q403">
        <f t="shared" si="13"/>
        <v>2011</v>
      </c>
    </row>
    <row r="404" spans="1:17" ht="60" x14ac:dyDescent="0.25">
      <c r="A404">
        <v>402</v>
      </c>
      <c r="B404" s="1" t="s">
        <v>851</v>
      </c>
      <c r="C404" s="1" t="s">
        <v>852</v>
      </c>
      <c r="D404" s="2">
        <v>2000</v>
      </c>
      <c r="E404" s="3">
        <v>2833</v>
      </c>
      <c r="F404" t="s">
        <v>19</v>
      </c>
      <c r="G404" t="s">
        <v>20</v>
      </c>
      <c r="H404" t="s">
        <v>21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22</v>
      </c>
      <c r="O404" t="s">
        <v>529</v>
      </c>
      <c r="P404" s="4">
        <f t="shared" si="12"/>
        <v>42292.539548611108</v>
      </c>
      <c r="Q404">
        <f t="shared" si="13"/>
        <v>2015</v>
      </c>
    </row>
    <row r="405" spans="1:17" ht="45" x14ac:dyDescent="0.25">
      <c r="A405">
        <v>403</v>
      </c>
      <c r="B405" s="1" t="s">
        <v>853</v>
      </c>
      <c r="C405" s="1" t="s">
        <v>854</v>
      </c>
      <c r="D405" s="2">
        <v>5000</v>
      </c>
      <c r="E405" s="3">
        <v>5263</v>
      </c>
      <c r="F405" t="s">
        <v>19</v>
      </c>
      <c r="G405" t="s">
        <v>20</v>
      </c>
      <c r="H405" t="s">
        <v>21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22</v>
      </c>
      <c r="O405" t="s">
        <v>529</v>
      </c>
      <c r="P405" s="4">
        <f t="shared" si="12"/>
        <v>40718.310659722221</v>
      </c>
      <c r="Q405">
        <f t="shared" si="13"/>
        <v>2011</v>
      </c>
    </row>
    <row r="406" spans="1:17" ht="45" x14ac:dyDescent="0.25">
      <c r="A406">
        <v>404</v>
      </c>
      <c r="B406" s="1" t="s">
        <v>855</v>
      </c>
      <c r="C406" s="1" t="s">
        <v>856</v>
      </c>
      <c r="D406" s="2">
        <v>35000</v>
      </c>
      <c r="E406" s="3">
        <v>36082</v>
      </c>
      <c r="F406" t="s">
        <v>19</v>
      </c>
      <c r="G406" t="s">
        <v>20</v>
      </c>
      <c r="H406" t="s">
        <v>21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22</v>
      </c>
      <c r="O406" t="s">
        <v>529</v>
      </c>
      <c r="P406" s="4">
        <f t="shared" si="12"/>
        <v>41646.628032407411</v>
      </c>
      <c r="Q406">
        <f t="shared" si="13"/>
        <v>2014</v>
      </c>
    </row>
    <row r="407" spans="1:17" ht="45" x14ac:dyDescent="0.25">
      <c r="A407">
        <v>405</v>
      </c>
      <c r="B407" s="1" t="s">
        <v>857</v>
      </c>
      <c r="C407" s="1" t="s">
        <v>858</v>
      </c>
      <c r="D407" s="2">
        <v>2820</v>
      </c>
      <c r="E407" s="3">
        <v>3036</v>
      </c>
      <c r="F407" t="s">
        <v>19</v>
      </c>
      <c r="G407" t="s">
        <v>20</v>
      </c>
      <c r="H407" t="s">
        <v>21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22</v>
      </c>
      <c r="O407" t="s">
        <v>529</v>
      </c>
      <c r="P407" s="4">
        <f t="shared" si="12"/>
        <v>41674.08494212963</v>
      </c>
      <c r="Q407">
        <f t="shared" si="13"/>
        <v>2014</v>
      </c>
    </row>
    <row r="408" spans="1:17" ht="60" x14ac:dyDescent="0.25">
      <c r="A408">
        <v>406</v>
      </c>
      <c r="B408" s="1" t="s">
        <v>859</v>
      </c>
      <c r="C408" s="1" t="s">
        <v>860</v>
      </c>
      <c r="D408" s="2">
        <v>2800</v>
      </c>
      <c r="E408" s="3">
        <v>3015.73</v>
      </c>
      <c r="F408" t="s">
        <v>19</v>
      </c>
      <c r="G408" t="s">
        <v>20</v>
      </c>
      <c r="H408" t="s">
        <v>21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22</v>
      </c>
      <c r="O408" t="s">
        <v>529</v>
      </c>
      <c r="P408" s="4">
        <f t="shared" si="12"/>
        <v>40638.162465277775</v>
      </c>
      <c r="Q408">
        <f t="shared" si="13"/>
        <v>2011</v>
      </c>
    </row>
    <row r="409" spans="1:17" ht="45" x14ac:dyDescent="0.25">
      <c r="A409">
        <v>407</v>
      </c>
      <c r="B409" s="1" t="s">
        <v>861</v>
      </c>
      <c r="C409" s="1" t="s">
        <v>862</v>
      </c>
      <c r="D409" s="2">
        <v>2000</v>
      </c>
      <c r="E409" s="3">
        <v>2031</v>
      </c>
      <c r="F409" t="s">
        <v>19</v>
      </c>
      <c r="G409" t="s">
        <v>20</v>
      </c>
      <c r="H409" t="s">
        <v>21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22</v>
      </c>
      <c r="O409" t="s">
        <v>529</v>
      </c>
      <c r="P409" s="4">
        <f t="shared" si="12"/>
        <v>40806.870949074073</v>
      </c>
      <c r="Q409">
        <f t="shared" si="13"/>
        <v>2011</v>
      </c>
    </row>
    <row r="410" spans="1:17" ht="45" x14ac:dyDescent="0.25">
      <c r="A410">
        <v>408</v>
      </c>
      <c r="B410" s="1" t="s">
        <v>863</v>
      </c>
      <c r="C410" s="1" t="s">
        <v>864</v>
      </c>
      <c r="D410" s="2">
        <v>6000</v>
      </c>
      <c r="E410" s="3">
        <v>6086.26</v>
      </c>
      <c r="F410" t="s">
        <v>19</v>
      </c>
      <c r="G410" t="s">
        <v>20</v>
      </c>
      <c r="H410" t="s">
        <v>21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22</v>
      </c>
      <c r="O410" t="s">
        <v>529</v>
      </c>
      <c r="P410" s="4">
        <f t="shared" si="12"/>
        <v>41543.735995370371</v>
      </c>
      <c r="Q410">
        <f t="shared" si="13"/>
        <v>2013</v>
      </c>
    </row>
    <row r="411" spans="1:17" ht="45" x14ac:dyDescent="0.25">
      <c r="A411">
        <v>409</v>
      </c>
      <c r="B411" s="1" t="s">
        <v>865</v>
      </c>
      <c r="C411" s="1" t="s">
        <v>866</v>
      </c>
      <c r="D411" s="2">
        <v>500</v>
      </c>
      <c r="E411" s="3">
        <v>684</v>
      </c>
      <c r="F411" t="s">
        <v>19</v>
      </c>
      <c r="G411" t="s">
        <v>28</v>
      </c>
      <c r="H411" t="s">
        <v>29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22</v>
      </c>
      <c r="O411" t="s">
        <v>529</v>
      </c>
      <c r="P411" s="4">
        <f t="shared" si="12"/>
        <v>42543.862777777773</v>
      </c>
      <c r="Q411">
        <f t="shared" si="13"/>
        <v>2016</v>
      </c>
    </row>
    <row r="412" spans="1:17" ht="45" x14ac:dyDescent="0.25">
      <c r="A412">
        <v>410</v>
      </c>
      <c r="B412" s="1" t="s">
        <v>867</v>
      </c>
      <c r="C412" s="1" t="s">
        <v>868</v>
      </c>
      <c r="D412" s="2">
        <v>1000</v>
      </c>
      <c r="E412" s="3">
        <v>1283</v>
      </c>
      <c r="F412" t="s">
        <v>19</v>
      </c>
      <c r="G412" t="s">
        <v>163</v>
      </c>
      <c r="H412" t="s">
        <v>164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22</v>
      </c>
      <c r="O412" t="s">
        <v>529</v>
      </c>
      <c r="P412" s="4">
        <f t="shared" si="12"/>
        <v>42113.981446759266</v>
      </c>
      <c r="Q412">
        <f t="shared" si="13"/>
        <v>2015</v>
      </c>
    </row>
    <row r="413" spans="1:17" ht="60" x14ac:dyDescent="0.25">
      <c r="A413">
        <v>411</v>
      </c>
      <c r="B413" s="1" t="s">
        <v>869</v>
      </c>
      <c r="C413" s="1" t="s">
        <v>870</v>
      </c>
      <c r="D413" s="2">
        <v>30000</v>
      </c>
      <c r="E413" s="3">
        <v>30315</v>
      </c>
      <c r="F413" t="s">
        <v>19</v>
      </c>
      <c r="G413" t="s">
        <v>20</v>
      </c>
      <c r="H413" t="s">
        <v>21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22</v>
      </c>
      <c r="O413" t="s">
        <v>529</v>
      </c>
      <c r="P413" s="4">
        <f t="shared" si="12"/>
        <v>41598.17597222222</v>
      </c>
      <c r="Q413">
        <f t="shared" si="13"/>
        <v>2013</v>
      </c>
    </row>
    <row r="414" spans="1:17" ht="60" x14ac:dyDescent="0.25">
      <c r="A414">
        <v>412</v>
      </c>
      <c r="B414" s="1" t="s">
        <v>871</v>
      </c>
      <c r="C414" s="1" t="s">
        <v>872</v>
      </c>
      <c r="D414" s="2">
        <v>2500</v>
      </c>
      <c r="E414" s="3">
        <v>3171</v>
      </c>
      <c r="F414" t="s">
        <v>19</v>
      </c>
      <c r="G414" t="s">
        <v>20</v>
      </c>
      <c r="H414" t="s">
        <v>21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22</v>
      </c>
      <c r="O414" t="s">
        <v>529</v>
      </c>
      <c r="P414" s="4">
        <f t="shared" si="12"/>
        <v>41099.742800925924</v>
      </c>
      <c r="Q414">
        <f t="shared" si="13"/>
        <v>2012</v>
      </c>
    </row>
    <row r="415" spans="1:17" ht="45" x14ac:dyDescent="0.25">
      <c r="A415">
        <v>413</v>
      </c>
      <c r="B415" s="1" t="s">
        <v>873</v>
      </c>
      <c r="C415" s="1" t="s">
        <v>874</v>
      </c>
      <c r="D415" s="2">
        <v>12800</v>
      </c>
      <c r="E415" s="3">
        <v>13451</v>
      </c>
      <c r="F415" t="s">
        <v>19</v>
      </c>
      <c r="G415" t="s">
        <v>20</v>
      </c>
      <c r="H415" t="s">
        <v>21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22</v>
      </c>
      <c r="O415" t="s">
        <v>529</v>
      </c>
      <c r="P415" s="4">
        <f t="shared" si="12"/>
        <v>41079.877442129626</v>
      </c>
      <c r="Q415">
        <f t="shared" si="13"/>
        <v>2012</v>
      </c>
    </row>
    <row r="416" spans="1:17" ht="60" x14ac:dyDescent="0.25">
      <c r="A416">
        <v>414</v>
      </c>
      <c r="B416" s="1" t="s">
        <v>875</v>
      </c>
      <c r="C416" s="1" t="s">
        <v>876</v>
      </c>
      <c r="D416" s="2">
        <v>18500</v>
      </c>
      <c r="E416" s="3">
        <v>19028</v>
      </c>
      <c r="F416" t="s">
        <v>19</v>
      </c>
      <c r="G416" t="s">
        <v>20</v>
      </c>
      <c r="H416" t="s">
        <v>21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22</v>
      </c>
      <c r="O416" t="s">
        <v>529</v>
      </c>
      <c r="P416" s="4">
        <f t="shared" si="12"/>
        <v>41529.063252314816</v>
      </c>
      <c r="Q416">
        <f t="shared" si="13"/>
        <v>2013</v>
      </c>
    </row>
    <row r="417" spans="1:17" ht="60" x14ac:dyDescent="0.25">
      <c r="A417">
        <v>415</v>
      </c>
      <c r="B417" s="1" t="s">
        <v>877</v>
      </c>
      <c r="C417" s="1" t="s">
        <v>878</v>
      </c>
      <c r="D417" s="2">
        <v>1400</v>
      </c>
      <c r="E417" s="3">
        <v>1430.06</v>
      </c>
      <c r="F417" t="s">
        <v>19</v>
      </c>
      <c r="G417" t="s">
        <v>163</v>
      </c>
      <c r="H417" t="s">
        <v>164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22</v>
      </c>
      <c r="O417" t="s">
        <v>529</v>
      </c>
      <c r="P417" s="4">
        <f t="shared" si="12"/>
        <v>41904.851875</v>
      </c>
      <c r="Q417">
        <f t="shared" si="13"/>
        <v>2014</v>
      </c>
    </row>
    <row r="418" spans="1:17" ht="45" x14ac:dyDescent="0.25">
      <c r="A418">
        <v>416</v>
      </c>
      <c r="B418" s="1" t="s">
        <v>879</v>
      </c>
      <c r="C418" s="1" t="s">
        <v>880</v>
      </c>
      <c r="D418" s="2">
        <v>1000</v>
      </c>
      <c r="E418" s="3">
        <v>1202.17</v>
      </c>
      <c r="F418" t="s">
        <v>19</v>
      </c>
      <c r="G418" t="s">
        <v>20</v>
      </c>
      <c r="H418" t="s">
        <v>21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22</v>
      </c>
      <c r="O418" t="s">
        <v>529</v>
      </c>
      <c r="P418" s="4">
        <f t="shared" si="12"/>
        <v>41648.396192129629</v>
      </c>
      <c r="Q418">
        <f t="shared" si="13"/>
        <v>2014</v>
      </c>
    </row>
    <row r="419" spans="1:17" ht="60" x14ac:dyDescent="0.25">
      <c r="A419">
        <v>417</v>
      </c>
      <c r="B419" s="1" t="s">
        <v>881</v>
      </c>
      <c r="C419" s="1" t="s">
        <v>882</v>
      </c>
      <c r="D419" s="2">
        <v>10500</v>
      </c>
      <c r="E419" s="3">
        <v>10526</v>
      </c>
      <c r="F419" t="s">
        <v>19</v>
      </c>
      <c r="G419" t="s">
        <v>20</v>
      </c>
      <c r="H419" t="s">
        <v>21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22</v>
      </c>
      <c r="O419" t="s">
        <v>529</v>
      </c>
      <c r="P419" s="4">
        <f t="shared" si="12"/>
        <v>41360.970601851855</v>
      </c>
      <c r="Q419">
        <f t="shared" si="13"/>
        <v>2013</v>
      </c>
    </row>
    <row r="420" spans="1:17" ht="60" x14ac:dyDescent="0.25">
      <c r="A420">
        <v>418</v>
      </c>
      <c r="B420" s="1" t="s">
        <v>883</v>
      </c>
      <c r="C420" s="1" t="s">
        <v>884</v>
      </c>
      <c r="D420" s="2">
        <v>22400</v>
      </c>
      <c r="E420" s="3">
        <v>22542</v>
      </c>
      <c r="F420" t="s">
        <v>19</v>
      </c>
      <c r="G420" t="s">
        <v>20</v>
      </c>
      <c r="H420" t="s">
        <v>21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22</v>
      </c>
      <c r="O420" t="s">
        <v>529</v>
      </c>
      <c r="P420" s="4">
        <f t="shared" si="12"/>
        <v>42178.282372685186</v>
      </c>
      <c r="Q420">
        <f t="shared" si="13"/>
        <v>2015</v>
      </c>
    </row>
    <row r="421" spans="1:17" ht="45" x14ac:dyDescent="0.25">
      <c r="A421">
        <v>419</v>
      </c>
      <c r="B421" s="1" t="s">
        <v>885</v>
      </c>
      <c r="C421" s="1" t="s">
        <v>886</v>
      </c>
      <c r="D421" s="2">
        <v>8000</v>
      </c>
      <c r="E421" s="3">
        <v>8035</v>
      </c>
      <c r="F421" t="s">
        <v>19</v>
      </c>
      <c r="G421" t="s">
        <v>20</v>
      </c>
      <c r="H421" t="s">
        <v>21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22</v>
      </c>
      <c r="O421" t="s">
        <v>529</v>
      </c>
      <c r="P421" s="4">
        <f t="shared" si="12"/>
        <v>41394.842442129629</v>
      </c>
      <c r="Q421">
        <f t="shared" si="13"/>
        <v>2013</v>
      </c>
    </row>
    <row r="422" spans="1:17" ht="60" x14ac:dyDescent="0.25">
      <c r="A422">
        <v>420</v>
      </c>
      <c r="B422" s="1" t="s">
        <v>887</v>
      </c>
      <c r="C422" s="1" t="s">
        <v>888</v>
      </c>
      <c r="D422" s="2">
        <v>3300</v>
      </c>
      <c r="E422" s="3">
        <v>14.5</v>
      </c>
      <c r="F422" t="s">
        <v>361</v>
      </c>
      <c r="G422" t="s">
        <v>20</v>
      </c>
      <c r="H422" t="s">
        <v>21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22</v>
      </c>
      <c r="O422" t="s">
        <v>889</v>
      </c>
      <c r="P422" s="4">
        <f t="shared" si="12"/>
        <v>41682.23646990741</v>
      </c>
      <c r="Q422">
        <f t="shared" si="13"/>
        <v>2014</v>
      </c>
    </row>
    <row r="423" spans="1:17" ht="60" x14ac:dyDescent="0.25">
      <c r="A423">
        <v>421</v>
      </c>
      <c r="B423" s="1" t="s">
        <v>890</v>
      </c>
      <c r="C423" s="1" t="s">
        <v>891</v>
      </c>
      <c r="D423" s="2">
        <v>15000</v>
      </c>
      <c r="E423" s="3">
        <v>301</v>
      </c>
      <c r="F423" t="s">
        <v>361</v>
      </c>
      <c r="G423" t="s">
        <v>20</v>
      </c>
      <c r="H423" t="s">
        <v>21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22</v>
      </c>
      <c r="O423" t="s">
        <v>889</v>
      </c>
      <c r="P423" s="4">
        <f t="shared" si="12"/>
        <v>42177.491388888884</v>
      </c>
      <c r="Q423">
        <f t="shared" si="13"/>
        <v>2015</v>
      </c>
    </row>
    <row r="424" spans="1:17" ht="60" x14ac:dyDescent="0.25">
      <c r="A424">
        <v>422</v>
      </c>
      <c r="B424" s="1" t="s">
        <v>892</v>
      </c>
      <c r="C424" s="1" t="s">
        <v>893</v>
      </c>
      <c r="D424" s="2">
        <v>40000</v>
      </c>
      <c r="E424" s="3">
        <v>430</v>
      </c>
      <c r="F424" t="s">
        <v>361</v>
      </c>
      <c r="G424" t="s">
        <v>20</v>
      </c>
      <c r="H424" t="s">
        <v>21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22</v>
      </c>
      <c r="O424" t="s">
        <v>889</v>
      </c>
      <c r="P424" s="4">
        <f t="shared" si="12"/>
        <v>41863.260381944441</v>
      </c>
      <c r="Q424">
        <f t="shared" si="13"/>
        <v>2014</v>
      </c>
    </row>
    <row r="425" spans="1:17" ht="45" x14ac:dyDescent="0.25">
      <c r="A425">
        <v>423</v>
      </c>
      <c r="B425" s="1" t="s">
        <v>894</v>
      </c>
      <c r="C425" s="1" t="s">
        <v>895</v>
      </c>
      <c r="D425" s="2">
        <v>20000</v>
      </c>
      <c r="E425" s="3">
        <v>153</v>
      </c>
      <c r="F425" t="s">
        <v>361</v>
      </c>
      <c r="G425" t="s">
        <v>20</v>
      </c>
      <c r="H425" t="s">
        <v>21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22</v>
      </c>
      <c r="O425" t="s">
        <v>889</v>
      </c>
      <c r="P425" s="4">
        <f t="shared" si="12"/>
        <v>41400.92627314815</v>
      </c>
      <c r="Q425">
        <f t="shared" si="13"/>
        <v>2013</v>
      </c>
    </row>
    <row r="426" spans="1:17" ht="45" x14ac:dyDescent="0.25">
      <c r="A426">
        <v>424</v>
      </c>
      <c r="B426" s="1" t="s">
        <v>896</v>
      </c>
      <c r="C426" s="1" t="s">
        <v>897</v>
      </c>
      <c r="D426" s="2">
        <v>3000</v>
      </c>
      <c r="E426" s="3">
        <v>203.9</v>
      </c>
      <c r="F426" t="s">
        <v>361</v>
      </c>
      <c r="G426" t="s">
        <v>20</v>
      </c>
      <c r="H426" t="s">
        <v>21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22</v>
      </c>
      <c r="O426" t="s">
        <v>889</v>
      </c>
      <c r="P426" s="4">
        <f t="shared" si="12"/>
        <v>40934.376145833332</v>
      </c>
      <c r="Q426">
        <f t="shared" si="13"/>
        <v>2012</v>
      </c>
    </row>
    <row r="427" spans="1:17" ht="60" x14ac:dyDescent="0.25">
      <c r="A427">
        <v>425</v>
      </c>
      <c r="B427" s="1" t="s">
        <v>898</v>
      </c>
      <c r="C427" s="1" t="s">
        <v>899</v>
      </c>
      <c r="D427" s="2">
        <v>50000</v>
      </c>
      <c r="E427" s="3">
        <v>6</v>
      </c>
      <c r="F427" t="s">
        <v>361</v>
      </c>
      <c r="G427" t="s">
        <v>20</v>
      </c>
      <c r="H427" t="s">
        <v>21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22</v>
      </c>
      <c r="O427" t="s">
        <v>889</v>
      </c>
      <c r="P427" s="4">
        <f t="shared" si="12"/>
        <v>42275.861157407402</v>
      </c>
      <c r="Q427">
        <f t="shared" si="13"/>
        <v>2015</v>
      </c>
    </row>
    <row r="428" spans="1:17" ht="60" x14ac:dyDescent="0.25">
      <c r="A428">
        <v>426</v>
      </c>
      <c r="B428" s="1" t="s">
        <v>900</v>
      </c>
      <c r="C428" s="1" t="s">
        <v>901</v>
      </c>
      <c r="D428" s="2">
        <v>10000</v>
      </c>
      <c r="E428" s="3">
        <v>133</v>
      </c>
      <c r="F428" t="s">
        <v>361</v>
      </c>
      <c r="G428" t="s">
        <v>20</v>
      </c>
      <c r="H428" t="s">
        <v>21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22</v>
      </c>
      <c r="O428" t="s">
        <v>889</v>
      </c>
      <c r="P428" s="4">
        <f t="shared" si="12"/>
        <v>42400.711967592593</v>
      </c>
      <c r="Q428">
        <f t="shared" si="13"/>
        <v>2016</v>
      </c>
    </row>
    <row r="429" spans="1:17" ht="60" x14ac:dyDescent="0.25">
      <c r="A429">
        <v>427</v>
      </c>
      <c r="B429" s="1" t="s">
        <v>902</v>
      </c>
      <c r="C429" s="1" t="s">
        <v>903</v>
      </c>
      <c r="D429" s="2">
        <v>6500</v>
      </c>
      <c r="E429" s="3">
        <v>0</v>
      </c>
      <c r="F429" t="s">
        <v>361</v>
      </c>
      <c r="G429" t="s">
        <v>20</v>
      </c>
      <c r="H429" t="s">
        <v>21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22</v>
      </c>
      <c r="O429" t="s">
        <v>889</v>
      </c>
      <c r="P429" s="4">
        <f t="shared" si="12"/>
        <v>42285.909027777772</v>
      </c>
      <c r="Q429">
        <f t="shared" si="13"/>
        <v>2015</v>
      </c>
    </row>
    <row r="430" spans="1:17" ht="30" x14ac:dyDescent="0.25">
      <c r="A430">
        <v>428</v>
      </c>
      <c r="B430" s="1" t="s">
        <v>904</v>
      </c>
      <c r="C430" s="1" t="s">
        <v>905</v>
      </c>
      <c r="D430" s="2">
        <v>12000</v>
      </c>
      <c r="E430" s="3">
        <v>676</v>
      </c>
      <c r="F430" t="s">
        <v>361</v>
      </c>
      <c r="G430" t="s">
        <v>20</v>
      </c>
      <c r="H430" t="s">
        <v>21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22</v>
      </c>
      <c r="O430" t="s">
        <v>889</v>
      </c>
      <c r="P430" s="4">
        <f t="shared" si="12"/>
        <v>41778.766724537039</v>
      </c>
      <c r="Q430">
        <f t="shared" si="13"/>
        <v>2014</v>
      </c>
    </row>
    <row r="431" spans="1:17" ht="60" x14ac:dyDescent="0.25">
      <c r="A431">
        <v>429</v>
      </c>
      <c r="B431" s="1" t="s">
        <v>906</v>
      </c>
      <c r="C431" s="1" t="s">
        <v>907</v>
      </c>
      <c r="D431" s="2">
        <v>5000</v>
      </c>
      <c r="E431" s="3">
        <v>0</v>
      </c>
      <c r="F431" t="s">
        <v>361</v>
      </c>
      <c r="G431" t="s">
        <v>20</v>
      </c>
      <c r="H431" t="s">
        <v>21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22</v>
      </c>
      <c r="O431" t="s">
        <v>889</v>
      </c>
      <c r="P431" s="4">
        <f t="shared" si="12"/>
        <v>40070.901412037041</v>
      </c>
      <c r="Q431">
        <f t="shared" si="13"/>
        <v>2009</v>
      </c>
    </row>
    <row r="432" spans="1:17" ht="45" x14ac:dyDescent="0.25">
      <c r="A432">
        <v>430</v>
      </c>
      <c r="B432" s="1" t="s">
        <v>908</v>
      </c>
      <c r="C432" s="1" t="s">
        <v>909</v>
      </c>
      <c r="D432" s="2">
        <v>1000</v>
      </c>
      <c r="E432" s="3">
        <v>24</v>
      </c>
      <c r="F432" t="s">
        <v>361</v>
      </c>
      <c r="G432" t="s">
        <v>20</v>
      </c>
      <c r="H432" t="s">
        <v>21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22</v>
      </c>
      <c r="O432" t="s">
        <v>889</v>
      </c>
      <c r="P432" s="4">
        <f t="shared" si="12"/>
        <v>41513.107256944444</v>
      </c>
      <c r="Q432">
        <f t="shared" si="13"/>
        <v>2013</v>
      </c>
    </row>
    <row r="433" spans="1:17" ht="45" x14ac:dyDescent="0.25">
      <c r="A433">
        <v>431</v>
      </c>
      <c r="B433" s="1" t="s">
        <v>910</v>
      </c>
      <c r="C433" s="1" t="s">
        <v>911</v>
      </c>
      <c r="D433" s="2">
        <v>3000</v>
      </c>
      <c r="E433" s="3">
        <v>415</v>
      </c>
      <c r="F433" t="s">
        <v>361</v>
      </c>
      <c r="G433" t="s">
        <v>28</v>
      </c>
      <c r="H433" t="s">
        <v>29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22</v>
      </c>
      <c r="O433" t="s">
        <v>889</v>
      </c>
      <c r="P433" s="4">
        <f t="shared" si="12"/>
        <v>42526.871331018512</v>
      </c>
      <c r="Q433">
        <f t="shared" si="13"/>
        <v>2016</v>
      </c>
    </row>
    <row r="434" spans="1:17" ht="60" x14ac:dyDescent="0.25">
      <c r="A434">
        <v>432</v>
      </c>
      <c r="B434" s="1" t="s">
        <v>912</v>
      </c>
      <c r="C434" s="1" t="s">
        <v>913</v>
      </c>
      <c r="D434" s="2">
        <v>6000</v>
      </c>
      <c r="E434" s="3">
        <v>570</v>
      </c>
      <c r="F434" t="s">
        <v>361</v>
      </c>
      <c r="G434" t="s">
        <v>20</v>
      </c>
      <c r="H434" t="s">
        <v>21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22</v>
      </c>
      <c r="O434" t="s">
        <v>889</v>
      </c>
      <c r="P434" s="4">
        <f t="shared" si="12"/>
        <v>42238.726631944446</v>
      </c>
      <c r="Q434">
        <f t="shared" si="13"/>
        <v>2015</v>
      </c>
    </row>
    <row r="435" spans="1:17" ht="60" x14ac:dyDescent="0.25">
      <c r="A435">
        <v>433</v>
      </c>
      <c r="B435" s="1" t="s">
        <v>914</v>
      </c>
      <c r="C435" s="1" t="s">
        <v>915</v>
      </c>
      <c r="D435" s="2">
        <v>3000</v>
      </c>
      <c r="E435" s="3">
        <v>0</v>
      </c>
      <c r="F435" t="s">
        <v>361</v>
      </c>
      <c r="G435" t="s">
        <v>20</v>
      </c>
      <c r="H435" t="s">
        <v>21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22</v>
      </c>
      <c r="O435" t="s">
        <v>889</v>
      </c>
      <c r="P435" s="4">
        <f t="shared" si="12"/>
        <v>42228.629884259266</v>
      </c>
      <c r="Q435">
        <f t="shared" si="13"/>
        <v>2015</v>
      </c>
    </row>
    <row r="436" spans="1:17" ht="60" x14ac:dyDescent="0.25">
      <c r="A436">
        <v>434</v>
      </c>
      <c r="B436" s="1" t="s">
        <v>916</v>
      </c>
      <c r="C436" s="1" t="s">
        <v>917</v>
      </c>
      <c r="D436" s="2">
        <v>2500</v>
      </c>
      <c r="E436" s="3">
        <v>125</v>
      </c>
      <c r="F436" t="s">
        <v>361</v>
      </c>
      <c r="G436" t="s">
        <v>20</v>
      </c>
      <c r="H436" t="s">
        <v>21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22</v>
      </c>
      <c r="O436" t="s">
        <v>889</v>
      </c>
      <c r="P436" s="4">
        <f t="shared" si="12"/>
        <v>41576.834513888891</v>
      </c>
      <c r="Q436">
        <f t="shared" si="13"/>
        <v>2013</v>
      </c>
    </row>
    <row r="437" spans="1:17" ht="60" x14ac:dyDescent="0.25">
      <c r="A437">
        <v>435</v>
      </c>
      <c r="B437" s="1" t="s">
        <v>918</v>
      </c>
      <c r="C437" s="1" t="s">
        <v>919</v>
      </c>
      <c r="D437" s="2">
        <v>110000</v>
      </c>
      <c r="E437" s="3">
        <v>3</v>
      </c>
      <c r="F437" t="s">
        <v>361</v>
      </c>
      <c r="G437" t="s">
        <v>20</v>
      </c>
      <c r="H437" t="s">
        <v>21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22</v>
      </c>
      <c r="O437" t="s">
        <v>889</v>
      </c>
      <c r="P437" s="4">
        <f t="shared" si="12"/>
        <v>41500.747453703705</v>
      </c>
      <c r="Q437">
        <f t="shared" si="13"/>
        <v>2013</v>
      </c>
    </row>
    <row r="438" spans="1:17" ht="45" x14ac:dyDescent="0.25">
      <c r="A438">
        <v>436</v>
      </c>
      <c r="B438" s="1" t="s">
        <v>920</v>
      </c>
      <c r="C438" s="1" t="s">
        <v>921</v>
      </c>
      <c r="D438" s="2">
        <v>1000</v>
      </c>
      <c r="E438" s="3">
        <v>0</v>
      </c>
      <c r="F438" t="s">
        <v>361</v>
      </c>
      <c r="G438" t="s">
        <v>20</v>
      </c>
      <c r="H438" t="s">
        <v>21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22</v>
      </c>
      <c r="O438" t="s">
        <v>889</v>
      </c>
      <c r="P438" s="4">
        <f t="shared" si="12"/>
        <v>41456.36241898148</v>
      </c>
      <c r="Q438">
        <f t="shared" si="13"/>
        <v>2013</v>
      </c>
    </row>
    <row r="439" spans="1:17" ht="45" x14ac:dyDescent="0.25">
      <c r="A439">
        <v>437</v>
      </c>
      <c r="B439" s="1" t="s">
        <v>922</v>
      </c>
      <c r="C439" s="1" t="s">
        <v>923</v>
      </c>
      <c r="D439" s="2">
        <v>7000</v>
      </c>
      <c r="E439" s="3">
        <v>0</v>
      </c>
      <c r="F439" t="s">
        <v>361</v>
      </c>
      <c r="G439" t="s">
        <v>163</v>
      </c>
      <c r="H439" t="s">
        <v>164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22</v>
      </c>
      <c r="O439" t="s">
        <v>889</v>
      </c>
      <c r="P439" s="4">
        <f t="shared" si="12"/>
        <v>42591.31858796296</v>
      </c>
      <c r="Q439">
        <f t="shared" si="13"/>
        <v>2016</v>
      </c>
    </row>
    <row r="440" spans="1:17" ht="45" x14ac:dyDescent="0.25">
      <c r="A440">
        <v>438</v>
      </c>
      <c r="B440" s="1" t="s">
        <v>924</v>
      </c>
      <c r="C440" s="1" t="s">
        <v>925</v>
      </c>
      <c r="D440" s="2">
        <v>20000</v>
      </c>
      <c r="E440" s="3">
        <v>1876</v>
      </c>
      <c r="F440" t="s">
        <v>361</v>
      </c>
      <c r="G440" t="s">
        <v>20</v>
      </c>
      <c r="H440" t="s">
        <v>21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22</v>
      </c>
      <c r="O440" t="s">
        <v>889</v>
      </c>
      <c r="P440" s="4">
        <f t="shared" si="12"/>
        <v>42296.261087962965</v>
      </c>
      <c r="Q440">
        <f t="shared" si="13"/>
        <v>2015</v>
      </c>
    </row>
    <row r="441" spans="1:17" ht="60" x14ac:dyDescent="0.25">
      <c r="A441">
        <v>439</v>
      </c>
      <c r="B441" s="1" t="s">
        <v>926</v>
      </c>
      <c r="C441" s="1" t="s">
        <v>927</v>
      </c>
      <c r="D441" s="2">
        <v>450</v>
      </c>
      <c r="E441" s="3">
        <v>0</v>
      </c>
      <c r="F441" t="s">
        <v>361</v>
      </c>
      <c r="G441" t="s">
        <v>20</v>
      </c>
      <c r="H441" t="s">
        <v>21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22</v>
      </c>
      <c r="O441" t="s">
        <v>889</v>
      </c>
      <c r="P441" s="4">
        <f t="shared" si="12"/>
        <v>41919.761782407404</v>
      </c>
      <c r="Q441">
        <f t="shared" si="13"/>
        <v>2014</v>
      </c>
    </row>
    <row r="442" spans="1:17" ht="45" x14ac:dyDescent="0.25">
      <c r="A442">
        <v>440</v>
      </c>
      <c r="B442" s="1" t="s">
        <v>928</v>
      </c>
      <c r="C442" s="1" t="s">
        <v>929</v>
      </c>
      <c r="D442" s="2">
        <v>5000</v>
      </c>
      <c r="E442" s="3">
        <v>5</v>
      </c>
      <c r="F442" t="s">
        <v>361</v>
      </c>
      <c r="G442" t="s">
        <v>20</v>
      </c>
      <c r="H442" t="s">
        <v>21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22</v>
      </c>
      <c r="O442" t="s">
        <v>889</v>
      </c>
      <c r="P442" s="4">
        <f t="shared" si="12"/>
        <v>42423.985567129625</v>
      </c>
      <c r="Q442">
        <f t="shared" si="13"/>
        <v>2016</v>
      </c>
    </row>
    <row r="443" spans="1:17" ht="60" x14ac:dyDescent="0.25">
      <c r="A443">
        <v>441</v>
      </c>
      <c r="B443" s="1" t="s">
        <v>930</v>
      </c>
      <c r="C443" s="1" t="s">
        <v>931</v>
      </c>
      <c r="D443" s="2">
        <v>400</v>
      </c>
      <c r="E443" s="3">
        <v>0</v>
      </c>
      <c r="F443" t="s">
        <v>361</v>
      </c>
      <c r="G443" t="s">
        <v>28</v>
      </c>
      <c r="H443" t="s">
        <v>29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22</v>
      </c>
      <c r="O443" t="s">
        <v>889</v>
      </c>
      <c r="P443" s="4">
        <f t="shared" si="12"/>
        <v>41550.793935185182</v>
      </c>
      <c r="Q443">
        <f t="shared" si="13"/>
        <v>2013</v>
      </c>
    </row>
    <row r="444" spans="1:17" x14ac:dyDescent="0.25">
      <c r="A444">
        <v>442</v>
      </c>
      <c r="B444" s="1" t="s">
        <v>932</v>
      </c>
      <c r="C444" s="1" t="s">
        <v>933</v>
      </c>
      <c r="D444" s="2">
        <v>17000</v>
      </c>
      <c r="E444" s="3">
        <v>6691</v>
      </c>
      <c r="F444" t="s">
        <v>361</v>
      </c>
      <c r="G444" t="s">
        <v>20</v>
      </c>
      <c r="H444" t="s">
        <v>21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22</v>
      </c>
      <c r="O444" t="s">
        <v>889</v>
      </c>
      <c r="P444" s="4">
        <f t="shared" si="12"/>
        <v>42024.888692129629</v>
      </c>
      <c r="Q444">
        <f t="shared" si="13"/>
        <v>2015</v>
      </c>
    </row>
    <row r="445" spans="1:17" ht="45" x14ac:dyDescent="0.25">
      <c r="A445">
        <v>443</v>
      </c>
      <c r="B445" s="1" t="s">
        <v>934</v>
      </c>
      <c r="C445" s="1" t="s">
        <v>935</v>
      </c>
      <c r="D445" s="2">
        <v>10000</v>
      </c>
      <c r="E445" s="3">
        <v>10</v>
      </c>
      <c r="F445" t="s">
        <v>361</v>
      </c>
      <c r="G445" t="s">
        <v>163</v>
      </c>
      <c r="H445" t="s">
        <v>164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22</v>
      </c>
      <c r="O445" t="s">
        <v>889</v>
      </c>
      <c r="P445" s="4">
        <f t="shared" si="12"/>
        <v>41650.015057870369</v>
      </c>
      <c r="Q445">
        <f t="shared" si="13"/>
        <v>2014</v>
      </c>
    </row>
    <row r="446" spans="1:17" ht="45" x14ac:dyDescent="0.25">
      <c r="A446">
        <v>444</v>
      </c>
      <c r="B446" s="1" t="s">
        <v>936</v>
      </c>
      <c r="C446" s="1" t="s">
        <v>937</v>
      </c>
      <c r="D446" s="2">
        <v>1000</v>
      </c>
      <c r="E446" s="3">
        <v>50</v>
      </c>
      <c r="F446" t="s">
        <v>361</v>
      </c>
      <c r="G446" t="s">
        <v>20</v>
      </c>
      <c r="H446" t="s">
        <v>21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22</v>
      </c>
      <c r="O446" t="s">
        <v>889</v>
      </c>
      <c r="P446" s="4">
        <f t="shared" si="12"/>
        <v>40894.906956018516</v>
      </c>
      <c r="Q446">
        <f t="shared" si="13"/>
        <v>2011</v>
      </c>
    </row>
    <row r="447" spans="1:17" ht="45" x14ac:dyDescent="0.25">
      <c r="A447">
        <v>445</v>
      </c>
      <c r="B447" s="1" t="s">
        <v>938</v>
      </c>
      <c r="C447" s="1" t="s">
        <v>939</v>
      </c>
      <c r="D447" s="2">
        <v>60000</v>
      </c>
      <c r="E447" s="3">
        <v>2</v>
      </c>
      <c r="F447" t="s">
        <v>361</v>
      </c>
      <c r="G447" t="s">
        <v>20</v>
      </c>
      <c r="H447" t="s">
        <v>21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22</v>
      </c>
      <c r="O447" t="s">
        <v>889</v>
      </c>
      <c r="P447" s="4">
        <f t="shared" si="12"/>
        <v>42130.335358796292</v>
      </c>
      <c r="Q447">
        <f t="shared" si="13"/>
        <v>2015</v>
      </c>
    </row>
    <row r="448" spans="1:17" ht="60" x14ac:dyDescent="0.25">
      <c r="A448">
        <v>446</v>
      </c>
      <c r="B448" s="1" t="s">
        <v>940</v>
      </c>
      <c r="C448" s="1" t="s">
        <v>941</v>
      </c>
      <c r="D448" s="2">
        <v>10500</v>
      </c>
      <c r="E448" s="3">
        <v>766</v>
      </c>
      <c r="F448" t="s">
        <v>361</v>
      </c>
      <c r="G448" t="s">
        <v>20</v>
      </c>
      <c r="H448" t="s">
        <v>21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22</v>
      </c>
      <c r="O448" t="s">
        <v>889</v>
      </c>
      <c r="P448" s="4">
        <f t="shared" si="12"/>
        <v>42037.083564814813</v>
      </c>
      <c r="Q448">
        <f t="shared" si="13"/>
        <v>2015</v>
      </c>
    </row>
    <row r="449" spans="1:17" ht="60" x14ac:dyDescent="0.25">
      <c r="A449">
        <v>447</v>
      </c>
      <c r="B449" s="1" t="s">
        <v>942</v>
      </c>
      <c r="C449" s="1" t="s">
        <v>943</v>
      </c>
      <c r="D449" s="2">
        <v>30000</v>
      </c>
      <c r="E449" s="3">
        <v>5</v>
      </c>
      <c r="F449" t="s">
        <v>361</v>
      </c>
      <c r="G449" t="s">
        <v>28</v>
      </c>
      <c r="H449" t="s">
        <v>29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22</v>
      </c>
      <c r="O449" t="s">
        <v>889</v>
      </c>
      <c r="P449" s="4">
        <f t="shared" si="12"/>
        <v>41331.555127314816</v>
      </c>
      <c r="Q449">
        <f t="shared" si="13"/>
        <v>2013</v>
      </c>
    </row>
    <row r="450" spans="1:17" ht="60" x14ac:dyDescent="0.25">
      <c r="A450">
        <v>448</v>
      </c>
      <c r="B450" s="1" t="s">
        <v>944</v>
      </c>
      <c r="C450" s="1" t="s">
        <v>945</v>
      </c>
      <c r="D450" s="2">
        <v>2500</v>
      </c>
      <c r="E450" s="3">
        <v>82.01</v>
      </c>
      <c r="F450" t="s">
        <v>361</v>
      </c>
      <c r="G450" t="s">
        <v>20</v>
      </c>
      <c r="H450" t="s">
        <v>21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22</v>
      </c>
      <c r="O450" t="s">
        <v>889</v>
      </c>
      <c r="P450" s="4">
        <f t="shared" ref="P450:P513" si="14">(((J450/60)/60)/24)+DATE(1970,1,1)</f>
        <v>41753.758043981477</v>
      </c>
      <c r="Q450">
        <f t="shared" ref="Q450:Q513" si="15">YEAR(P450)</f>
        <v>2014</v>
      </c>
    </row>
    <row r="451" spans="1:17" ht="60" x14ac:dyDescent="0.25">
      <c r="A451">
        <v>449</v>
      </c>
      <c r="B451" s="1" t="s">
        <v>946</v>
      </c>
      <c r="C451" s="1" t="s">
        <v>947</v>
      </c>
      <c r="D451" s="2">
        <v>2000</v>
      </c>
      <c r="E451" s="3">
        <v>45</v>
      </c>
      <c r="F451" t="s">
        <v>361</v>
      </c>
      <c r="G451" t="s">
        <v>28</v>
      </c>
      <c r="H451" t="s">
        <v>29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22</v>
      </c>
      <c r="O451" t="s">
        <v>889</v>
      </c>
      <c r="P451" s="4">
        <f t="shared" si="14"/>
        <v>41534.568113425928</v>
      </c>
      <c r="Q451">
        <f t="shared" si="15"/>
        <v>2013</v>
      </c>
    </row>
    <row r="452" spans="1:17" ht="60" x14ac:dyDescent="0.25">
      <c r="A452">
        <v>450</v>
      </c>
      <c r="B452" s="1" t="s">
        <v>948</v>
      </c>
      <c r="C452" s="1" t="s">
        <v>949</v>
      </c>
      <c r="D452" s="2">
        <v>50000</v>
      </c>
      <c r="E452" s="3">
        <v>396</v>
      </c>
      <c r="F452" t="s">
        <v>361</v>
      </c>
      <c r="G452" t="s">
        <v>20</v>
      </c>
      <c r="H452" t="s">
        <v>21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22</v>
      </c>
      <c r="O452" t="s">
        <v>889</v>
      </c>
      <c r="P452" s="4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1" t="s">
        <v>950</v>
      </c>
      <c r="C453" s="1" t="s">
        <v>951</v>
      </c>
      <c r="D453" s="2">
        <v>20000</v>
      </c>
      <c r="E453" s="3">
        <v>0</v>
      </c>
      <c r="F453" t="s">
        <v>361</v>
      </c>
      <c r="G453" t="s">
        <v>20</v>
      </c>
      <c r="H453" t="s">
        <v>21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22</v>
      </c>
      <c r="O453" t="s">
        <v>889</v>
      </c>
      <c r="P453" s="4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1" t="s">
        <v>952</v>
      </c>
      <c r="C454" s="1" t="s">
        <v>953</v>
      </c>
      <c r="D454" s="2">
        <v>750</v>
      </c>
      <c r="E454" s="3">
        <v>480</v>
      </c>
      <c r="F454" t="s">
        <v>361</v>
      </c>
      <c r="G454" t="s">
        <v>20</v>
      </c>
      <c r="H454" t="s">
        <v>21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22</v>
      </c>
      <c r="O454" t="s">
        <v>889</v>
      </c>
      <c r="P454" s="4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1" t="s">
        <v>954</v>
      </c>
      <c r="C455" s="1" t="s">
        <v>955</v>
      </c>
      <c r="D455" s="2">
        <v>94875</v>
      </c>
      <c r="E455" s="3">
        <v>26</v>
      </c>
      <c r="F455" t="s">
        <v>361</v>
      </c>
      <c r="G455" t="s">
        <v>20</v>
      </c>
      <c r="H455" t="s">
        <v>21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22</v>
      </c>
      <c r="O455" t="s">
        <v>889</v>
      </c>
      <c r="P455" s="4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1" t="s">
        <v>956</v>
      </c>
      <c r="C456" s="1" t="s">
        <v>957</v>
      </c>
      <c r="D456" s="2">
        <v>10000</v>
      </c>
      <c r="E456" s="3">
        <v>82</v>
      </c>
      <c r="F456" t="s">
        <v>361</v>
      </c>
      <c r="G456" t="s">
        <v>20</v>
      </c>
      <c r="H456" t="s">
        <v>21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22</v>
      </c>
      <c r="O456" t="s">
        <v>889</v>
      </c>
      <c r="P456" s="4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1" t="s">
        <v>958</v>
      </c>
      <c r="C457" s="1" t="s">
        <v>959</v>
      </c>
      <c r="D457" s="2">
        <v>65000</v>
      </c>
      <c r="E457" s="3">
        <v>45</v>
      </c>
      <c r="F457" t="s">
        <v>361</v>
      </c>
      <c r="G457" t="s">
        <v>20</v>
      </c>
      <c r="H457" t="s">
        <v>21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22</v>
      </c>
      <c r="O457" t="s">
        <v>889</v>
      </c>
      <c r="P457" s="4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1" t="s">
        <v>960</v>
      </c>
      <c r="C458" s="1" t="s">
        <v>961</v>
      </c>
      <c r="D458" s="2">
        <v>8888</v>
      </c>
      <c r="E458" s="3">
        <v>61</v>
      </c>
      <c r="F458" t="s">
        <v>361</v>
      </c>
      <c r="G458" t="s">
        <v>20</v>
      </c>
      <c r="H458" t="s">
        <v>21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22</v>
      </c>
      <c r="O458" t="s">
        <v>889</v>
      </c>
      <c r="P458" s="4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1" t="s">
        <v>962</v>
      </c>
      <c r="C459" s="1" t="s">
        <v>963</v>
      </c>
      <c r="D459" s="2">
        <v>20000</v>
      </c>
      <c r="E459" s="3">
        <v>0</v>
      </c>
      <c r="F459" t="s">
        <v>361</v>
      </c>
      <c r="G459" t="s">
        <v>163</v>
      </c>
      <c r="H459" t="s">
        <v>164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22</v>
      </c>
      <c r="O459" t="s">
        <v>889</v>
      </c>
      <c r="P459" s="4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1" t="s">
        <v>964</v>
      </c>
      <c r="C460" s="1" t="s">
        <v>965</v>
      </c>
      <c r="D460" s="2">
        <v>10000</v>
      </c>
      <c r="E460" s="3">
        <v>821</v>
      </c>
      <c r="F460" t="s">
        <v>361</v>
      </c>
      <c r="G460" t="s">
        <v>28</v>
      </c>
      <c r="H460" t="s">
        <v>29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22</v>
      </c>
      <c r="O460" t="s">
        <v>889</v>
      </c>
      <c r="P460" s="4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1" t="s">
        <v>966</v>
      </c>
      <c r="C461" s="1" t="s">
        <v>967</v>
      </c>
      <c r="D461" s="2">
        <v>39000</v>
      </c>
      <c r="E461" s="3">
        <v>25</v>
      </c>
      <c r="F461" t="s">
        <v>361</v>
      </c>
      <c r="G461" t="s">
        <v>20</v>
      </c>
      <c r="H461" t="s">
        <v>21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22</v>
      </c>
      <c r="O461" t="s">
        <v>889</v>
      </c>
      <c r="P461" s="4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1" t="s">
        <v>968</v>
      </c>
      <c r="C462" s="1" t="s">
        <v>969</v>
      </c>
      <c r="D462" s="2">
        <v>8500</v>
      </c>
      <c r="E462" s="3">
        <v>25</v>
      </c>
      <c r="F462" t="s">
        <v>361</v>
      </c>
      <c r="G462" t="s">
        <v>20</v>
      </c>
      <c r="H462" t="s">
        <v>21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22</v>
      </c>
      <c r="O462" t="s">
        <v>889</v>
      </c>
      <c r="P462" s="4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1" t="s">
        <v>970</v>
      </c>
      <c r="C463" s="1" t="s">
        <v>971</v>
      </c>
      <c r="D463" s="2">
        <v>550</v>
      </c>
      <c r="E463" s="3">
        <v>0</v>
      </c>
      <c r="F463" t="s">
        <v>361</v>
      </c>
      <c r="G463" t="s">
        <v>28</v>
      </c>
      <c r="H463" t="s">
        <v>29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22</v>
      </c>
      <c r="O463" t="s">
        <v>889</v>
      </c>
      <c r="P463" s="4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1" t="s">
        <v>972</v>
      </c>
      <c r="C464" s="1" t="s">
        <v>973</v>
      </c>
      <c r="D464" s="2">
        <v>100000</v>
      </c>
      <c r="E464" s="3">
        <v>0</v>
      </c>
      <c r="F464" t="s">
        <v>361</v>
      </c>
      <c r="G464" t="s">
        <v>20</v>
      </c>
      <c r="H464" t="s">
        <v>21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22</v>
      </c>
      <c r="O464" t="s">
        <v>889</v>
      </c>
      <c r="P464" s="4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1" t="s">
        <v>974</v>
      </c>
      <c r="C465" s="1" t="s">
        <v>975</v>
      </c>
      <c r="D465" s="2">
        <v>55000</v>
      </c>
      <c r="E465" s="3">
        <v>1250</v>
      </c>
      <c r="F465" t="s">
        <v>361</v>
      </c>
      <c r="G465" t="s">
        <v>20</v>
      </c>
      <c r="H465" t="s">
        <v>21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22</v>
      </c>
      <c r="O465" t="s">
        <v>889</v>
      </c>
      <c r="P465" s="4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1" t="s">
        <v>976</v>
      </c>
      <c r="C466" s="1" t="s">
        <v>977</v>
      </c>
      <c r="D466" s="2">
        <v>1010</v>
      </c>
      <c r="E466" s="3">
        <v>1</v>
      </c>
      <c r="F466" t="s">
        <v>361</v>
      </c>
      <c r="G466" t="s">
        <v>506</v>
      </c>
      <c r="H466" t="s">
        <v>59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22</v>
      </c>
      <c r="O466" t="s">
        <v>889</v>
      </c>
      <c r="P466" s="4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1" t="s">
        <v>978</v>
      </c>
      <c r="C467" s="1" t="s">
        <v>979</v>
      </c>
      <c r="D467" s="2">
        <v>512</v>
      </c>
      <c r="E467" s="3">
        <v>138</v>
      </c>
      <c r="F467" t="s">
        <v>361</v>
      </c>
      <c r="G467" t="s">
        <v>20</v>
      </c>
      <c r="H467" t="s">
        <v>21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22</v>
      </c>
      <c r="O467" t="s">
        <v>889</v>
      </c>
      <c r="P467" s="4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1" t="s">
        <v>980</v>
      </c>
      <c r="C468" s="1" t="s">
        <v>981</v>
      </c>
      <c r="D468" s="2">
        <v>10000</v>
      </c>
      <c r="E468" s="3">
        <v>76</v>
      </c>
      <c r="F468" t="s">
        <v>361</v>
      </c>
      <c r="G468" t="s">
        <v>20</v>
      </c>
      <c r="H468" t="s">
        <v>21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22</v>
      </c>
      <c r="O468" t="s">
        <v>889</v>
      </c>
      <c r="P468" s="4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1" t="s">
        <v>982</v>
      </c>
      <c r="C469" s="1" t="s">
        <v>983</v>
      </c>
      <c r="D469" s="2">
        <v>20000</v>
      </c>
      <c r="E469" s="3">
        <v>4315</v>
      </c>
      <c r="F469" t="s">
        <v>361</v>
      </c>
      <c r="G469" t="s">
        <v>20</v>
      </c>
      <c r="H469" t="s">
        <v>21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22</v>
      </c>
      <c r="O469" t="s">
        <v>889</v>
      </c>
      <c r="P469" s="4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1" t="s">
        <v>984</v>
      </c>
      <c r="C470" s="1" t="s">
        <v>985</v>
      </c>
      <c r="D470" s="2">
        <v>7500</v>
      </c>
      <c r="E470" s="3">
        <v>0</v>
      </c>
      <c r="F470" t="s">
        <v>361</v>
      </c>
      <c r="G470" t="s">
        <v>20</v>
      </c>
      <c r="H470" t="s">
        <v>21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22</v>
      </c>
      <c r="O470" t="s">
        <v>889</v>
      </c>
      <c r="P470" s="4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1" t="s">
        <v>986</v>
      </c>
      <c r="C471" s="1" t="s">
        <v>987</v>
      </c>
      <c r="D471" s="2">
        <v>6000</v>
      </c>
      <c r="E471" s="3">
        <v>0</v>
      </c>
      <c r="F471" t="s">
        <v>361</v>
      </c>
      <c r="G471" t="s">
        <v>28</v>
      </c>
      <c r="H471" t="s">
        <v>29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22</v>
      </c>
      <c r="O471" t="s">
        <v>889</v>
      </c>
      <c r="P471" s="4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1" t="s">
        <v>988</v>
      </c>
      <c r="C472" s="1" t="s">
        <v>989</v>
      </c>
      <c r="D472" s="2">
        <v>5000</v>
      </c>
      <c r="E472" s="3">
        <v>51</v>
      </c>
      <c r="F472" t="s">
        <v>361</v>
      </c>
      <c r="G472" t="s">
        <v>20</v>
      </c>
      <c r="H472" t="s">
        <v>21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22</v>
      </c>
      <c r="O472" t="s">
        <v>889</v>
      </c>
      <c r="P472" s="4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1" t="s">
        <v>990</v>
      </c>
      <c r="C473" s="1" t="s">
        <v>991</v>
      </c>
      <c r="D473" s="2">
        <v>55000</v>
      </c>
      <c r="E473" s="3">
        <v>6541</v>
      </c>
      <c r="F473" t="s">
        <v>361</v>
      </c>
      <c r="G473" t="s">
        <v>20</v>
      </c>
      <c r="H473" t="s">
        <v>21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22</v>
      </c>
      <c r="O473" t="s">
        <v>889</v>
      </c>
      <c r="P473" s="4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1" t="s">
        <v>992</v>
      </c>
      <c r="C474" s="1" t="s">
        <v>993</v>
      </c>
      <c r="D474" s="2">
        <v>800</v>
      </c>
      <c r="E474" s="3">
        <v>141</v>
      </c>
      <c r="F474" t="s">
        <v>361</v>
      </c>
      <c r="G474" t="s">
        <v>20</v>
      </c>
      <c r="H474" t="s">
        <v>21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22</v>
      </c>
      <c r="O474" t="s">
        <v>889</v>
      </c>
      <c r="P474" s="4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1" t="s">
        <v>994</v>
      </c>
      <c r="C475" s="1" t="s">
        <v>995</v>
      </c>
      <c r="D475" s="2">
        <v>30000</v>
      </c>
      <c r="E475" s="3">
        <v>861</v>
      </c>
      <c r="F475" t="s">
        <v>361</v>
      </c>
      <c r="G475" t="s">
        <v>20</v>
      </c>
      <c r="H475" t="s">
        <v>21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22</v>
      </c>
      <c r="O475" t="s">
        <v>889</v>
      </c>
      <c r="P475" s="4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1" t="s">
        <v>996</v>
      </c>
      <c r="C476" s="1" t="s">
        <v>997</v>
      </c>
      <c r="D476" s="2">
        <v>3300</v>
      </c>
      <c r="E476" s="3">
        <v>1</v>
      </c>
      <c r="F476" t="s">
        <v>361</v>
      </c>
      <c r="G476" t="s">
        <v>20</v>
      </c>
      <c r="H476" t="s">
        <v>21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22</v>
      </c>
      <c r="O476" t="s">
        <v>889</v>
      </c>
      <c r="P476" s="4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1" t="s">
        <v>998</v>
      </c>
      <c r="C477" s="1" t="s">
        <v>999</v>
      </c>
      <c r="D477" s="2">
        <v>2000</v>
      </c>
      <c r="E477" s="3">
        <v>0</v>
      </c>
      <c r="F477" t="s">
        <v>361</v>
      </c>
      <c r="G477" t="s">
        <v>20</v>
      </c>
      <c r="H477" t="s">
        <v>21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22</v>
      </c>
      <c r="O477" t="s">
        <v>889</v>
      </c>
      <c r="P477" s="4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1" t="s">
        <v>1000</v>
      </c>
      <c r="C478" s="1" t="s">
        <v>1001</v>
      </c>
      <c r="D478" s="2">
        <v>220000</v>
      </c>
      <c r="E478" s="3">
        <v>4906.59</v>
      </c>
      <c r="F478" t="s">
        <v>361</v>
      </c>
      <c r="G478" t="s">
        <v>20</v>
      </c>
      <c r="H478" t="s">
        <v>21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22</v>
      </c>
      <c r="O478" t="s">
        <v>889</v>
      </c>
      <c r="P478" s="4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1" t="s">
        <v>1002</v>
      </c>
      <c r="C479" s="1" t="s">
        <v>1003</v>
      </c>
      <c r="D479" s="2">
        <v>1500</v>
      </c>
      <c r="E479" s="3">
        <v>0</v>
      </c>
      <c r="F479" t="s">
        <v>361</v>
      </c>
      <c r="G479" t="s">
        <v>20</v>
      </c>
      <c r="H479" t="s">
        <v>21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22</v>
      </c>
      <c r="O479" t="s">
        <v>889</v>
      </c>
      <c r="P479" s="4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1" t="s">
        <v>1004</v>
      </c>
      <c r="C480" s="1" t="s">
        <v>1005</v>
      </c>
      <c r="D480" s="2">
        <v>10000</v>
      </c>
      <c r="E480" s="3">
        <v>0</v>
      </c>
      <c r="F480" t="s">
        <v>361</v>
      </c>
      <c r="G480" t="s">
        <v>20</v>
      </c>
      <c r="H480" t="s">
        <v>21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22</v>
      </c>
      <c r="O480" t="s">
        <v>889</v>
      </c>
      <c r="P480" s="4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1" t="s">
        <v>1006</v>
      </c>
      <c r="C481" s="1" t="s">
        <v>1007</v>
      </c>
      <c r="D481" s="2">
        <v>15000</v>
      </c>
      <c r="E481" s="3">
        <v>4884</v>
      </c>
      <c r="F481" t="s">
        <v>361</v>
      </c>
      <c r="G481" t="s">
        <v>20</v>
      </c>
      <c r="H481" t="s">
        <v>21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22</v>
      </c>
      <c r="O481" t="s">
        <v>889</v>
      </c>
      <c r="P481" s="4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1" t="s">
        <v>1008</v>
      </c>
      <c r="C482" s="1" t="s">
        <v>1009</v>
      </c>
      <c r="D482" s="2">
        <v>40000</v>
      </c>
      <c r="E482" s="3">
        <v>7764</v>
      </c>
      <c r="F482" t="s">
        <v>361</v>
      </c>
      <c r="G482" t="s">
        <v>20</v>
      </c>
      <c r="H482" t="s">
        <v>21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22</v>
      </c>
      <c r="O482" t="s">
        <v>889</v>
      </c>
      <c r="P482" s="4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1" t="s">
        <v>1010</v>
      </c>
      <c r="C483" s="1" t="s">
        <v>1011</v>
      </c>
      <c r="D483" s="2">
        <v>30000</v>
      </c>
      <c r="E483" s="3">
        <v>1830</v>
      </c>
      <c r="F483" t="s">
        <v>361</v>
      </c>
      <c r="G483" t="s">
        <v>20</v>
      </c>
      <c r="H483" t="s">
        <v>21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22</v>
      </c>
      <c r="O483" t="s">
        <v>889</v>
      </c>
      <c r="P483" s="4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1" t="s">
        <v>1012</v>
      </c>
      <c r="C484" s="1" t="s">
        <v>1013</v>
      </c>
      <c r="D484" s="2">
        <v>10000</v>
      </c>
      <c r="E484" s="3">
        <v>10</v>
      </c>
      <c r="F484" t="s">
        <v>361</v>
      </c>
      <c r="G484" t="s">
        <v>20</v>
      </c>
      <c r="H484" t="s">
        <v>21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22</v>
      </c>
      <c r="O484" t="s">
        <v>889</v>
      </c>
      <c r="P484" s="4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1" t="s">
        <v>1014</v>
      </c>
      <c r="C485" s="1" t="s">
        <v>1015</v>
      </c>
      <c r="D485" s="2">
        <v>15000</v>
      </c>
      <c r="E485" s="3">
        <v>7530</v>
      </c>
      <c r="F485" t="s">
        <v>361</v>
      </c>
      <c r="G485" t="s">
        <v>28</v>
      </c>
      <c r="H485" t="s">
        <v>29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22</v>
      </c>
      <c r="O485" t="s">
        <v>889</v>
      </c>
      <c r="P485" s="4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1" t="s">
        <v>1016</v>
      </c>
      <c r="C486" s="1" t="s">
        <v>1017</v>
      </c>
      <c r="D486" s="2">
        <v>80000</v>
      </c>
      <c r="E486" s="3">
        <v>149</v>
      </c>
      <c r="F486" t="s">
        <v>361</v>
      </c>
      <c r="G486" t="s">
        <v>28</v>
      </c>
      <c r="H486" t="s">
        <v>29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22</v>
      </c>
      <c r="O486" t="s">
        <v>889</v>
      </c>
      <c r="P486" s="4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1" t="s">
        <v>1018</v>
      </c>
      <c r="C487" s="1" t="s">
        <v>1019</v>
      </c>
      <c r="D487" s="2">
        <v>37956</v>
      </c>
      <c r="E487" s="3">
        <v>8315.01</v>
      </c>
      <c r="F487" t="s">
        <v>361</v>
      </c>
      <c r="G487" t="s">
        <v>28</v>
      </c>
      <c r="H487" t="s">
        <v>29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22</v>
      </c>
      <c r="O487" t="s">
        <v>889</v>
      </c>
      <c r="P487" s="4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1" t="s">
        <v>1020</v>
      </c>
      <c r="C488" s="1" t="s">
        <v>1021</v>
      </c>
      <c r="D488" s="2">
        <v>550000</v>
      </c>
      <c r="E488" s="3">
        <v>50</v>
      </c>
      <c r="F488" t="s">
        <v>361</v>
      </c>
      <c r="G488" t="s">
        <v>54</v>
      </c>
      <c r="H488" t="s">
        <v>55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22</v>
      </c>
      <c r="O488" t="s">
        <v>889</v>
      </c>
      <c r="P488" s="4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1" t="s">
        <v>1022</v>
      </c>
      <c r="C489" s="1" t="s">
        <v>1023</v>
      </c>
      <c r="D489" s="2">
        <v>50000</v>
      </c>
      <c r="E489" s="3">
        <v>0</v>
      </c>
      <c r="F489" t="s">
        <v>361</v>
      </c>
      <c r="G489" t="s">
        <v>163</v>
      </c>
      <c r="H489" t="s">
        <v>164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22</v>
      </c>
      <c r="O489" t="s">
        <v>889</v>
      </c>
      <c r="P489" s="4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1" t="s">
        <v>1024</v>
      </c>
      <c r="C490" s="1" t="s">
        <v>1025</v>
      </c>
      <c r="D490" s="2">
        <v>12000</v>
      </c>
      <c r="E490" s="3">
        <v>0</v>
      </c>
      <c r="F490" t="s">
        <v>361</v>
      </c>
      <c r="G490" t="s">
        <v>20</v>
      </c>
      <c r="H490" t="s">
        <v>21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22</v>
      </c>
      <c r="O490" t="s">
        <v>889</v>
      </c>
      <c r="P490" s="4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1" t="s">
        <v>1026</v>
      </c>
      <c r="C491" s="1" t="s">
        <v>1027</v>
      </c>
      <c r="D491" s="2">
        <v>74997</v>
      </c>
      <c r="E491" s="3">
        <v>215</v>
      </c>
      <c r="F491" t="s">
        <v>361</v>
      </c>
      <c r="G491" t="s">
        <v>20</v>
      </c>
      <c r="H491" t="s">
        <v>21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22</v>
      </c>
      <c r="O491" t="s">
        <v>889</v>
      </c>
      <c r="P491" s="4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1" t="s">
        <v>1028</v>
      </c>
      <c r="C492" s="1" t="s">
        <v>1029</v>
      </c>
      <c r="D492" s="2">
        <v>1000</v>
      </c>
      <c r="E492" s="3">
        <v>0</v>
      </c>
      <c r="F492" t="s">
        <v>361</v>
      </c>
      <c r="G492" t="s">
        <v>20</v>
      </c>
      <c r="H492" t="s">
        <v>21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22</v>
      </c>
      <c r="O492" t="s">
        <v>889</v>
      </c>
      <c r="P492" s="4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1" t="s">
        <v>1030</v>
      </c>
      <c r="C493" s="1" t="s">
        <v>1031</v>
      </c>
      <c r="D493" s="2">
        <v>10000</v>
      </c>
      <c r="E493" s="3">
        <v>0</v>
      </c>
      <c r="F493" t="s">
        <v>361</v>
      </c>
      <c r="G493" t="s">
        <v>20</v>
      </c>
      <c r="H493" t="s">
        <v>21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22</v>
      </c>
      <c r="O493" t="s">
        <v>889</v>
      </c>
      <c r="P493" s="4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1" t="s">
        <v>1032</v>
      </c>
      <c r="C494" s="1" t="s">
        <v>1033</v>
      </c>
      <c r="D494" s="2">
        <v>10000000</v>
      </c>
      <c r="E494" s="3">
        <v>0</v>
      </c>
      <c r="F494" t="s">
        <v>361</v>
      </c>
      <c r="G494" t="s">
        <v>480</v>
      </c>
      <c r="H494" t="s">
        <v>481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22</v>
      </c>
      <c r="O494" t="s">
        <v>889</v>
      </c>
      <c r="P494" s="4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1" t="s">
        <v>1034</v>
      </c>
      <c r="C495" s="1" t="s">
        <v>1035</v>
      </c>
      <c r="D495" s="2">
        <v>30000</v>
      </c>
      <c r="E495" s="3">
        <v>0</v>
      </c>
      <c r="F495" t="s">
        <v>361</v>
      </c>
      <c r="G495" t="s">
        <v>28</v>
      </c>
      <c r="H495" t="s">
        <v>29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22</v>
      </c>
      <c r="O495" t="s">
        <v>889</v>
      </c>
      <c r="P495" s="4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1" t="s">
        <v>1036</v>
      </c>
      <c r="C496" s="1" t="s">
        <v>1037</v>
      </c>
      <c r="D496" s="2">
        <v>20000</v>
      </c>
      <c r="E496" s="3">
        <v>31</v>
      </c>
      <c r="F496" t="s">
        <v>361</v>
      </c>
      <c r="G496" t="s">
        <v>20</v>
      </c>
      <c r="H496" t="s">
        <v>21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22</v>
      </c>
      <c r="O496" t="s">
        <v>889</v>
      </c>
      <c r="P496" s="4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1" t="s">
        <v>1038</v>
      </c>
      <c r="C497" s="1" t="s">
        <v>1039</v>
      </c>
      <c r="D497" s="2">
        <v>7000</v>
      </c>
      <c r="E497" s="3">
        <v>0</v>
      </c>
      <c r="F497" t="s">
        <v>361</v>
      </c>
      <c r="G497" t="s">
        <v>20</v>
      </c>
      <c r="H497" t="s">
        <v>21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22</v>
      </c>
      <c r="O497" t="s">
        <v>889</v>
      </c>
      <c r="P497" s="4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1" t="s">
        <v>1040</v>
      </c>
      <c r="C498" s="1" t="s">
        <v>1041</v>
      </c>
      <c r="D498" s="2">
        <v>60000</v>
      </c>
      <c r="E498" s="3">
        <v>1</v>
      </c>
      <c r="F498" t="s">
        <v>361</v>
      </c>
      <c r="G498" t="s">
        <v>20</v>
      </c>
      <c r="H498" t="s">
        <v>21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22</v>
      </c>
      <c r="O498" t="s">
        <v>889</v>
      </c>
      <c r="P498" s="4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1" t="s">
        <v>1042</v>
      </c>
      <c r="C499" s="1" t="s">
        <v>1043</v>
      </c>
      <c r="D499" s="2">
        <v>4480</v>
      </c>
      <c r="E499" s="3">
        <v>30</v>
      </c>
      <c r="F499" t="s">
        <v>361</v>
      </c>
      <c r="G499" t="s">
        <v>20</v>
      </c>
      <c r="H499" t="s">
        <v>21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22</v>
      </c>
      <c r="O499" t="s">
        <v>889</v>
      </c>
      <c r="P499" s="4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1" t="s">
        <v>1044</v>
      </c>
      <c r="C500" s="1" t="s">
        <v>1045</v>
      </c>
      <c r="D500" s="2">
        <v>65108</v>
      </c>
      <c r="E500" s="3">
        <v>2994</v>
      </c>
      <c r="F500" t="s">
        <v>361</v>
      </c>
      <c r="G500" t="s">
        <v>20</v>
      </c>
      <c r="H500" t="s">
        <v>21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22</v>
      </c>
      <c r="O500" t="s">
        <v>889</v>
      </c>
      <c r="P500" s="4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1" t="s">
        <v>1046</v>
      </c>
      <c r="C501" s="1" t="s">
        <v>1047</v>
      </c>
      <c r="D501" s="2">
        <v>20000</v>
      </c>
      <c r="E501" s="3">
        <v>1910</v>
      </c>
      <c r="F501" t="s">
        <v>361</v>
      </c>
      <c r="G501" t="s">
        <v>20</v>
      </c>
      <c r="H501" t="s">
        <v>21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22</v>
      </c>
      <c r="O501" t="s">
        <v>889</v>
      </c>
      <c r="P501" s="4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1" t="s">
        <v>1048</v>
      </c>
      <c r="C502" s="1" t="s">
        <v>1049</v>
      </c>
      <c r="D502" s="2">
        <v>6500</v>
      </c>
      <c r="E502" s="3">
        <v>215</v>
      </c>
      <c r="F502" t="s">
        <v>361</v>
      </c>
      <c r="G502" t="s">
        <v>20</v>
      </c>
      <c r="H502" t="s">
        <v>21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22</v>
      </c>
      <c r="O502" t="s">
        <v>889</v>
      </c>
      <c r="P502" s="4">
        <f t="shared" si="14"/>
        <v>40247.886006944449</v>
      </c>
      <c r="Q502">
        <f t="shared" si="15"/>
        <v>2010</v>
      </c>
    </row>
    <row r="503" spans="1:17" ht="60" x14ac:dyDescent="0.25">
      <c r="A503">
        <v>501</v>
      </c>
      <c r="B503" s="1" t="s">
        <v>1050</v>
      </c>
      <c r="C503" s="1" t="s">
        <v>1051</v>
      </c>
      <c r="D503" s="2">
        <v>10000</v>
      </c>
      <c r="E503" s="3">
        <v>0</v>
      </c>
      <c r="F503" t="s">
        <v>361</v>
      </c>
      <c r="G503" t="s">
        <v>20</v>
      </c>
      <c r="H503" t="s">
        <v>21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22</v>
      </c>
      <c r="O503" t="s">
        <v>889</v>
      </c>
      <c r="P503" s="4">
        <f t="shared" si="14"/>
        <v>40703.234386574077</v>
      </c>
      <c r="Q503">
        <f t="shared" si="15"/>
        <v>2011</v>
      </c>
    </row>
    <row r="504" spans="1:17" ht="60" x14ac:dyDescent="0.25">
      <c r="A504">
        <v>502</v>
      </c>
      <c r="B504" s="1" t="s">
        <v>1052</v>
      </c>
      <c r="C504" s="1" t="s">
        <v>1053</v>
      </c>
      <c r="D504" s="2">
        <v>20000</v>
      </c>
      <c r="E504" s="3">
        <v>230</v>
      </c>
      <c r="F504" t="s">
        <v>361</v>
      </c>
      <c r="G504" t="s">
        <v>20</v>
      </c>
      <c r="H504" t="s">
        <v>21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22</v>
      </c>
      <c r="O504" t="s">
        <v>889</v>
      </c>
      <c r="P504" s="4">
        <f t="shared" si="14"/>
        <v>40956.553530092591</v>
      </c>
      <c r="Q504">
        <f t="shared" si="15"/>
        <v>2012</v>
      </c>
    </row>
    <row r="505" spans="1:17" ht="60" x14ac:dyDescent="0.25">
      <c r="A505">
        <v>503</v>
      </c>
      <c r="B505" s="1" t="s">
        <v>1054</v>
      </c>
      <c r="C505" s="1" t="s">
        <v>1055</v>
      </c>
      <c r="D505" s="2">
        <v>6500</v>
      </c>
      <c r="E505" s="3">
        <v>114</v>
      </c>
      <c r="F505" t="s">
        <v>361</v>
      </c>
      <c r="G505" t="s">
        <v>28</v>
      </c>
      <c r="H505" t="s">
        <v>29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22</v>
      </c>
      <c r="O505" t="s">
        <v>889</v>
      </c>
      <c r="P505" s="4">
        <f t="shared" si="14"/>
        <v>41991.526655092588</v>
      </c>
      <c r="Q505">
        <f t="shared" si="15"/>
        <v>2014</v>
      </c>
    </row>
    <row r="506" spans="1:17" ht="60" x14ac:dyDescent="0.25">
      <c r="A506">
        <v>504</v>
      </c>
      <c r="B506" s="1" t="s">
        <v>1056</v>
      </c>
      <c r="C506" s="1" t="s">
        <v>1057</v>
      </c>
      <c r="D506" s="2">
        <v>24500</v>
      </c>
      <c r="E506" s="3">
        <v>335</v>
      </c>
      <c r="F506" t="s">
        <v>361</v>
      </c>
      <c r="G506" t="s">
        <v>20</v>
      </c>
      <c r="H506" t="s">
        <v>21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22</v>
      </c>
      <c r="O506" t="s">
        <v>889</v>
      </c>
      <c r="P506" s="4">
        <f t="shared" si="14"/>
        <v>40949.98364583333</v>
      </c>
      <c r="Q506">
        <f t="shared" si="15"/>
        <v>2012</v>
      </c>
    </row>
    <row r="507" spans="1:17" ht="45" x14ac:dyDescent="0.25">
      <c r="A507">
        <v>505</v>
      </c>
      <c r="B507" s="1" t="s">
        <v>1058</v>
      </c>
      <c r="C507" s="1" t="s">
        <v>1059</v>
      </c>
      <c r="D507" s="2">
        <v>12000</v>
      </c>
      <c r="E507" s="3">
        <v>52</v>
      </c>
      <c r="F507" t="s">
        <v>361</v>
      </c>
      <c r="G507" t="s">
        <v>20</v>
      </c>
      <c r="H507" t="s">
        <v>21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22</v>
      </c>
      <c r="O507" t="s">
        <v>889</v>
      </c>
      <c r="P507" s="4">
        <f t="shared" si="14"/>
        <v>42318.098217592589</v>
      </c>
      <c r="Q507">
        <f t="shared" si="15"/>
        <v>2015</v>
      </c>
    </row>
    <row r="508" spans="1:17" ht="45" x14ac:dyDescent="0.25">
      <c r="A508">
        <v>506</v>
      </c>
      <c r="B508" s="1" t="s">
        <v>1060</v>
      </c>
      <c r="C508" s="1" t="s">
        <v>1061</v>
      </c>
      <c r="D508" s="2">
        <v>200000</v>
      </c>
      <c r="E508" s="3">
        <v>250</v>
      </c>
      <c r="F508" t="s">
        <v>361</v>
      </c>
      <c r="G508" t="s">
        <v>20</v>
      </c>
      <c r="H508" t="s">
        <v>21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22</v>
      </c>
      <c r="O508" t="s">
        <v>889</v>
      </c>
      <c r="P508" s="4">
        <f t="shared" si="14"/>
        <v>41466.552314814813</v>
      </c>
      <c r="Q508">
        <f t="shared" si="15"/>
        <v>2013</v>
      </c>
    </row>
    <row r="509" spans="1:17" ht="60" x14ac:dyDescent="0.25">
      <c r="A509">
        <v>507</v>
      </c>
      <c r="B509" s="1" t="s">
        <v>1062</v>
      </c>
      <c r="C509" s="1" t="s">
        <v>1063</v>
      </c>
      <c r="D509" s="2">
        <v>20000</v>
      </c>
      <c r="E509" s="3">
        <v>640</v>
      </c>
      <c r="F509" t="s">
        <v>361</v>
      </c>
      <c r="G509" t="s">
        <v>20</v>
      </c>
      <c r="H509" t="s">
        <v>21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22</v>
      </c>
      <c r="O509" t="s">
        <v>889</v>
      </c>
      <c r="P509" s="4">
        <f t="shared" si="14"/>
        <v>41156.958993055552</v>
      </c>
      <c r="Q509">
        <f t="shared" si="15"/>
        <v>2012</v>
      </c>
    </row>
    <row r="510" spans="1:17" ht="60" x14ac:dyDescent="0.25">
      <c r="A510">
        <v>508</v>
      </c>
      <c r="B510" s="1" t="s">
        <v>1064</v>
      </c>
      <c r="C510" s="1" t="s">
        <v>1065</v>
      </c>
      <c r="D510" s="2">
        <v>50000</v>
      </c>
      <c r="E510" s="3">
        <v>400</v>
      </c>
      <c r="F510" t="s">
        <v>361</v>
      </c>
      <c r="G510" t="s">
        <v>20</v>
      </c>
      <c r="H510" t="s">
        <v>21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22</v>
      </c>
      <c r="O510" t="s">
        <v>889</v>
      </c>
      <c r="P510" s="4">
        <f t="shared" si="14"/>
        <v>40995.024317129632</v>
      </c>
      <c r="Q510">
        <f t="shared" si="15"/>
        <v>2012</v>
      </c>
    </row>
    <row r="511" spans="1:17" ht="45" x14ac:dyDescent="0.25">
      <c r="A511">
        <v>509</v>
      </c>
      <c r="B511" s="1" t="s">
        <v>1066</v>
      </c>
      <c r="C511" s="1" t="s">
        <v>1067</v>
      </c>
      <c r="D511" s="2">
        <v>5000</v>
      </c>
      <c r="E511" s="3">
        <v>10</v>
      </c>
      <c r="F511" t="s">
        <v>361</v>
      </c>
      <c r="G511" t="s">
        <v>28</v>
      </c>
      <c r="H511" t="s">
        <v>29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22</v>
      </c>
      <c r="O511" t="s">
        <v>889</v>
      </c>
      <c r="P511" s="4">
        <f t="shared" si="14"/>
        <v>42153.631597222222</v>
      </c>
      <c r="Q511">
        <f t="shared" si="15"/>
        <v>2015</v>
      </c>
    </row>
    <row r="512" spans="1:17" ht="45" x14ac:dyDescent="0.25">
      <c r="A512">
        <v>510</v>
      </c>
      <c r="B512" s="1" t="s">
        <v>1068</v>
      </c>
      <c r="C512" s="1" t="s">
        <v>1069</v>
      </c>
      <c r="D512" s="2">
        <v>14000</v>
      </c>
      <c r="E512" s="3">
        <v>0</v>
      </c>
      <c r="F512" t="s">
        <v>361</v>
      </c>
      <c r="G512" t="s">
        <v>20</v>
      </c>
      <c r="H512" t="s">
        <v>21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22</v>
      </c>
      <c r="O512" t="s">
        <v>889</v>
      </c>
      <c r="P512" s="4">
        <f t="shared" si="14"/>
        <v>42400.176377314812</v>
      </c>
      <c r="Q512">
        <f t="shared" si="15"/>
        <v>2016</v>
      </c>
    </row>
    <row r="513" spans="1:17" ht="45" x14ac:dyDescent="0.25">
      <c r="A513">
        <v>511</v>
      </c>
      <c r="B513" s="1" t="s">
        <v>1070</v>
      </c>
      <c r="C513" s="1" t="s">
        <v>1071</v>
      </c>
      <c r="D513" s="2">
        <v>5000</v>
      </c>
      <c r="E513" s="3">
        <v>150</v>
      </c>
      <c r="F513" t="s">
        <v>361</v>
      </c>
      <c r="G513" t="s">
        <v>20</v>
      </c>
      <c r="H513" t="s">
        <v>21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22</v>
      </c>
      <c r="O513" t="s">
        <v>889</v>
      </c>
      <c r="P513" s="4">
        <f t="shared" si="14"/>
        <v>41340.303032407406</v>
      </c>
      <c r="Q513">
        <f t="shared" si="15"/>
        <v>2013</v>
      </c>
    </row>
    <row r="514" spans="1:17" ht="60" x14ac:dyDescent="0.25">
      <c r="A514">
        <v>512</v>
      </c>
      <c r="B514" s="1" t="s">
        <v>1072</v>
      </c>
      <c r="C514" s="1" t="s">
        <v>1073</v>
      </c>
      <c r="D514" s="2">
        <v>8000</v>
      </c>
      <c r="E514" s="3">
        <v>11</v>
      </c>
      <c r="F514" t="s">
        <v>361</v>
      </c>
      <c r="G514" t="s">
        <v>20</v>
      </c>
      <c r="H514" t="s">
        <v>21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22</v>
      </c>
      <c r="O514" t="s">
        <v>889</v>
      </c>
      <c r="P514" s="4">
        <f t="shared" ref="P514:P577" si="16">(((J514/60)/60)/24)+DATE(1970,1,1)</f>
        <v>42649.742210648154</v>
      </c>
      <c r="Q514">
        <f t="shared" ref="Q514:Q577" si="17">YEAR(P514)</f>
        <v>2016</v>
      </c>
    </row>
    <row r="515" spans="1:17" ht="45" x14ac:dyDescent="0.25">
      <c r="A515">
        <v>513</v>
      </c>
      <c r="B515" s="1" t="s">
        <v>1074</v>
      </c>
      <c r="C515" s="1" t="s">
        <v>1075</v>
      </c>
      <c r="D515" s="2">
        <v>50000</v>
      </c>
      <c r="E515" s="3">
        <v>6962</v>
      </c>
      <c r="F515" t="s">
        <v>361</v>
      </c>
      <c r="G515" t="s">
        <v>20</v>
      </c>
      <c r="H515" t="s">
        <v>21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22</v>
      </c>
      <c r="O515" t="s">
        <v>889</v>
      </c>
      <c r="P515" s="4">
        <f t="shared" si="16"/>
        <v>42552.653993055559</v>
      </c>
      <c r="Q515">
        <f t="shared" si="17"/>
        <v>2016</v>
      </c>
    </row>
    <row r="516" spans="1:17" ht="45" x14ac:dyDescent="0.25">
      <c r="A516">
        <v>514</v>
      </c>
      <c r="B516" s="1" t="s">
        <v>1076</v>
      </c>
      <c r="C516" s="1" t="s">
        <v>1077</v>
      </c>
      <c r="D516" s="2">
        <v>1500</v>
      </c>
      <c r="E516" s="3">
        <v>50</v>
      </c>
      <c r="F516" t="s">
        <v>361</v>
      </c>
      <c r="G516" t="s">
        <v>163</v>
      </c>
      <c r="H516" t="s">
        <v>164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22</v>
      </c>
      <c r="O516" t="s">
        <v>889</v>
      </c>
      <c r="P516" s="4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1" t="s">
        <v>1078</v>
      </c>
      <c r="C517" s="1" t="s">
        <v>1079</v>
      </c>
      <c r="D517" s="2">
        <v>97000</v>
      </c>
      <c r="E517" s="3">
        <v>24651</v>
      </c>
      <c r="F517" t="s">
        <v>361</v>
      </c>
      <c r="G517" t="s">
        <v>20</v>
      </c>
      <c r="H517" t="s">
        <v>21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22</v>
      </c>
      <c r="O517" t="s">
        <v>889</v>
      </c>
      <c r="P517" s="4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1" t="s">
        <v>1080</v>
      </c>
      <c r="C518" s="1" t="s">
        <v>1081</v>
      </c>
      <c r="D518" s="2">
        <v>5000</v>
      </c>
      <c r="E518" s="3">
        <v>0</v>
      </c>
      <c r="F518" t="s">
        <v>361</v>
      </c>
      <c r="G518" t="s">
        <v>28</v>
      </c>
      <c r="H518" t="s">
        <v>29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22</v>
      </c>
      <c r="O518" t="s">
        <v>889</v>
      </c>
      <c r="P518" s="4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1" t="s">
        <v>1082</v>
      </c>
      <c r="C519" s="1" t="s">
        <v>1083</v>
      </c>
      <c r="D519" s="2">
        <v>15000</v>
      </c>
      <c r="E519" s="3">
        <v>205</v>
      </c>
      <c r="F519" t="s">
        <v>361</v>
      </c>
      <c r="G519" t="s">
        <v>20</v>
      </c>
      <c r="H519" t="s">
        <v>21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22</v>
      </c>
      <c r="O519" t="s">
        <v>889</v>
      </c>
      <c r="P519" s="4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1" t="s">
        <v>1084</v>
      </c>
      <c r="C520" s="1" t="s">
        <v>1085</v>
      </c>
      <c r="D520" s="2">
        <v>7175</v>
      </c>
      <c r="E520" s="3">
        <v>0</v>
      </c>
      <c r="F520" t="s">
        <v>361</v>
      </c>
      <c r="G520" t="s">
        <v>20</v>
      </c>
      <c r="H520" t="s">
        <v>21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22</v>
      </c>
      <c r="O520" t="s">
        <v>889</v>
      </c>
      <c r="P520" s="4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1" t="s">
        <v>1086</v>
      </c>
      <c r="C521" s="1" t="s">
        <v>1087</v>
      </c>
      <c r="D521" s="2">
        <v>12001</v>
      </c>
      <c r="E521" s="3">
        <v>2746</v>
      </c>
      <c r="F521" t="s">
        <v>361</v>
      </c>
      <c r="G521" t="s">
        <v>20</v>
      </c>
      <c r="H521" t="s">
        <v>21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22</v>
      </c>
      <c r="O521" t="s">
        <v>889</v>
      </c>
      <c r="P521" s="4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1" t="s">
        <v>1088</v>
      </c>
      <c r="C522" s="1" t="s">
        <v>1089</v>
      </c>
      <c r="D522" s="2">
        <v>5000</v>
      </c>
      <c r="E522" s="3">
        <v>5105</v>
      </c>
      <c r="F522" t="s">
        <v>19</v>
      </c>
      <c r="G522" t="s">
        <v>28</v>
      </c>
      <c r="H522" t="s">
        <v>29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1090</v>
      </c>
      <c r="O522" t="s">
        <v>1091</v>
      </c>
      <c r="P522" s="4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1" t="s">
        <v>1092</v>
      </c>
      <c r="C523" s="1" t="s">
        <v>1093</v>
      </c>
      <c r="D523" s="2">
        <v>5000</v>
      </c>
      <c r="E523" s="3">
        <v>5232</v>
      </c>
      <c r="F523" t="s">
        <v>19</v>
      </c>
      <c r="G523" t="s">
        <v>20</v>
      </c>
      <c r="H523" t="s">
        <v>21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1090</v>
      </c>
      <c r="O523" t="s">
        <v>1091</v>
      </c>
      <c r="P523" s="4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1" t="s">
        <v>1094</v>
      </c>
      <c r="C524" s="1" t="s">
        <v>1095</v>
      </c>
      <c r="D524" s="2">
        <v>3000</v>
      </c>
      <c r="E524" s="3">
        <v>3440</v>
      </c>
      <c r="F524" t="s">
        <v>19</v>
      </c>
      <c r="G524" t="s">
        <v>20</v>
      </c>
      <c r="H524" t="s">
        <v>21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1090</v>
      </c>
      <c r="O524" t="s">
        <v>1091</v>
      </c>
      <c r="P524" s="4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1" t="s">
        <v>1096</v>
      </c>
      <c r="C525" s="1" t="s">
        <v>1097</v>
      </c>
      <c r="D525" s="2">
        <v>5000</v>
      </c>
      <c r="E525" s="3">
        <v>6030</v>
      </c>
      <c r="F525" t="s">
        <v>19</v>
      </c>
      <c r="G525" t="s">
        <v>20</v>
      </c>
      <c r="H525" t="s">
        <v>21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1090</v>
      </c>
      <c r="O525" t="s">
        <v>1091</v>
      </c>
      <c r="P525" s="4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1" t="s">
        <v>1098</v>
      </c>
      <c r="C526" s="1" t="s">
        <v>1099</v>
      </c>
      <c r="D526" s="2">
        <v>3500</v>
      </c>
      <c r="E526" s="3">
        <v>3803.55</v>
      </c>
      <c r="F526" t="s">
        <v>19</v>
      </c>
      <c r="G526" t="s">
        <v>28</v>
      </c>
      <c r="H526" t="s">
        <v>29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1090</v>
      </c>
      <c r="O526" t="s">
        <v>1091</v>
      </c>
      <c r="P526" s="4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1" t="s">
        <v>1100</v>
      </c>
      <c r="C527" s="1" t="s">
        <v>1101</v>
      </c>
      <c r="D527" s="2">
        <v>12000</v>
      </c>
      <c r="E527" s="3">
        <v>12000</v>
      </c>
      <c r="F527" t="s">
        <v>19</v>
      </c>
      <c r="G527" t="s">
        <v>20</v>
      </c>
      <c r="H527" t="s">
        <v>21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1090</v>
      </c>
      <c r="O527" t="s">
        <v>1091</v>
      </c>
      <c r="P527" s="4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1" t="s">
        <v>1102</v>
      </c>
      <c r="C528" s="1" t="s">
        <v>1103</v>
      </c>
      <c r="D528" s="2">
        <v>1500</v>
      </c>
      <c r="E528" s="3">
        <v>1710</v>
      </c>
      <c r="F528" t="s">
        <v>19</v>
      </c>
      <c r="G528" t="s">
        <v>28</v>
      </c>
      <c r="H528" t="s">
        <v>29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1090</v>
      </c>
      <c r="O528" t="s">
        <v>1091</v>
      </c>
      <c r="P528" s="4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1" t="s">
        <v>1104</v>
      </c>
      <c r="C529" s="1" t="s">
        <v>1105</v>
      </c>
      <c r="D529" s="2">
        <v>10000</v>
      </c>
      <c r="E529" s="3">
        <v>10085</v>
      </c>
      <c r="F529" t="s">
        <v>19</v>
      </c>
      <c r="G529" t="s">
        <v>20</v>
      </c>
      <c r="H529" t="s">
        <v>21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1090</v>
      </c>
      <c r="O529" t="s">
        <v>1091</v>
      </c>
      <c r="P529" s="4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1" t="s">
        <v>1106</v>
      </c>
      <c r="C530" s="1" t="s">
        <v>1107</v>
      </c>
      <c r="D530" s="2">
        <v>1150</v>
      </c>
      <c r="E530" s="3">
        <v>1330</v>
      </c>
      <c r="F530" t="s">
        <v>19</v>
      </c>
      <c r="G530" t="s">
        <v>20</v>
      </c>
      <c r="H530" t="s">
        <v>21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1090</v>
      </c>
      <c r="O530" t="s">
        <v>1091</v>
      </c>
      <c r="P530" s="4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1" t="s">
        <v>1108</v>
      </c>
      <c r="C531" s="1" t="s">
        <v>1109</v>
      </c>
      <c r="D531" s="2">
        <v>1200</v>
      </c>
      <c r="E531" s="3">
        <v>1565</v>
      </c>
      <c r="F531" t="s">
        <v>19</v>
      </c>
      <c r="G531" t="s">
        <v>163</v>
      </c>
      <c r="H531" t="s">
        <v>164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1090</v>
      </c>
      <c r="O531" t="s">
        <v>1091</v>
      </c>
      <c r="P531" s="4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1" t="s">
        <v>1110</v>
      </c>
      <c r="C532" s="1" t="s">
        <v>1111</v>
      </c>
      <c r="D532" s="2">
        <v>3405</v>
      </c>
      <c r="E532" s="3">
        <v>3670</v>
      </c>
      <c r="F532" t="s">
        <v>19</v>
      </c>
      <c r="G532" t="s">
        <v>20</v>
      </c>
      <c r="H532" t="s">
        <v>21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1090</v>
      </c>
      <c r="O532" t="s">
        <v>1091</v>
      </c>
      <c r="P532" s="4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1" t="s">
        <v>1112</v>
      </c>
      <c r="C533" s="1" t="s">
        <v>1113</v>
      </c>
      <c r="D533" s="2">
        <v>4000</v>
      </c>
      <c r="E533" s="3">
        <v>4000</v>
      </c>
      <c r="F533" t="s">
        <v>19</v>
      </c>
      <c r="G533" t="s">
        <v>20</v>
      </c>
      <c r="H533" t="s">
        <v>21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1090</v>
      </c>
      <c r="O533" t="s">
        <v>1091</v>
      </c>
      <c r="P533" s="4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1" t="s">
        <v>1114</v>
      </c>
      <c r="C534" s="1" t="s">
        <v>1115</v>
      </c>
      <c r="D534" s="2">
        <v>10000</v>
      </c>
      <c r="E534" s="3">
        <v>12325</v>
      </c>
      <c r="F534" t="s">
        <v>19</v>
      </c>
      <c r="G534" t="s">
        <v>20</v>
      </c>
      <c r="H534" t="s">
        <v>21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1090</v>
      </c>
      <c r="O534" t="s">
        <v>1091</v>
      </c>
      <c r="P534" s="4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1" t="s">
        <v>1116</v>
      </c>
      <c r="C535" s="1" t="s">
        <v>1117</v>
      </c>
      <c r="D535" s="2">
        <v>2000</v>
      </c>
      <c r="E535" s="3">
        <v>2004</v>
      </c>
      <c r="F535" t="s">
        <v>19</v>
      </c>
      <c r="G535" t="s">
        <v>28</v>
      </c>
      <c r="H535" t="s">
        <v>29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1090</v>
      </c>
      <c r="O535" t="s">
        <v>1091</v>
      </c>
      <c r="P535" s="4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1" t="s">
        <v>1118</v>
      </c>
      <c r="C536" s="1" t="s">
        <v>1119</v>
      </c>
      <c r="D536" s="2">
        <v>15000</v>
      </c>
      <c r="E536" s="3">
        <v>15700</v>
      </c>
      <c r="F536" t="s">
        <v>19</v>
      </c>
      <c r="G536" t="s">
        <v>414</v>
      </c>
      <c r="H536" t="s">
        <v>415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1090</v>
      </c>
      <c r="O536" t="s">
        <v>1091</v>
      </c>
      <c r="P536" s="4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1" t="s">
        <v>1120</v>
      </c>
      <c r="C537" s="1" t="s">
        <v>1121</v>
      </c>
      <c r="D537" s="2">
        <v>2000</v>
      </c>
      <c r="E537" s="3">
        <v>2050</v>
      </c>
      <c r="F537" t="s">
        <v>19</v>
      </c>
      <c r="G537" t="s">
        <v>28</v>
      </c>
      <c r="H537" t="s">
        <v>29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1090</v>
      </c>
      <c r="O537" t="s">
        <v>1091</v>
      </c>
      <c r="P537" s="4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1" t="s">
        <v>1122</v>
      </c>
      <c r="C538" s="1" t="s">
        <v>1123</v>
      </c>
      <c r="D538" s="2">
        <v>3300</v>
      </c>
      <c r="E538" s="3">
        <v>3902.5</v>
      </c>
      <c r="F538" t="s">
        <v>19</v>
      </c>
      <c r="G538" t="s">
        <v>28</v>
      </c>
      <c r="H538" t="s">
        <v>29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1090</v>
      </c>
      <c r="O538" t="s">
        <v>1091</v>
      </c>
      <c r="P538" s="4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1" t="s">
        <v>1124</v>
      </c>
      <c r="C539" s="1" t="s">
        <v>1125</v>
      </c>
      <c r="D539" s="2">
        <v>2000</v>
      </c>
      <c r="E539" s="3">
        <v>2410</v>
      </c>
      <c r="F539" t="s">
        <v>19</v>
      </c>
      <c r="G539" t="s">
        <v>20</v>
      </c>
      <c r="H539" t="s">
        <v>21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1090</v>
      </c>
      <c r="O539" t="s">
        <v>1091</v>
      </c>
      <c r="P539" s="4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1" t="s">
        <v>1126</v>
      </c>
      <c r="C540" s="1" t="s">
        <v>1127</v>
      </c>
      <c r="D540" s="2">
        <v>5000</v>
      </c>
      <c r="E540" s="3">
        <v>15121</v>
      </c>
      <c r="F540" t="s">
        <v>19</v>
      </c>
      <c r="G540" t="s">
        <v>20</v>
      </c>
      <c r="H540" t="s">
        <v>21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1090</v>
      </c>
      <c r="O540" t="s">
        <v>1091</v>
      </c>
      <c r="P540" s="4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1" t="s">
        <v>1128</v>
      </c>
      <c r="C541" s="1" t="s">
        <v>1129</v>
      </c>
      <c r="D541" s="2">
        <v>500</v>
      </c>
      <c r="E541" s="3">
        <v>503.22</v>
      </c>
      <c r="F541" t="s">
        <v>19</v>
      </c>
      <c r="G541" t="s">
        <v>28</v>
      </c>
      <c r="H541" t="s">
        <v>29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1090</v>
      </c>
      <c r="O541" t="s">
        <v>1091</v>
      </c>
      <c r="P541" s="4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1" t="s">
        <v>1130</v>
      </c>
      <c r="C542" s="1" t="s">
        <v>1131</v>
      </c>
      <c r="D542" s="2">
        <v>15000</v>
      </c>
      <c r="E542" s="3">
        <v>1</v>
      </c>
      <c r="F542" t="s">
        <v>361</v>
      </c>
      <c r="G542" t="s">
        <v>20</v>
      </c>
      <c r="H542" t="s">
        <v>21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1132</v>
      </c>
      <c r="O542" t="s">
        <v>1133</v>
      </c>
      <c r="P542" s="4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1" t="s">
        <v>1134</v>
      </c>
      <c r="C543" s="1" t="s">
        <v>1135</v>
      </c>
      <c r="D543" s="2">
        <v>4500</v>
      </c>
      <c r="E543" s="3">
        <v>25</v>
      </c>
      <c r="F543" t="s">
        <v>361</v>
      </c>
      <c r="G543" t="s">
        <v>20</v>
      </c>
      <c r="H543" t="s">
        <v>21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1132</v>
      </c>
      <c r="O543" t="s">
        <v>1133</v>
      </c>
      <c r="P543" s="4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1" t="s">
        <v>1136</v>
      </c>
      <c r="C544" s="1" t="s">
        <v>1137</v>
      </c>
      <c r="D544" s="2">
        <v>250000</v>
      </c>
      <c r="E544" s="3">
        <v>1</v>
      </c>
      <c r="F544" t="s">
        <v>361</v>
      </c>
      <c r="G544" t="s">
        <v>20</v>
      </c>
      <c r="H544" t="s">
        <v>21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1132</v>
      </c>
      <c r="O544" t="s">
        <v>1133</v>
      </c>
      <c r="P544" s="4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1" t="s">
        <v>1138</v>
      </c>
      <c r="C545" s="1" t="s">
        <v>1139</v>
      </c>
      <c r="D545" s="2">
        <v>22000</v>
      </c>
      <c r="E545" s="3">
        <v>70</v>
      </c>
      <c r="F545" t="s">
        <v>361</v>
      </c>
      <c r="G545" t="s">
        <v>54</v>
      </c>
      <c r="H545" t="s">
        <v>55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1132</v>
      </c>
      <c r="O545" t="s">
        <v>1133</v>
      </c>
      <c r="P545" s="4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1" t="s">
        <v>1140</v>
      </c>
      <c r="C546" s="1" t="s">
        <v>1141</v>
      </c>
      <c r="D546" s="2">
        <v>500</v>
      </c>
      <c r="E546" s="3">
        <v>6</v>
      </c>
      <c r="F546" t="s">
        <v>361</v>
      </c>
      <c r="G546" t="s">
        <v>20</v>
      </c>
      <c r="H546" t="s">
        <v>21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1132</v>
      </c>
      <c r="O546" t="s">
        <v>1133</v>
      </c>
      <c r="P546" s="4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1" t="s">
        <v>1142</v>
      </c>
      <c r="C547" s="1" t="s">
        <v>1143</v>
      </c>
      <c r="D547" s="2">
        <v>50000</v>
      </c>
      <c r="E547" s="3">
        <v>13692</v>
      </c>
      <c r="F547" t="s">
        <v>361</v>
      </c>
      <c r="G547" t="s">
        <v>183</v>
      </c>
      <c r="H547" t="s">
        <v>59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1132</v>
      </c>
      <c r="O547" t="s">
        <v>1133</v>
      </c>
      <c r="P547" s="4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1" t="s">
        <v>1144</v>
      </c>
      <c r="C548" s="1" t="s">
        <v>1145</v>
      </c>
      <c r="D548" s="2">
        <v>60000</v>
      </c>
      <c r="E548" s="3">
        <v>52</v>
      </c>
      <c r="F548" t="s">
        <v>361</v>
      </c>
      <c r="G548" t="s">
        <v>20</v>
      </c>
      <c r="H548" t="s">
        <v>21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1132</v>
      </c>
      <c r="O548" t="s">
        <v>1133</v>
      </c>
      <c r="P548" s="4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1" t="s">
        <v>1146</v>
      </c>
      <c r="C549" s="1" t="s">
        <v>1147</v>
      </c>
      <c r="D549" s="2">
        <v>7500</v>
      </c>
      <c r="E549" s="3">
        <v>0</v>
      </c>
      <c r="F549" t="s">
        <v>361</v>
      </c>
      <c r="G549" t="s">
        <v>28</v>
      </c>
      <c r="H549" t="s">
        <v>29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1132</v>
      </c>
      <c r="O549" t="s">
        <v>1133</v>
      </c>
      <c r="P549" s="4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1" t="s">
        <v>1148</v>
      </c>
      <c r="C550" s="1" t="s">
        <v>1149</v>
      </c>
      <c r="D550" s="2">
        <v>10000</v>
      </c>
      <c r="E550" s="3">
        <v>9</v>
      </c>
      <c r="F550" t="s">
        <v>361</v>
      </c>
      <c r="G550" t="s">
        <v>28</v>
      </c>
      <c r="H550" t="s">
        <v>29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1132</v>
      </c>
      <c r="O550" t="s">
        <v>1133</v>
      </c>
      <c r="P550" s="4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1" t="s">
        <v>1150</v>
      </c>
      <c r="C551" s="1" t="s">
        <v>1151</v>
      </c>
      <c r="D551" s="2">
        <v>2500</v>
      </c>
      <c r="E551" s="3">
        <v>68</v>
      </c>
      <c r="F551" t="s">
        <v>361</v>
      </c>
      <c r="G551" t="s">
        <v>28</v>
      </c>
      <c r="H551" t="s">
        <v>29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1132</v>
      </c>
      <c r="O551" t="s">
        <v>1133</v>
      </c>
      <c r="P551" s="4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1" t="s">
        <v>1152</v>
      </c>
      <c r="C552" s="1" t="s">
        <v>1153</v>
      </c>
      <c r="D552" s="2">
        <v>5000</v>
      </c>
      <c r="E552" s="3">
        <v>35</v>
      </c>
      <c r="F552" t="s">
        <v>361</v>
      </c>
      <c r="G552" t="s">
        <v>163</v>
      </c>
      <c r="H552" t="s">
        <v>164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1132</v>
      </c>
      <c r="O552" t="s">
        <v>1133</v>
      </c>
      <c r="P552" s="4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1" t="s">
        <v>1154</v>
      </c>
      <c r="C553" s="1" t="s">
        <v>1155</v>
      </c>
      <c r="D553" s="2">
        <v>75000</v>
      </c>
      <c r="E553" s="3">
        <v>3781</v>
      </c>
      <c r="F553" t="s">
        <v>361</v>
      </c>
      <c r="G553" t="s">
        <v>20</v>
      </c>
      <c r="H553" t="s">
        <v>21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1132</v>
      </c>
      <c r="O553" t="s">
        <v>1133</v>
      </c>
      <c r="P553" s="4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1" t="s">
        <v>1156</v>
      </c>
      <c r="C554" s="1" t="s">
        <v>1157</v>
      </c>
      <c r="D554" s="2">
        <v>45000</v>
      </c>
      <c r="E554" s="3">
        <v>0</v>
      </c>
      <c r="F554" t="s">
        <v>361</v>
      </c>
      <c r="G554" t="s">
        <v>163</v>
      </c>
      <c r="H554" t="s">
        <v>164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1132</v>
      </c>
      <c r="O554" t="s">
        <v>1133</v>
      </c>
      <c r="P554" s="4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1" t="s">
        <v>1158</v>
      </c>
      <c r="C555" s="1" t="s">
        <v>1159</v>
      </c>
      <c r="D555" s="2">
        <v>25000</v>
      </c>
      <c r="E555" s="3">
        <v>123</v>
      </c>
      <c r="F555" t="s">
        <v>361</v>
      </c>
      <c r="G555" t="s">
        <v>20</v>
      </c>
      <c r="H555" t="s">
        <v>21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1132</v>
      </c>
      <c r="O555" t="s">
        <v>1133</v>
      </c>
      <c r="P555" s="4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1" t="s">
        <v>1160</v>
      </c>
      <c r="C556" s="1" t="s">
        <v>1161</v>
      </c>
      <c r="D556" s="2">
        <v>3870</v>
      </c>
      <c r="E556" s="3">
        <v>1416</v>
      </c>
      <c r="F556" t="s">
        <v>361</v>
      </c>
      <c r="G556" t="s">
        <v>20</v>
      </c>
      <c r="H556" t="s">
        <v>21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1132</v>
      </c>
      <c r="O556" t="s">
        <v>1133</v>
      </c>
      <c r="P556" s="4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1" t="s">
        <v>1162</v>
      </c>
      <c r="C557" s="1" t="s">
        <v>1163</v>
      </c>
      <c r="D557" s="2">
        <v>7500</v>
      </c>
      <c r="E557" s="3">
        <v>0</v>
      </c>
      <c r="F557" t="s">
        <v>361</v>
      </c>
      <c r="G557" t="s">
        <v>28</v>
      </c>
      <c r="H557" t="s">
        <v>29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1132</v>
      </c>
      <c r="O557" t="s">
        <v>1133</v>
      </c>
      <c r="P557" s="4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1" t="s">
        <v>1164</v>
      </c>
      <c r="C558" s="1" t="s">
        <v>1165</v>
      </c>
      <c r="D558" s="2">
        <v>8000</v>
      </c>
      <c r="E558" s="3">
        <v>200</v>
      </c>
      <c r="F558" t="s">
        <v>361</v>
      </c>
      <c r="G558" t="s">
        <v>20</v>
      </c>
      <c r="H558" t="s">
        <v>21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1132</v>
      </c>
      <c r="O558" t="s">
        <v>1133</v>
      </c>
      <c r="P558" s="4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1" t="s">
        <v>1166</v>
      </c>
      <c r="C559" s="1" t="s">
        <v>1167</v>
      </c>
      <c r="D559" s="2">
        <v>150000</v>
      </c>
      <c r="E559" s="3">
        <v>1366</v>
      </c>
      <c r="F559" t="s">
        <v>361</v>
      </c>
      <c r="G559" t="s">
        <v>506</v>
      </c>
      <c r="H559" t="s">
        <v>59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1132</v>
      </c>
      <c r="O559" t="s">
        <v>1133</v>
      </c>
      <c r="P559" s="4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1" t="s">
        <v>1168</v>
      </c>
      <c r="C560" s="1" t="s">
        <v>1169</v>
      </c>
      <c r="D560" s="2">
        <v>750</v>
      </c>
      <c r="E560" s="3">
        <v>0</v>
      </c>
      <c r="F560" t="s">
        <v>361</v>
      </c>
      <c r="G560" t="s">
        <v>20</v>
      </c>
      <c r="H560" t="s">
        <v>21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1132</v>
      </c>
      <c r="O560" t="s">
        <v>1133</v>
      </c>
      <c r="P560" s="4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1" t="s">
        <v>1170</v>
      </c>
      <c r="C561" s="1" t="s">
        <v>1171</v>
      </c>
      <c r="D561" s="2">
        <v>240000</v>
      </c>
      <c r="E561" s="3">
        <v>50</v>
      </c>
      <c r="F561" t="s">
        <v>361</v>
      </c>
      <c r="G561" t="s">
        <v>20</v>
      </c>
      <c r="H561" t="s">
        <v>21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1132</v>
      </c>
      <c r="O561" t="s">
        <v>1133</v>
      </c>
      <c r="P561" s="4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1" t="s">
        <v>1172</v>
      </c>
      <c r="C562" s="1" t="s">
        <v>1173</v>
      </c>
      <c r="D562" s="2">
        <v>100000</v>
      </c>
      <c r="E562" s="3">
        <v>12</v>
      </c>
      <c r="F562" t="s">
        <v>361</v>
      </c>
      <c r="G562" t="s">
        <v>163</v>
      </c>
      <c r="H562" t="s">
        <v>164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1132</v>
      </c>
      <c r="O562" t="s">
        <v>1133</v>
      </c>
      <c r="P562" s="4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1" t="s">
        <v>1174</v>
      </c>
      <c r="C563" s="1" t="s">
        <v>1175</v>
      </c>
      <c r="D563" s="2">
        <v>15000</v>
      </c>
      <c r="E563" s="3">
        <v>55</v>
      </c>
      <c r="F563" t="s">
        <v>361</v>
      </c>
      <c r="G563" t="s">
        <v>20</v>
      </c>
      <c r="H563" t="s">
        <v>21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1132</v>
      </c>
      <c r="O563" t="s">
        <v>1133</v>
      </c>
      <c r="P563" s="4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1" t="s">
        <v>1176</v>
      </c>
      <c r="C564" s="1" t="s">
        <v>1177</v>
      </c>
      <c r="D564" s="2">
        <v>50000</v>
      </c>
      <c r="E564" s="3">
        <v>0</v>
      </c>
      <c r="F564" t="s">
        <v>361</v>
      </c>
      <c r="G564" t="s">
        <v>391</v>
      </c>
      <c r="H564" t="s">
        <v>59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1132</v>
      </c>
      <c r="O564" t="s">
        <v>1133</v>
      </c>
      <c r="P564" s="4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1" t="s">
        <v>1178</v>
      </c>
      <c r="C565" s="1" t="s">
        <v>1179</v>
      </c>
      <c r="D565" s="2">
        <v>75000</v>
      </c>
      <c r="E565" s="3">
        <v>68</v>
      </c>
      <c r="F565" t="s">
        <v>361</v>
      </c>
      <c r="G565" t="s">
        <v>54</v>
      </c>
      <c r="H565" t="s">
        <v>55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1132</v>
      </c>
      <c r="O565" t="s">
        <v>1133</v>
      </c>
      <c r="P565" s="4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1" t="s">
        <v>1180</v>
      </c>
      <c r="C566" s="1" t="s">
        <v>1181</v>
      </c>
      <c r="D566" s="2">
        <v>18000</v>
      </c>
      <c r="E566" s="3">
        <v>1</v>
      </c>
      <c r="F566" t="s">
        <v>361</v>
      </c>
      <c r="G566" t="s">
        <v>183</v>
      </c>
      <c r="H566" t="s">
        <v>59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1132</v>
      </c>
      <c r="O566" t="s">
        <v>1133</v>
      </c>
      <c r="P566" s="4">
        <f t="shared" si="16"/>
        <v>42411.942997685182</v>
      </c>
      <c r="Q566">
        <f t="shared" si="17"/>
        <v>2016</v>
      </c>
    </row>
    <row r="567" spans="1:17" ht="60" x14ac:dyDescent="0.25">
      <c r="A567">
        <v>565</v>
      </c>
      <c r="B567" s="1" t="s">
        <v>1182</v>
      </c>
      <c r="C567" s="1" t="s">
        <v>1183</v>
      </c>
      <c r="D567" s="2">
        <v>25000</v>
      </c>
      <c r="E567" s="3">
        <v>0</v>
      </c>
      <c r="F567" t="s">
        <v>361</v>
      </c>
      <c r="G567" t="s">
        <v>28</v>
      </c>
      <c r="H567" t="s">
        <v>29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1132</v>
      </c>
      <c r="O567" t="s">
        <v>1133</v>
      </c>
      <c r="P567" s="4">
        <f t="shared" si="16"/>
        <v>42165.785289351858</v>
      </c>
      <c r="Q567">
        <f t="shared" si="17"/>
        <v>2015</v>
      </c>
    </row>
    <row r="568" spans="1:17" ht="60" x14ac:dyDescent="0.25">
      <c r="A568">
        <v>566</v>
      </c>
      <c r="B568" s="1" t="s">
        <v>1184</v>
      </c>
      <c r="C568" s="1" t="s">
        <v>1185</v>
      </c>
      <c r="D568" s="2">
        <v>5000</v>
      </c>
      <c r="E568" s="3">
        <v>1</v>
      </c>
      <c r="F568" t="s">
        <v>361</v>
      </c>
      <c r="G568" t="s">
        <v>20</v>
      </c>
      <c r="H568" t="s">
        <v>21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1132</v>
      </c>
      <c r="O568" t="s">
        <v>1133</v>
      </c>
      <c r="P568" s="4">
        <f t="shared" si="16"/>
        <v>42535.68440972222</v>
      </c>
      <c r="Q568">
        <f t="shared" si="17"/>
        <v>2016</v>
      </c>
    </row>
    <row r="569" spans="1:17" ht="60" x14ac:dyDescent="0.25">
      <c r="A569">
        <v>567</v>
      </c>
      <c r="B569" s="1" t="s">
        <v>1186</v>
      </c>
      <c r="C569" s="1" t="s">
        <v>1187</v>
      </c>
      <c r="D569" s="2">
        <v>10000</v>
      </c>
      <c r="E569" s="3">
        <v>0</v>
      </c>
      <c r="F569" t="s">
        <v>361</v>
      </c>
      <c r="G569" t="s">
        <v>20</v>
      </c>
      <c r="H569" t="s">
        <v>21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1132</v>
      </c>
      <c r="O569" t="s">
        <v>1133</v>
      </c>
      <c r="P569" s="4">
        <f t="shared" si="16"/>
        <v>41975.842523148152</v>
      </c>
      <c r="Q569">
        <f t="shared" si="17"/>
        <v>2014</v>
      </c>
    </row>
    <row r="570" spans="1:17" ht="75" x14ac:dyDescent="0.25">
      <c r="A570">
        <v>568</v>
      </c>
      <c r="B570" s="1" t="s">
        <v>1188</v>
      </c>
      <c r="C570" s="1" t="s">
        <v>1189</v>
      </c>
      <c r="D570" s="2">
        <v>24500</v>
      </c>
      <c r="E570" s="3">
        <v>245</v>
      </c>
      <c r="F570" t="s">
        <v>361</v>
      </c>
      <c r="G570" t="s">
        <v>84</v>
      </c>
      <c r="H570" t="s">
        <v>85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1132</v>
      </c>
      <c r="O570" t="s">
        <v>1133</v>
      </c>
      <c r="P570" s="4">
        <f t="shared" si="16"/>
        <v>42348.9215625</v>
      </c>
      <c r="Q570">
        <f t="shared" si="17"/>
        <v>2015</v>
      </c>
    </row>
    <row r="571" spans="1:17" ht="45" x14ac:dyDescent="0.25">
      <c r="A571">
        <v>569</v>
      </c>
      <c r="B571" s="1" t="s">
        <v>1190</v>
      </c>
      <c r="C571" s="1" t="s">
        <v>1191</v>
      </c>
      <c r="D571" s="2">
        <v>2500</v>
      </c>
      <c r="E571" s="3">
        <v>20</v>
      </c>
      <c r="F571" t="s">
        <v>361</v>
      </c>
      <c r="G571" t="s">
        <v>163</v>
      </c>
      <c r="H571" t="s">
        <v>164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1132</v>
      </c>
      <c r="O571" t="s">
        <v>1133</v>
      </c>
      <c r="P571" s="4">
        <f t="shared" si="16"/>
        <v>42340.847361111111</v>
      </c>
      <c r="Q571">
        <f t="shared" si="17"/>
        <v>2015</v>
      </c>
    </row>
    <row r="572" spans="1:17" ht="30" x14ac:dyDescent="0.25">
      <c r="A572">
        <v>570</v>
      </c>
      <c r="B572" s="1" t="s">
        <v>1192</v>
      </c>
      <c r="C572" s="1" t="s">
        <v>1193</v>
      </c>
      <c r="D572" s="2">
        <v>85000</v>
      </c>
      <c r="E572" s="3">
        <v>142</v>
      </c>
      <c r="F572" t="s">
        <v>361</v>
      </c>
      <c r="G572" t="s">
        <v>20</v>
      </c>
      <c r="H572" t="s">
        <v>21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1132</v>
      </c>
      <c r="O572" t="s">
        <v>1133</v>
      </c>
      <c r="P572" s="4">
        <f t="shared" si="16"/>
        <v>42388.798252314817</v>
      </c>
      <c r="Q572">
        <f t="shared" si="17"/>
        <v>2016</v>
      </c>
    </row>
    <row r="573" spans="1:17" ht="60" x14ac:dyDescent="0.25">
      <c r="A573">
        <v>571</v>
      </c>
      <c r="B573" s="1" t="s">
        <v>1194</v>
      </c>
      <c r="C573" s="1" t="s">
        <v>1195</v>
      </c>
      <c r="D573" s="2">
        <v>25000</v>
      </c>
      <c r="E573" s="3">
        <v>106</v>
      </c>
      <c r="F573" t="s">
        <v>361</v>
      </c>
      <c r="G573" t="s">
        <v>20</v>
      </c>
      <c r="H573" t="s">
        <v>21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1132</v>
      </c>
      <c r="O573" t="s">
        <v>1133</v>
      </c>
      <c r="P573" s="4">
        <f t="shared" si="16"/>
        <v>42192.816238425927</v>
      </c>
      <c r="Q573">
        <f t="shared" si="17"/>
        <v>2015</v>
      </c>
    </row>
    <row r="574" spans="1:17" ht="60" x14ac:dyDescent="0.25">
      <c r="A574">
        <v>572</v>
      </c>
      <c r="B574" s="1" t="s">
        <v>1196</v>
      </c>
      <c r="C574" s="1" t="s">
        <v>1197</v>
      </c>
      <c r="D574" s="2">
        <v>2500</v>
      </c>
      <c r="E574" s="3">
        <v>0</v>
      </c>
      <c r="F574" t="s">
        <v>361</v>
      </c>
      <c r="G574" t="s">
        <v>20</v>
      </c>
      <c r="H574" t="s">
        <v>21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1132</v>
      </c>
      <c r="O574" t="s">
        <v>1133</v>
      </c>
      <c r="P574" s="4">
        <f t="shared" si="16"/>
        <v>42282.71629629629</v>
      </c>
      <c r="Q574">
        <f t="shared" si="17"/>
        <v>2015</v>
      </c>
    </row>
    <row r="575" spans="1:17" ht="60" x14ac:dyDescent="0.25">
      <c r="A575">
        <v>573</v>
      </c>
      <c r="B575" s="1" t="s">
        <v>1198</v>
      </c>
      <c r="C575" s="1" t="s">
        <v>1199</v>
      </c>
      <c r="D575" s="2">
        <v>88888</v>
      </c>
      <c r="E575" s="3">
        <v>346</v>
      </c>
      <c r="F575" t="s">
        <v>361</v>
      </c>
      <c r="G575" t="s">
        <v>20</v>
      </c>
      <c r="H575" t="s">
        <v>21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1132</v>
      </c>
      <c r="O575" t="s">
        <v>1133</v>
      </c>
      <c r="P575" s="4">
        <f t="shared" si="16"/>
        <v>41963.050127314811</v>
      </c>
      <c r="Q575">
        <f t="shared" si="17"/>
        <v>2014</v>
      </c>
    </row>
    <row r="576" spans="1:17" ht="60" x14ac:dyDescent="0.25">
      <c r="A576">
        <v>574</v>
      </c>
      <c r="B576" s="1" t="s">
        <v>1200</v>
      </c>
      <c r="C576" s="1" t="s">
        <v>1201</v>
      </c>
      <c r="D576" s="2">
        <v>11180</v>
      </c>
      <c r="E576" s="3">
        <v>80</v>
      </c>
      <c r="F576" t="s">
        <v>361</v>
      </c>
      <c r="G576" t="s">
        <v>28</v>
      </c>
      <c r="H576" t="s">
        <v>29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1132</v>
      </c>
      <c r="O576" t="s">
        <v>1133</v>
      </c>
      <c r="P576" s="4">
        <f t="shared" si="16"/>
        <v>42632.443368055552</v>
      </c>
      <c r="Q576">
        <f t="shared" si="17"/>
        <v>2016</v>
      </c>
    </row>
    <row r="577" spans="1:17" ht="60" x14ac:dyDescent="0.25">
      <c r="A577">
        <v>575</v>
      </c>
      <c r="B577" s="1" t="s">
        <v>1202</v>
      </c>
      <c r="C577" s="1" t="s">
        <v>1203</v>
      </c>
      <c r="D577" s="2">
        <v>60000</v>
      </c>
      <c r="E577" s="3">
        <v>259</v>
      </c>
      <c r="F577" t="s">
        <v>361</v>
      </c>
      <c r="G577" t="s">
        <v>506</v>
      </c>
      <c r="H577" t="s">
        <v>59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1132</v>
      </c>
      <c r="O577" t="s">
        <v>1133</v>
      </c>
      <c r="P577" s="4">
        <f t="shared" si="16"/>
        <v>42138.692627314813</v>
      </c>
      <c r="Q577">
        <f t="shared" si="17"/>
        <v>2015</v>
      </c>
    </row>
    <row r="578" spans="1:17" ht="45" x14ac:dyDescent="0.25">
      <c r="A578">
        <v>576</v>
      </c>
      <c r="B578" s="1" t="s">
        <v>1204</v>
      </c>
      <c r="C578" s="1" t="s">
        <v>1205</v>
      </c>
      <c r="D578" s="2">
        <v>80000</v>
      </c>
      <c r="E578" s="3">
        <v>1</v>
      </c>
      <c r="F578" t="s">
        <v>361</v>
      </c>
      <c r="G578" t="s">
        <v>20</v>
      </c>
      <c r="H578" t="s">
        <v>21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1132</v>
      </c>
      <c r="O578" t="s">
        <v>1133</v>
      </c>
      <c r="P578" s="4">
        <f t="shared" ref="P578:P641" si="18">(((J578/60)/60)/24)+DATE(1970,1,1)</f>
        <v>42031.471666666665</v>
      </c>
      <c r="Q578">
        <f t="shared" ref="Q578:Q641" si="19">YEAR(P578)</f>
        <v>2015</v>
      </c>
    </row>
    <row r="579" spans="1:17" ht="60" x14ac:dyDescent="0.25">
      <c r="A579">
        <v>577</v>
      </c>
      <c r="B579" s="1" t="s">
        <v>1206</v>
      </c>
      <c r="C579" s="1" t="s">
        <v>1207</v>
      </c>
      <c r="D579" s="2">
        <v>5000</v>
      </c>
      <c r="E579" s="3">
        <v>10</v>
      </c>
      <c r="F579" t="s">
        <v>361</v>
      </c>
      <c r="G579" t="s">
        <v>20</v>
      </c>
      <c r="H579" t="s">
        <v>21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1132</v>
      </c>
      <c r="O579" t="s">
        <v>1133</v>
      </c>
      <c r="P579" s="4">
        <f t="shared" si="18"/>
        <v>42450.589143518519</v>
      </c>
      <c r="Q579">
        <f t="shared" si="19"/>
        <v>2016</v>
      </c>
    </row>
    <row r="580" spans="1:17" ht="30" x14ac:dyDescent="0.25">
      <c r="A580">
        <v>578</v>
      </c>
      <c r="B580" s="1" t="s">
        <v>1208</v>
      </c>
      <c r="C580" s="1" t="s">
        <v>1209</v>
      </c>
      <c r="D580" s="2">
        <v>125000</v>
      </c>
      <c r="E580" s="3">
        <v>14</v>
      </c>
      <c r="F580" t="s">
        <v>361</v>
      </c>
      <c r="G580" t="s">
        <v>28</v>
      </c>
      <c r="H580" t="s">
        <v>29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1132</v>
      </c>
      <c r="O580" t="s">
        <v>1133</v>
      </c>
      <c r="P580" s="4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1" t="s">
        <v>1210</v>
      </c>
      <c r="C581" s="1" t="s">
        <v>1211</v>
      </c>
      <c r="D581" s="2">
        <v>12000</v>
      </c>
      <c r="E581" s="3">
        <v>175</v>
      </c>
      <c r="F581" t="s">
        <v>361</v>
      </c>
      <c r="G581" t="s">
        <v>20</v>
      </c>
      <c r="H581" t="s">
        <v>21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1132</v>
      </c>
      <c r="O581" t="s">
        <v>1133</v>
      </c>
      <c r="P581" s="4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1" t="s">
        <v>1212</v>
      </c>
      <c r="C582" s="1" t="s">
        <v>1213</v>
      </c>
      <c r="D582" s="2">
        <v>3000</v>
      </c>
      <c r="E582" s="3">
        <v>1</v>
      </c>
      <c r="F582" t="s">
        <v>361</v>
      </c>
      <c r="G582" t="s">
        <v>20</v>
      </c>
      <c r="H582" t="s">
        <v>21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1132</v>
      </c>
      <c r="O582" t="s">
        <v>1133</v>
      </c>
      <c r="P582" s="4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1" t="s">
        <v>1214</v>
      </c>
      <c r="C583" s="1" t="s">
        <v>1215</v>
      </c>
      <c r="D583" s="2">
        <v>400</v>
      </c>
      <c r="E583" s="3">
        <v>0</v>
      </c>
      <c r="F583" t="s">
        <v>361</v>
      </c>
      <c r="G583" t="s">
        <v>20</v>
      </c>
      <c r="H583" t="s">
        <v>21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1132</v>
      </c>
      <c r="O583" t="s">
        <v>1133</v>
      </c>
      <c r="P583" s="4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1" t="s">
        <v>1216</v>
      </c>
      <c r="C584" s="1" t="s">
        <v>1217</v>
      </c>
      <c r="D584" s="2">
        <v>100000</v>
      </c>
      <c r="E584" s="3">
        <v>0</v>
      </c>
      <c r="F584" t="s">
        <v>361</v>
      </c>
      <c r="G584" t="s">
        <v>20</v>
      </c>
      <c r="H584" t="s">
        <v>21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1132</v>
      </c>
      <c r="O584" t="s">
        <v>1133</v>
      </c>
      <c r="P584" s="4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1" t="s">
        <v>1218</v>
      </c>
      <c r="C585" s="1" t="s">
        <v>1219</v>
      </c>
      <c r="D585" s="2">
        <v>9000</v>
      </c>
      <c r="E585" s="3">
        <v>1</v>
      </c>
      <c r="F585" t="s">
        <v>361</v>
      </c>
      <c r="G585" t="s">
        <v>20</v>
      </c>
      <c r="H585" t="s">
        <v>21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1132</v>
      </c>
      <c r="O585" t="s">
        <v>1133</v>
      </c>
      <c r="P585" s="4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1" t="s">
        <v>1220</v>
      </c>
      <c r="C586" s="1" t="s">
        <v>1221</v>
      </c>
      <c r="D586" s="2">
        <v>1000</v>
      </c>
      <c r="E586" s="3">
        <v>10</v>
      </c>
      <c r="F586" t="s">
        <v>361</v>
      </c>
      <c r="G586" t="s">
        <v>20</v>
      </c>
      <c r="H586" t="s">
        <v>21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1132</v>
      </c>
      <c r="O586" t="s">
        <v>1133</v>
      </c>
      <c r="P586" s="4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1" t="s">
        <v>1222</v>
      </c>
      <c r="C587" s="1" t="s">
        <v>1223</v>
      </c>
      <c r="D587" s="2">
        <v>9000</v>
      </c>
      <c r="E587" s="3">
        <v>0</v>
      </c>
      <c r="F587" t="s">
        <v>361</v>
      </c>
      <c r="G587" t="s">
        <v>28</v>
      </c>
      <c r="H587" t="s">
        <v>29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1132</v>
      </c>
      <c r="O587" t="s">
        <v>1133</v>
      </c>
      <c r="P587" s="4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1" t="s">
        <v>1224</v>
      </c>
      <c r="C588" s="1" t="s">
        <v>1225</v>
      </c>
      <c r="D588" s="2">
        <v>10000</v>
      </c>
      <c r="E588" s="3">
        <v>56</v>
      </c>
      <c r="F588" t="s">
        <v>361</v>
      </c>
      <c r="G588" t="s">
        <v>20</v>
      </c>
      <c r="H588" t="s">
        <v>21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1132</v>
      </c>
      <c r="O588" t="s">
        <v>1133</v>
      </c>
      <c r="P588" s="4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1" t="s">
        <v>1226</v>
      </c>
      <c r="C589" s="1" t="s">
        <v>1227</v>
      </c>
      <c r="D589" s="2">
        <v>30000</v>
      </c>
      <c r="E589" s="3">
        <v>2725</v>
      </c>
      <c r="F589" t="s">
        <v>361</v>
      </c>
      <c r="G589" t="s">
        <v>163</v>
      </c>
      <c r="H589" t="s">
        <v>164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1132</v>
      </c>
      <c r="O589" t="s">
        <v>1133</v>
      </c>
      <c r="P589" s="4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1" t="s">
        <v>1228</v>
      </c>
      <c r="C590" s="1" t="s">
        <v>1229</v>
      </c>
      <c r="D590" s="2">
        <v>9000</v>
      </c>
      <c r="E590" s="3">
        <v>301</v>
      </c>
      <c r="F590" t="s">
        <v>361</v>
      </c>
      <c r="G590" t="s">
        <v>1230</v>
      </c>
      <c r="H590" t="s">
        <v>59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1132</v>
      </c>
      <c r="O590" t="s">
        <v>1133</v>
      </c>
      <c r="P590" s="4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1" t="s">
        <v>1231</v>
      </c>
      <c r="C591" s="1" t="s">
        <v>1232</v>
      </c>
      <c r="D591" s="2">
        <v>7500</v>
      </c>
      <c r="E591" s="3">
        <v>1</v>
      </c>
      <c r="F591" t="s">
        <v>361</v>
      </c>
      <c r="G591" t="s">
        <v>20</v>
      </c>
      <c r="H591" t="s">
        <v>21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1132</v>
      </c>
      <c r="O591" t="s">
        <v>1133</v>
      </c>
      <c r="P591" s="4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1" t="s">
        <v>1233</v>
      </c>
      <c r="C592" s="1" t="s">
        <v>1234</v>
      </c>
      <c r="D592" s="2">
        <v>5000</v>
      </c>
      <c r="E592" s="3">
        <v>223</v>
      </c>
      <c r="F592" t="s">
        <v>361</v>
      </c>
      <c r="G592" t="s">
        <v>28</v>
      </c>
      <c r="H592" t="s">
        <v>29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1132</v>
      </c>
      <c r="O592" t="s">
        <v>1133</v>
      </c>
      <c r="P592" s="4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1" t="s">
        <v>1235</v>
      </c>
      <c r="C593" s="1" t="s">
        <v>1236</v>
      </c>
      <c r="D593" s="2">
        <v>100000</v>
      </c>
      <c r="E593" s="3">
        <v>61</v>
      </c>
      <c r="F593" t="s">
        <v>361</v>
      </c>
      <c r="G593" t="s">
        <v>20</v>
      </c>
      <c r="H593" t="s">
        <v>21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1132</v>
      </c>
      <c r="O593" t="s">
        <v>1133</v>
      </c>
      <c r="P593" s="4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1" t="s">
        <v>1237</v>
      </c>
      <c r="C594" s="1" t="s">
        <v>1238</v>
      </c>
      <c r="D594" s="2">
        <v>7500</v>
      </c>
      <c r="E594" s="3">
        <v>250</v>
      </c>
      <c r="F594" t="s">
        <v>361</v>
      </c>
      <c r="G594" t="s">
        <v>20</v>
      </c>
      <c r="H594" t="s">
        <v>21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1132</v>
      </c>
      <c r="O594" t="s">
        <v>1133</v>
      </c>
      <c r="P594" s="4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1" t="s">
        <v>1239</v>
      </c>
      <c r="C595" s="1" t="s">
        <v>1240</v>
      </c>
      <c r="D595" s="2">
        <v>500</v>
      </c>
      <c r="E595" s="3">
        <v>115</v>
      </c>
      <c r="F595" t="s">
        <v>361</v>
      </c>
      <c r="G595" t="s">
        <v>28</v>
      </c>
      <c r="H595" t="s">
        <v>29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1132</v>
      </c>
      <c r="O595" t="s">
        <v>1133</v>
      </c>
      <c r="P595" s="4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1" t="s">
        <v>1241</v>
      </c>
      <c r="C596" s="1" t="s">
        <v>1242</v>
      </c>
      <c r="D596" s="2">
        <v>25000</v>
      </c>
      <c r="E596" s="3">
        <v>26</v>
      </c>
      <c r="F596" t="s">
        <v>361</v>
      </c>
      <c r="G596" t="s">
        <v>20</v>
      </c>
      <c r="H596" t="s">
        <v>21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1132</v>
      </c>
      <c r="O596" t="s">
        <v>1133</v>
      </c>
      <c r="P596" s="4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1" t="s">
        <v>1243</v>
      </c>
      <c r="C597" s="1" t="s">
        <v>1244</v>
      </c>
      <c r="D597" s="2">
        <v>100000</v>
      </c>
      <c r="E597" s="3">
        <v>426</v>
      </c>
      <c r="F597" t="s">
        <v>361</v>
      </c>
      <c r="G597" t="s">
        <v>20</v>
      </c>
      <c r="H597" t="s">
        <v>21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1132</v>
      </c>
      <c r="O597" t="s">
        <v>1133</v>
      </c>
      <c r="P597" s="4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1" t="s">
        <v>1245</v>
      </c>
      <c r="C598" s="1" t="s">
        <v>1246</v>
      </c>
      <c r="D598" s="2">
        <v>20000</v>
      </c>
      <c r="E598" s="3">
        <v>6</v>
      </c>
      <c r="F598" t="s">
        <v>361</v>
      </c>
      <c r="G598" t="s">
        <v>20</v>
      </c>
      <c r="H598" t="s">
        <v>21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1132</v>
      </c>
      <c r="O598" t="s">
        <v>1133</v>
      </c>
      <c r="P598" s="4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1" t="s">
        <v>1247</v>
      </c>
      <c r="C599" s="1" t="s">
        <v>1248</v>
      </c>
      <c r="D599" s="2">
        <v>7500</v>
      </c>
      <c r="E599" s="3">
        <v>20</v>
      </c>
      <c r="F599" t="s">
        <v>361</v>
      </c>
      <c r="G599" t="s">
        <v>20</v>
      </c>
      <c r="H599" t="s">
        <v>21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1132</v>
      </c>
      <c r="O599" t="s">
        <v>1133</v>
      </c>
      <c r="P599" s="4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1" t="s">
        <v>1249</v>
      </c>
      <c r="C600" s="1" t="s">
        <v>1250</v>
      </c>
      <c r="D600" s="2">
        <v>2500</v>
      </c>
      <c r="E600" s="3">
        <v>850</v>
      </c>
      <c r="F600" t="s">
        <v>361</v>
      </c>
      <c r="G600" t="s">
        <v>20</v>
      </c>
      <c r="H600" t="s">
        <v>21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1132</v>
      </c>
      <c r="O600" t="s">
        <v>1133</v>
      </c>
      <c r="P600" s="4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1" t="s">
        <v>1251</v>
      </c>
      <c r="C601" s="1" t="s">
        <v>1252</v>
      </c>
      <c r="D601" s="2">
        <v>50000</v>
      </c>
      <c r="E601" s="3">
        <v>31</v>
      </c>
      <c r="F601" t="s">
        <v>361</v>
      </c>
      <c r="G601" t="s">
        <v>20</v>
      </c>
      <c r="H601" t="s">
        <v>21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1132</v>
      </c>
      <c r="O601" t="s">
        <v>1133</v>
      </c>
      <c r="P601" s="4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1" t="s">
        <v>1253</v>
      </c>
      <c r="C602" s="1" t="s">
        <v>1254</v>
      </c>
      <c r="D602" s="2">
        <v>5000</v>
      </c>
      <c r="E602" s="3">
        <v>100</v>
      </c>
      <c r="F602" t="s">
        <v>276</v>
      </c>
      <c r="G602" t="s">
        <v>20</v>
      </c>
      <c r="H602" t="s">
        <v>21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1132</v>
      </c>
      <c r="O602" t="s">
        <v>1133</v>
      </c>
      <c r="P602" s="4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1" t="s">
        <v>1255</v>
      </c>
      <c r="C603" s="1" t="s">
        <v>1256</v>
      </c>
      <c r="D603" s="2">
        <v>10000</v>
      </c>
      <c r="E603" s="3">
        <v>140</v>
      </c>
      <c r="F603" t="s">
        <v>276</v>
      </c>
      <c r="G603" t="s">
        <v>163</v>
      </c>
      <c r="H603" t="s">
        <v>164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1132</v>
      </c>
      <c r="O603" t="s">
        <v>1133</v>
      </c>
      <c r="P603" s="4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1" t="s">
        <v>1257</v>
      </c>
      <c r="C604" s="1" t="s">
        <v>1258</v>
      </c>
      <c r="D604" s="2">
        <v>70000</v>
      </c>
      <c r="E604" s="3">
        <v>0</v>
      </c>
      <c r="F604" t="s">
        <v>276</v>
      </c>
      <c r="G604" t="s">
        <v>20</v>
      </c>
      <c r="H604" t="s">
        <v>21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1132</v>
      </c>
      <c r="O604" t="s">
        <v>1133</v>
      </c>
      <c r="P604" s="4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1" t="s">
        <v>1259</v>
      </c>
      <c r="C605" s="1" t="s">
        <v>1260</v>
      </c>
      <c r="D605" s="2">
        <v>15000</v>
      </c>
      <c r="E605" s="3">
        <v>590.02</v>
      </c>
      <c r="F605" t="s">
        <v>276</v>
      </c>
      <c r="G605" t="s">
        <v>20</v>
      </c>
      <c r="H605" t="s">
        <v>21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1132</v>
      </c>
      <c r="O605" t="s">
        <v>1133</v>
      </c>
      <c r="P605" s="4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1" t="s">
        <v>1261</v>
      </c>
      <c r="C606" s="1" t="s">
        <v>1262</v>
      </c>
      <c r="D606" s="2">
        <v>1500</v>
      </c>
      <c r="E606" s="3">
        <v>0</v>
      </c>
      <c r="F606" t="s">
        <v>276</v>
      </c>
      <c r="G606" t="s">
        <v>20</v>
      </c>
      <c r="H606" t="s">
        <v>21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1132</v>
      </c>
      <c r="O606" t="s">
        <v>1133</v>
      </c>
      <c r="P606" s="4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1" t="s">
        <v>1263</v>
      </c>
      <c r="C607" s="1" t="s">
        <v>1264</v>
      </c>
      <c r="D607" s="2">
        <v>5000</v>
      </c>
      <c r="E607" s="3">
        <v>131</v>
      </c>
      <c r="F607" t="s">
        <v>276</v>
      </c>
      <c r="G607" t="s">
        <v>20</v>
      </c>
      <c r="H607" t="s">
        <v>21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1132</v>
      </c>
      <c r="O607" t="s">
        <v>1133</v>
      </c>
      <c r="P607" s="4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1" t="s">
        <v>1265</v>
      </c>
      <c r="C608" s="1" t="s">
        <v>1266</v>
      </c>
      <c r="D608" s="2">
        <v>5000</v>
      </c>
      <c r="E608" s="3">
        <v>10</v>
      </c>
      <c r="F608" t="s">
        <v>276</v>
      </c>
      <c r="G608" t="s">
        <v>391</v>
      </c>
      <c r="H608" t="s">
        <v>59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1132</v>
      </c>
      <c r="O608" t="s">
        <v>1133</v>
      </c>
      <c r="P608" s="4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1" t="s">
        <v>1267</v>
      </c>
      <c r="C609" s="1" t="s">
        <v>1268</v>
      </c>
      <c r="D609" s="2">
        <v>250</v>
      </c>
      <c r="E609" s="3">
        <v>0</v>
      </c>
      <c r="F609" t="s">
        <v>276</v>
      </c>
      <c r="G609" t="s">
        <v>20</v>
      </c>
      <c r="H609" t="s">
        <v>21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1132</v>
      </c>
      <c r="O609" t="s">
        <v>1133</v>
      </c>
      <c r="P609" s="4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1" t="s">
        <v>1269</v>
      </c>
      <c r="C610" s="1" t="s">
        <v>1270</v>
      </c>
      <c r="D610" s="2">
        <v>150000</v>
      </c>
      <c r="E610" s="3">
        <v>1461</v>
      </c>
      <c r="F610" t="s">
        <v>276</v>
      </c>
      <c r="G610" t="s">
        <v>20</v>
      </c>
      <c r="H610" t="s">
        <v>21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1132</v>
      </c>
      <c r="O610" t="s">
        <v>1133</v>
      </c>
      <c r="P610" s="4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1" t="s">
        <v>1271</v>
      </c>
      <c r="C611" s="1" t="s">
        <v>1272</v>
      </c>
      <c r="D611" s="2">
        <v>780</v>
      </c>
      <c r="E611" s="3">
        <v>5</v>
      </c>
      <c r="F611" t="s">
        <v>276</v>
      </c>
      <c r="G611" t="s">
        <v>28</v>
      </c>
      <c r="H611" t="s">
        <v>29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1132</v>
      </c>
      <c r="O611" t="s">
        <v>1133</v>
      </c>
      <c r="P611" s="4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1" t="s">
        <v>1273</v>
      </c>
      <c r="C612" s="1" t="s">
        <v>1274</v>
      </c>
      <c r="D612" s="2">
        <v>13803</v>
      </c>
      <c r="E612" s="3">
        <v>0</v>
      </c>
      <c r="F612" t="s">
        <v>276</v>
      </c>
      <c r="G612" t="s">
        <v>20</v>
      </c>
      <c r="H612" t="s">
        <v>21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1132</v>
      </c>
      <c r="O612" t="s">
        <v>1133</v>
      </c>
      <c r="P612" s="4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1" t="s">
        <v>1275</v>
      </c>
      <c r="C613" s="1" t="s">
        <v>1276</v>
      </c>
      <c r="D613" s="2">
        <v>80000</v>
      </c>
      <c r="E613" s="3">
        <v>0</v>
      </c>
      <c r="F613" t="s">
        <v>276</v>
      </c>
      <c r="G613" t="s">
        <v>183</v>
      </c>
      <c r="H613" t="s">
        <v>59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1132</v>
      </c>
      <c r="O613" t="s">
        <v>1133</v>
      </c>
      <c r="P613" s="4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1" t="s">
        <v>1277</v>
      </c>
      <c r="C614" s="1" t="s">
        <v>1278</v>
      </c>
      <c r="D614" s="2">
        <v>10000</v>
      </c>
      <c r="E614" s="3">
        <v>0</v>
      </c>
      <c r="F614" t="s">
        <v>276</v>
      </c>
      <c r="G614" t="s">
        <v>1230</v>
      </c>
      <c r="H614" t="s">
        <v>59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1132</v>
      </c>
      <c r="O614" t="s">
        <v>1133</v>
      </c>
      <c r="P614" s="4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1" t="s">
        <v>1279</v>
      </c>
      <c r="C615" s="1" t="s">
        <v>1280</v>
      </c>
      <c r="D615" s="2">
        <v>60000</v>
      </c>
      <c r="E615" s="3">
        <v>12818</v>
      </c>
      <c r="F615" t="s">
        <v>276</v>
      </c>
      <c r="G615" t="s">
        <v>20</v>
      </c>
      <c r="H615" t="s">
        <v>21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1132</v>
      </c>
      <c r="O615" t="s">
        <v>1133</v>
      </c>
      <c r="P615" s="4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1" t="s">
        <v>1281</v>
      </c>
      <c r="C616" s="1" t="s">
        <v>1282</v>
      </c>
      <c r="D616" s="2">
        <v>10000</v>
      </c>
      <c r="E616" s="3">
        <v>0</v>
      </c>
      <c r="F616" t="s">
        <v>276</v>
      </c>
      <c r="G616" t="s">
        <v>20</v>
      </c>
      <c r="H616" t="s">
        <v>21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1132</v>
      </c>
      <c r="O616" t="s">
        <v>1133</v>
      </c>
      <c r="P616" s="4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1" t="s">
        <v>1283</v>
      </c>
      <c r="C617" s="1" t="s">
        <v>1284</v>
      </c>
      <c r="D617" s="2">
        <v>515</v>
      </c>
      <c r="E617" s="3">
        <v>0</v>
      </c>
      <c r="F617" t="s">
        <v>276</v>
      </c>
      <c r="G617" t="s">
        <v>84</v>
      </c>
      <c r="H617" t="s">
        <v>85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1132</v>
      </c>
      <c r="O617" t="s">
        <v>1133</v>
      </c>
      <c r="P617" s="4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1" t="s">
        <v>1285</v>
      </c>
      <c r="C618" s="1" t="s">
        <v>1286</v>
      </c>
      <c r="D618" s="2">
        <v>5000</v>
      </c>
      <c r="E618" s="3">
        <v>0</v>
      </c>
      <c r="F618" t="s">
        <v>276</v>
      </c>
      <c r="G618" t="s">
        <v>183</v>
      </c>
      <c r="H618" t="s">
        <v>59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1132</v>
      </c>
      <c r="O618" t="s">
        <v>1133</v>
      </c>
      <c r="P618" s="4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1" t="s">
        <v>1287</v>
      </c>
      <c r="C619" s="1" t="s">
        <v>1288</v>
      </c>
      <c r="D619" s="2">
        <v>2000</v>
      </c>
      <c r="E619" s="3">
        <v>60</v>
      </c>
      <c r="F619" t="s">
        <v>276</v>
      </c>
      <c r="G619" t="s">
        <v>28</v>
      </c>
      <c r="H619" t="s">
        <v>29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1132</v>
      </c>
      <c r="O619" t="s">
        <v>1133</v>
      </c>
      <c r="P619" s="4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1" t="s">
        <v>1289</v>
      </c>
      <c r="C620" s="1" t="s">
        <v>1290</v>
      </c>
      <c r="D620" s="2">
        <v>400</v>
      </c>
      <c r="E620" s="3">
        <v>0</v>
      </c>
      <c r="F620" t="s">
        <v>276</v>
      </c>
      <c r="G620" t="s">
        <v>20</v>
      </c>
      <c r="H620" t="s">
        <v>21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1132</v>
      </c>
      <c r="O620" t="s">
        <v>1133</v>
      </c>
      <c r="P620" s="4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1" t="s">
        <v>1291</v>
      </c>
      <c r="C621" s="1" t="s">
        <v>1292</v>
      </c>
      <c r="D621" s="2">
        <v>2500000</v>
      </c>
      <c r="E621" s="3">
        <v>1</v>
      </c>
      <c r="F621" t="s">
        <v>276</v>
      </c>
      <c r="G621" t="s">
        <v>20</v>
      </c>
      <c r="H621" t="s">
        <v>21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1132</v>
      </c>
      <c r="O621" t="s">
        <v>1133</v>
      </c>
      <c r="P621" s="4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1" t="s">
        <v>1293</v>
      </c>
      <c r="C622" s="1" t="s">
        <v>1294</v>
      </c>
      <c r="D622" s="2">
        <v>30000</v>
      </c>
      <c r="E622" s="3">
        <v>300</v>
      </c>
      <c r="F622" t="s">
        <v>276</v>
      </c>
      <c r="G622" t="s">
        <v>163</v>
      </c>
      <c r="H622" t="s">
        <v>164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1132</v>
      </c>
      <c r="O622" t="s">
        <v>1133</v>
      </c>
      <c r="P622" s="4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1" t="s">
        <v>1295</v>
      </c>
      <c r="C623" s="1" t="s">
        <v>1296</v>
      </c>
      <c r="D623" s="2">
        <v>25000</v>
      </c>
      <c r="E623" s="3">
        <v>261</v>
      </c>
      <c r="F623" t="s">
        <v>276</v>
      </c>
      <c r="G623" t="s">
        <v>20</v>
      </c>
      <c r="H623" t="s">
        <v>21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1132</v>
      </c>
      <c r="O623" t="s">
        <v>1133</v>
      </c>
      <c r="P623" s="4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1" t="s">
        <v>1297</v>
      </c>
      <c r="C624" s="1" t="s">
        <v>1298</v>
      </c>
      <c r="D624" s="2">
        <v>6000</v>
      </c>
      <c r="E624" s="3">
        <v>341</v>
      </c>
      <c r="F624" t="s">
        <v>276</v>
      </c>
      <c r="G624" t="s">
        <v>20</v>
      </c>
      <c r="H624" t="s">
        <v>21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1132</v>
      </c>
      <c r="O624" t="s">
        <v>1133</v>
      </c>
      <c r="P624" s="4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1" t="s">
        <v>1299</v>
      </c>
      <c r="C625" s="1" t="s">
        <v>1300</v>
      </c>
      <c r="D625" s="2">
        <v>75000</v>
      </c>
      <c r="E625" s="3">
        <v>0</v>
      </c>
      <c r="F625" t="s">
        <v>276</v>
      </c>
      <c r="G625" t="s">
        <v>54</v>
      </c>
      <c r="H625" t="s">
        <v>55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1132</v>
      </c>
      <c r="O625" t="s">
        <v>1133</v>
      </c>
      <c r="P625" s="4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1" t="s">
        <v>1301</v>
      </c>
      <c r="C626" s="1" t="s">
        <v>1302</v>
      </c>
      <c r="D626" s="2">
        <v>5000</v>
      </c>
      <c r="E626" s="3">
        <v>0</v>
      </c>
      <c r="F626" t="s">
        <v>276</v>
      </c>
      <c r="G626" t="s">
        <v>20</v>
      </c>
      <c r="H626" t="s">
        <v>21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1132</v>
      </c>
      <c r="O626" t="s">
        <v>1133</v>
      </c>
      <c r="P626" s="4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1" t="s">
        <v>1303</v>
      </c>
      <c r="C627" s="1" t="s">
        <v>1304</v>
      </c>
      <c r="D627" s="2">
        <v>25000</v>
      </c>
      <c r="E627" s="3">
        <v>0</v>
      </c>
      <c r="F627" t="s">
        <v>276</v>
      </c>
      <c r="G627" t="s">
        <v>163</v>
      </c>
      <c r="H627" t="s">
        <v>164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1132</v>
      </c>
      <c r="O627" t="s">
        <v>1133</v>
      </c>
      <c r="P627" s="4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1" t="s">
        <v>1305</v>
      </c>
      <c r="C628" s="1" t="s">
        <v>1306</v>
      </c>
      <c r="D628" s="2">
        <v>25000</v>
      </c>
      <c r="E628" s="3">
        <v>4345</v>
      </c>
      <c r="F628" t="s">
        <v>276</v>
      </c>
      <c r="G628" t="s">
        <v>20</v>
      </c>
      <c r="H628" t="s">
        <v>21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1132</v>
      </c>
      <c r="O628" t="s">
        <v>1133</v>
      </c>
      <c r="P628" s="4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1" t="s">
        <v>1307</v>
      </c>
      <c r="C629" s="1" t="s">
        <v>1308</v>
      </c>
      <c r="D629" s="2">
        <v>450000</v>
      </c>
      <c r="E629" s="3">
        <v>90</v>
      </c>
      <c r="F629" t="s">
        <v>276</v>
      </c>
      <c r="G629" t="s">
        <v>480</v>
      </c>
      <c r="H629" t="s">
        <v>481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1132</v>
      </c>
      <c r="O629" t="s">
        <v>1133</v>
      </c>
      <c r="P629" s="4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1" t="s">
        <v>1309</v>
      </c>
      <c r="C630" s="1" t="s">
        <v>1310</v>
      </c>
      <c r="D630" s="2">
        <v>5000</v>
      </c>
      <c r="E630" s="3">
        <v>0</v>
      </c>
      <c r="F630" t="s">
        <v>276</v>
      </c>
      <c r="G630" t="s">
        <v>20</v>
      </c>
      <c r="H630" t="s">
        <v>21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1132</v>
      </c>
      <c r="O630" t="s">
        <v>1133</v>
      </c>
      <c r="P630" s="4">
        <f t="shared" si="18"/>
        <v>41803.692789351851</v>
      </c>
      <c r="Q630">
        <f t="shared" si="19"/>
        <v>2014</v>
      </c>
    </row>
    <row r="631" spans="1:17" ht="60" x14ac:dyDescent="0.25">
      <c r="A631">
        <v>629</v>
      </c>
      <c r="B631" s="1" t="s">
        <v>1311</v>
      </c>
      <c r="C631" s="1" t="s">
        <v>1312</v>
      </c>
      <c r="D631" s="2">
        <v>200000</v>
      </c>
      <c r="E631" s="3">
        <v>350</v>
      </c>
      <c r="F631" t="s">
        <v>276</v>
      </c>
      <c r="G631" t="s">
        <v>54</v>
      </c>
      <c r="H631" t="s">
        <v>55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1132</v>
      </c>
      <c r="O631" t="s">
        <v>1133</v>
      </c>
      <c r="P631" s="4">
        <f t="shared" si="18"/>
        <v>42474.637824074074</v>
      </c>
      <c r="Q631">
        <f t="shared" si="19"/>
        <v>2016</v>
      </c>
    </row>
    <row r="632" spans="1:17" ht="60" x14ac:dyDescent="0.25">
      <c r="A632">
        <v>630</v>
      </c>
      <c r="B632" s="1" t="s">
        <v>1313</v>
      </c>
      <c r="C632" s="1" t="s">
        <v>1314</v>
      </c>
      <c r="D632" s="2">
        <v>11999</v>
      </c>
      <c r="E632" s="3">
        <v>10</v>
      </c>
      <c r="F632" t="s">
        <v>276</v>
      </c>
      <c r="G632" t="s">
        <v>20</v>
      </c>
      <c r="H632" t="s">
        <v>21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1132</v>
      </c>
      <c r="O632" t="s">
        <v>1133</v>
      </c>
      <c r="P632" s="4">
        <f t="shared" si="18"/>
        <v>42223.619456018518</v>
      </c>
      <c r="Q632">
        <f t="shared" si="19"/>
        <v>2015</v>
      </c>
    </row>
    <row r="633" spans="1:17" ht="45" x14ac:dyDescent="0.25">
      <c r="A633">
        <v>631</v>
      </c>
      <c r="B633" s="1" t="s">
        <v>1315</v>
      </c>
      <c r="C633" s="1" t="s">
        <v>1316</v>
      </c>
      <c r="D633" s="2">
        <v>50000</v>
      </c>
      <c r="E633" s="3">
        <v>690</v>
      </c>
      <c r="F633" t="s">
        <v>276</v>
      </c>
      <c r="G633" t="s">
        <v>163</v>
      </c>
      <c r="H633" t="s">
        <v>164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1132</v>
      </c>
      <c r="O633" t="s">
        <v>1133</v>
      </c>
      <c r="P633" s="4">
        <f t="shared" si="18"/>
        <v>42489.772326388891</v>
      </c>
      <c r="Q633">
        <f t="shared" si="19"/>
        <v>2016</v>
      </c>
    </row>
    <row r="634" spans="1:17" ht="45" x14ac:dyDescent="0.25">
      <c r="A634">
        <v>632</v>
      </c>
      <c r="B634" s="1" t="s">
        <v>1317</v>
      </c>
      <c r="C634" s="1" t="s">
        <v>1318</v>
      </c>
      <c r="D634" s="2">
        <v>20000</v>
      </c>
      <c r="E634" s="3">
        <v>0</v>
      </c>
      <c r="F634" t="s">
        <v>276</v>
      </c>
      <c r="G634" t="s">
        <v>391</v>
      </c>
      <c r="H634" t="s">
        <v>59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1132</v>
      </c>
      <c r="O634" t="s">
        <v>1133</v>
      </c>
      <c r="P634" s="4">
        <f t="shared" si="18"/>
        <v>42303.659317129626</v>
      </c>
      <c r="Q634">
        <f t="shared" si="19"/>
        <v>2015</v>
      </c>
    </row>
    <row r="635" spans="1:17" ht="45" x14ac:dyDescent="0.25">
      <c r="A635">
        <v>633</v>
      </c>
      <c r="B635" s="1" t="s">
        <v>1319</v>
      </c>
      <c r="C635" s="1" t="s">
        <v>1320</v>
      </c>
      <c r="D635" s="2">
        <v>10000</v>
      </c>
      <c r="E635" s="3">
        <v>1245</v>
      </c>
      <c r="F635" t="s">
        <v>276</v>
      </c>
      <c r="G635" t="s">
        <v>20</v>
      </c>
      <c r="H635" t="s">
        <v>21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1132</v>
      </c>
      <c r="O635" t="s">
        <v>1133</v>
      </c>
      <c r="P635" s="4">
        <f t="shared" si="18"/>
        <v>42507.29932870371</v>
      </c>
      <c r="Q635">
        <f t="shared" si="19"/>
        <v>2016</v>
      </c>
    </row>
    <row r="636" spans="1:17" ht="45" x14ac:dyDescent="0.25">
      <c r="A636">
        <v>634</v>
      </c>
      <c r="B636" s="1" t="s">
        <v>1321</v>
      </c>
      <c r="C636" s="1" t="s">
        <v>1322</v>
      </c>
      <c r="D636" s="2">
        <v>5000</v>
      </c>
      <c r="E636" s="3">
        <v>1</v>
      </c>
      <c r="F636" t="s">
        <v>276</v>
      </c>
      <c r="G636" t="s">
        <v>20</v>
      </c>
      <c r="H636" t="s">
        <v>21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1132</v>
      </c>
      <c r="O636" t="s">
        <v>1133</v>
      </c>
      <c r="P636" s="4">
        <f t="shared" si="18"/>
        <v>42031.928576388891</v>
      </c>
      <c r="Q636">
        <f t="shared" si="19"/>
        <v>2015</v>
      </c>
    </row>
    <row r="637" spans="1:17" ht="30" x14ac:dyDescent="0.25">
      <c r="A637">
        <v>635</v>
      </c>
      <c r="B637" s="1" t="s">
        <v>1323</v>
      </c>
      <c r="C637" s="1" t="s">
        <v>1324</v>
      </c>
      <c r="D637" s="2">
        <v>25000</v>
      </c>
      <c r="E637" s="3">
        <v>2</v>
      </c>
      <c r="F637" t="s">
        <v>276</v>
      </c>
      <c r="G637" t="s">
        <v>20</v>
      </c>
      <c r="H637" t="s">
        <v>21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1132</v>
      </c>
      <c r="O637" t="s">
        <v>1133</v>
      </c>
      <c r="P637" s="4">
        <f t="shared" si="18"/>
        <v>42076.092152777783</v>
      </c>
      <c r="Q637">
        <f t="shared" si="19"/>
        <v>2015</v>
      </c>
    </row>
    <row r="638" spans="1:17" ht="45" x14ac:dyDescent="0.25">
      <c r="A638">
        <v>636</v>
      </c>
      <c r="B638" s="1" t="s">
        <v>1325</v>
      </c>
      <c r="C638" s="1" t="s">
        <v>1326</v>
      </c>
      <c r="D638" s="2">
        <v>2000</v>
      </c>
      <c r="E638" s="3">
        <v>4</v>
      </c>
      <c r="F638" t="s">
        <v>276</v>
      </c>
      <c r="G638" t="s">
        <v>28</v>
      </c>
      <c r="H638" t="s">
        <v>29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1132</v>
      </c>
      <c r="O638" t="s">
        <v>1133</v>
      </c>
      <c r="P638" s="4">
        <f t="shared" si="18"/>
        <v>42131.455439814818</v>
      </c>
      <c r="Q638">
        <f t="shared" si="19"/>
        <v>2015</v>
      </c>
    </row>
    <row r="639" spans="1:17" ht="60" x14ac:dyDescent="0.25">
      <c r="A639">
        <v>637</v>
      </c>
      <c r="B639" s="1" t="s">
        <v>1327</v>
      </c>
      <c r="C639" s="1" t="s">
        <v>1328</v>
      </c>
      <c r="D639" s="2">
        <v>100000</v>
      </c>
      <c r="E639" s="3">
        <v>0</v>
      </c>
      <c r="F639" t="s">
        <v>276</v>
      </c>
      <c r="G639" t="s">
        <v>28</v>
      </c>
      <c r="H639" t="s">
        <v>29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1132</v>
      </c>
      <c r="O639" t="s">
        <v>1133</v>
      </c>
      <c r="P639" s="4">
        <f t="shared" si="18"/>
        <v>42762.962013888886</v>
      </c>
      <c r="Q639">
        <f t="shared" si="19"/>
        <v>2017</v>
      </c>
    </row>
    <row r="640" spans="1:17" x14ac:dyDescent="0.25">
      <c r="A640">
        <v>638</v>
      </c>
      <c r="B640" s="1" t="s">
        <v>1329</v>
      </c>
      <c r="C640" s="1" t="s">
        <v>1330</v>
      </c>
      <c r="D640" s="2">
        <v>200000</v>
      </c>
      <c r="E640" s="3">
        <v>18</v>
      </c>
      <c r="F640" t="s">
        <v>276</v>
      </c>
      <c r="G640" t="s">
        <v>506</v>
      </c>
      <c r="H640" t="s">
        <v>59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1132</v>
      </c>
      <c r="O640" t="s">
        <v>1133</v>
      </c>
      <c r="P640" s="4">
        <f t="shared" si="18"/>
        <v>42759.593310185184</v>
      </c>
      <c r="Q640">
        <f t="shared" si="19"/>
        <v>2017</v>
      </c>
    </row>
    <row r="641" spans="1:17" ht="30" x14ac:dyDescent="0.25">
      <c r="A641">
        <v>639</v>
      </c>
      <c r="B641" s="1" t="s">
        <v>1331</v>
      </c>
      <c r="C641" s="1" t="s">
        <v>1332</v>
      </c>
      <c r="D641" s="2">
        <v>1000000</v>
      </c>
      <c r="E641" s="3">
        <v>1</v>
      </c>
      <c r="F641" t="s">
        <v>276</v>
      </c>
      <c r="G641" t="s">
        <v>20</v>
      </c>
      <c r="H641" t="s">
        <v>21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1132</v>
      </c>
      <c r="O641" t="s">
        <v>1133</v>
      </c>
      <c r="P641" s="4">
        <f t="shared" si="18"/>
        <v>41865.583275462966</v>
      </c>
      <c r="Q641">
        <f t="shared" si="19"/>
        <v>2014</v>
      </c>
    </row>
    <row r="642" spans="1:17" ht="60" x14ac:dyDescent="0.25">
      <c r="A642">
        <v>640</v>
      </c>
      <c r="B642" s="1" t="s">
        <v>1333</v>
      </c>
      <c r="C642" s="1" t="s">
        <v>1334</v>
      </c>
      <c r="D642" s="2">
        <v>70</v>
      </c>
      <c r="E642" s="3">
        <v>101</v>
      </c>
      <c r="F642" t="s">
        <v>19</v>
      </c>
      <c r="G642" t="s">
        <v>183</v>
      </c>
      <c r="H642" t="s">
        <v>59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1132</v>
      </c>
      <c r="O642" t="s">
        <v>1335</v>
      </c>
      <c r="P642" s="4">
        <f t="shared" ref="P642:P705" si="20">(((J642/60)/60)/24)+DATE(1970,1,1)</f>
        <v>42683.420312500006</v>
      </c>
      <c r="Q642">
        <f t="shared" ref="Q642:Q705" si="21">YEAR(P642)</f>
        <v>2016</v>
      </c>
    </row>
    <row r="643" spans="1:17" ht="60" x14ac:dyDescent="0.25">
      <c r="A643">
        <v>641</v>
      </c>
      <c r="B643" s="1" t="s">
        <v>1336</v>
      </c>
      <c r="C643" s="1" t="s">
        <v>1337</v>
      </c>
      <c r="D643" s="2">
        <v>40000</v>
      </c>
      <c r="E643" s="3">
        <v>47665</v>
      </c>
      <c r="F643" t="s">
        <v>19</v>
      </c>
      <c r="G643" t="s">
        <v>20</v>
      </c>
      <c r="H643" t="s">
        <v>21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1132</v>
      </c>
      <c r="O643" t="s">
        <v>1335</v>
      </c>
      <c r="P643" s="4">
        <f t="shared" si="20"/>
        <v>42199.57</v>
      </c>
      <c r="Q643">
        <f t="shared" si="21"/>
        <v>2015</v>
      </c>
    </row>
    <row r="644" spans="1:17" ht="60" x14ac:dyDescent="0.25">
      <c r="A644">
        <v>642</v>
      </c>
      <c r="B644" s="1" t="s">
        <v>1338</v>
      </c>
      <c r="C644" s="1" t="s">
        <v>1339</v>
      </c>
      <c r="D644" s="2">
        <v>20000</v>
      </c>
      <c r="E644" s="3">
        <v>292097</v>
      </c>
      <c r="F644" t="s">
        <v>19</v>
      </c>
      <c r="G644" t="s">
        <v>506</v>
      </c>
      <c r="H644" t="s">
        <v>59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1132</v>
      </c>
      <c r="O644" t="s">
        <v>1335</v>
      </c>
      <c r="P644" s="4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1" t="s">
        <v>1340</v>
      </c>
      <c r="C645" s="1" t="s">
        <v>1341</v>
      </c>
      <c r="D645" s="2">
        <v>25000</v>
      </c>
      <c r="E645" s="3">
        <v>26452</v>
      </c>
      <c r="F645" t="s">
        <v>19</v>
      </c>
      <c r="G645" t="s">
        <v>20</v>
      </c>
      <c r="H645" t="s">
        <v>21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1132</v>
      </c>
      <c r="O645" t="s">
        <v>1335</v>
      </c>
      <c r="P645" s="4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1" t="s">
        <v>1342</v>
      </c>
      <c r="C646" s="1" t="s">
        <v>1343</v>
      </c>
      <c r="D646" s="2">
        <v>25000</v>
      </c>
      <c r="E646" s="3">
        <v>75029.48</v>
      </c>
      <c r="F646" t="s">
        <v>19</v>
      </c>
      <c r="G646" t="s">
        <v>20</v>
      </c>
      <c r="H646" t="s">
        <v>21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1132</v>
      </c>
      <c r="O646" t="s">
        <v>1335</v>
      </c>
      <c r="P646" s="4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1" t="s">
        <v>1344</v>
      </c>
      <c r="C647" s="1" t="s">
        <v>1345</v>
      </c>
      <c r="D647" s="2">
        <v>2000</v>
      </c>
      <c r="E647" s="3">
        <v>5574</v>
      </c>
      <c r="F647" t="s">
        <v>19</v>
      </c>
      <c r="G647" t="s">
        <v>20</v>
      </c>
      <c r="H647" t="s">
        <v>21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1132</v>
      </c>
      <c r="O647" t="s">
        <v>1335</v>
      </c>
      <c r="P647" s="4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1" t="s">
        <v>1346</v>
      </c>
      <c r="C648" s="1" t="s">
        <v>1347</v>
      </c>
      <c r="D648" s="2">
        <v>800</v>
      </c>
      <c r="E648" s="3">
        <v>1055.01</v>
      </c>
      <c r="F648" t="s">
        <v>19</v>
      </c>
      <c r="G648" t="s">
        <v>20</v>
      </c>
      <c r="H648" t="s">
        <v>21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1132</v>
      </c>
      <c r="O648" t="s">
        <v>1335</v>
      </c>
      <c r="P648" s="4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1" t="s">
        <v>1348</v>
      </c>
      <c r="C649" s="1" t="s">
        <v>1349</v>
      </c>
      <c r="D649" s="2">
        <v>2000</v>
      </c>
      <c r="E649" s="3">
        <v>2141</v>
      </c>
      <c r="F649" t="s">
        <v>19</v>
      </c>
      <c r="G649" t="s">
        <v>163</v>
      </c>
      <c r="H649" t="s">
        <v>164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1132</v>
      </c>
      <c r="O649" t="s">
        <v>1335</v>
      </c>
      <c r="P649" s="4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1" t="s">
        <v>1350</v>
      </c>
      <c r="C650" s="1" t="s">
        <v>1351</v>
      </c>
      <c r="D650" s="2">
        <v>35000</v>
      </c>
      <c r="E650" s="3">
        <v>44388</v>
      </c>
      <c r="F650" t="s">
        <v>19</v>
      </c>
      <c r="G650" t="s">
        <v>20</v>
      </c>
      <c r="H650" t="s">
        <v>21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1132</v>
      </c>
      <c r="O650" t="s">
        <v>1335</v>
      </c>
      <c r="P650" s="4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1" t="s">
        <v>1352</v>
      </c>
      <c r="C651" s="1" t="s">
        <v>1353</v>
      </c>
      <c r="D651" s="2">
        <v>2500</v>
      </c>
      <c r="E651" s="3">
        <v>3499</v>
      </c>
      <c r="F651" t="s">
        <v>19</v>
      </c>
      <c r="G651" t="s">
        <v>20</v>
      </c>
      <c r="H651" t="s">
        <v>21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1132</v>
      </c>
      <c r="O651" t="s">
        <v>1335</v>
      </c>
      <c r="P651" s="4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1" t="s">
        <v>1354</v>
      </c>
      <c r="C652" s="1" t="s">
        <v>1355</v>
      </c>
      <c r="D652" s="2">
        <v>1500</v>
      </c>
      <c r="E652" s="3">
        <v>1686</v>
      </c>
      <c r="F652" t="s">
        <v>19</v>
      </c>
      <c r="G652" t="s">
        <v>20</v>
      </c>
      <c r="H652" t="s">
        <v>21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1132</v>
      </c>
      <c r="O652" t="s">
        <v>1335</v>
      </c>
      <c r="P652" s="4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1" t="s">
        <v>1356</v>
      </c>
      <c r="C653" s="1" t="s">
        <v>1357</v>
      </c>
      <c r="D653" s="2">
        <v>25000</v>
      </c>
      <c r="E653" s="3">
        <v>25132</v>
      </c>
      <c r="F653" t="s">
        <v>19</v>
      </c>
      <c r="G653" t="s">
        <v>20</v>
      </c>
      <c r="H653" t="s">
        <v>21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1132</v>
      </c>
      <c r="O653" t="s">
        <v>1335</v>
      </c>
      <c r="P653" s="4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1" t="s">
        <v>1358</v>
      </c>
      <c r="C654" s="1" t="s">
        <v>1359</v>
      </c>
      <c r="D654" s="2">
        <v>3000</v>
      </c>
      <c r="E654" s="3">
        <v>3014</v>
      </c>
      <c r="F654" t="s">
        <v>19</v>
      </c>
      <c r="G654" t="s">
        <v>20</v>
      </c>
      <c r="H654" t="s">
        <v>21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1132</v>
      </c>
      <c r="O654" t="s">
        <v>1335</v>
      </c>
      <c r="P654" s="4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1" t="s">
        <v>1360</v>
      </c>
      <c r="C655" s="1" t="s">
        <v>1361</v>
      </c>
      <c r="D655" s="2">
        <v>75000</v>
      </c>
      <c r="E655" s="3">
        <v>106084.5</v>
      </c>
      <c r="F655" t="s">
        <v>19</v>
      </c>
      <c r="G655" t="s">
        <v>20</v>
      </c>
      <c r="H655" t="s">
        <v>21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1132</v>
      </c>
      <c r="O655" t="s">
        <v>1335</v>
      </c>
      <c r="P655" s="4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1" t="s">
        <v>1362</v>
      </c>
      <c r="C656" s="1" t="s">
        <v>1363</v>
      </c>
      <c r="D656" s="2">
        <v>12000</v>
      </c>
      <c r="E656" s="3">
        <v>32075</v>
      </c>
      <c r="F656" t="s">
        <v>19</v>
      </c>
      <c r="G656" t="s">
        <v>20</v>
      </c>
      <c r="H656" t="s">
        <v>21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1132</v>
      </c>
      <c r="O656" t="s">
        <v>1335</v>
      </c>
      <c r="P656" s="4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1" t="s">
        <v>1364</v>
      </c>
      <c r="C657" s="1" t="s">
        <v>1365</v>
      </c>
      <c r="D657" s="2">
        <v>8000</v>
      </c>
      <c r="E657" s="3">
        <v>11751</v>
      </c>
      <c r="F657" t="s">
        <v>19</v>
      </c>
      <c r="G657" t="s">
        <v>20</v>
      </c>
      <c r="H657" t="s">
        <v>21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1132</v>
      </c>
      <c r="O657" t="s">
        <v>1335</v>
      </c>
      <c r="P657" s="4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1" t="s">
        <v>1366</v>
      </c>
      <c r="C658" s="1" t="s">
        <v>1367</v>
      </c>
      <c r="D658" s="2">
        <v>5000</v>
      </c>
      <c r="E658" s="3">
        <v>10678</v>
      </c>
      <c r="F658" t="s">
        <v>19</v>
      </c>
      <c r="G658" t="s">
        <v>20</v>
      </c>
      <c r="H658" t="s">
        <v>21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1132</v>
      </c>
      <c r="O658" t="s">
        <v>1335</v>
      </c>
      <c r="P658" s="4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1" t="s">
        <v>1368</v>
      </c>
      <c r="C659" s="1" t="s">
        <v>1369</v>
      </c>
      <c r="D659" s="2">
        <v>15000</v>
      </c>
      <c r="E659" s="3">
        <v>18855</v>
      </c>
      <c r="F659" t="s">
        <v>19</v>
      </c>
      <c r="G659" t="s">
        <v>20</v>
      </c>
      <c r="H659" t="s">
        <v>21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1132</v>
      </c>
      <c r="O659" t="s">
        <v>1335</v>
      </c>
      <c r="P659" s="4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1" t="s">
        <v>1370</v>
      </c>
      <c r="C660" s="1" t="s">
        <v>1371</v>
      </c>
      <c r="D660" s="2">
        <v>28888</v>
      </c>
      <c r="E660" s="3">
        <v>30177</v>
      </c>
      <c r="F660" t="s">
        <v>19</v>
      </c>
      <c r="G660" t="s">
        <v>20</v>
      </c>
      <c r="H660" t="s">
        <v>21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1132</v>
      </c>
      <c r="O660" t="s">
        <v>1335</v>
      </c>
      <c r="P660" s="4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1" t="s">
        <v>1372</v>
      </c>
      <c r="C661" s="1" t="s">
        <v>1373</v>
      </c>
      <c r="D661" s="2">
        <v>3000</v>
      </c>
      <c r="E661" s="3">
        <v>3017</v>
      </c>
      <c r="F661" t="s">
        <v>19</v>
      </c>
      <c r="G661" t="s">
        <v>20</v>
      </c>
      <c r="H661" t="s">
        <v>21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1132</v>
      </c>
      <c r="O661" t="s">
        <v>1335</v>
      </c>
      <c r="P661" s="4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1" t="s">
        <v>1374</v>
      </c>
      <c r="C662" s="1" t="s">
        <v>1375</v>
      </c>
      <c r="D662" s="2">
        <v>50000</v>
      </c>
      <c r="E662" s="3">
        <v>1529</v>
      </c>
      <c r="F662" t="s">
        <v>361</v>
      </c>
      <c r="G662" t="s">
        <v>20</v>
      </c>
      <c r="H662" t="s">
        <v>21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1132</v>
      </c>
      <c r="O662" t="s">
        <v>1335</v>
      </c>
      <c r="P662" s="4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1" t="s">
        <v>1376</v>
      </c>
      <c r="C663" s="1" t="s">
        <v>1377</v>
      </c>
      <c r="D663" s="2">
        <v>10000</v>
      </c>
      <c r="E663" s="3">
        <v>95</v>
      </c>
      <c r="F663" t="s">
        <v>361</v>
      </c>
      <c r="G663" t="s">
        <v>20</v>
      </c>
      <c r="H663" t="s">
        <v>21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1132</v>
      </c>
      <c r="O663" t="s">
        <v>1335</v>
      </c>
      <c r="P663" s="4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1" t="s">
        <v>1378</v>
      </c>
      <c r="C664" s="1" t="s">
        <v>1379</v>
      </c>
      <c r="D664" s="2">
        <v>39000</v>
      </c>
      <c r="E664" s="3">
        <v>156</v>
      </c>
      <c r="F664" t="s">
        <v>361</v>
      </c>
      <c r="G664" t="s">
        <v>20</v>
      </c>
      <c r="H664" t="s">
        <v>21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1132</v>
      </c>
      <c r="O664" t="s">
        <v>1335</v>
      </c>
      <c r="P664" s="4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1" t="s">
        <v>1380</v>
      </c>
      <c r="C665" s="1" t="s">
        <v>1381</v>
      </c>
      <c r="D665" s="2">
        <v>200000</v>
      </c>
      <c r="E665" s="3">
        <v>700</v>
      </c>
      <c r="F665" t="s">
        <v>361</v>
      </c>
      <c r="G665" t="s">
        <v>313</v>
      </c>
      <c r="H665" t="s">
        <v>314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1132</v>
      </c>
      <c r="O665" t="s">
        <v>1335</v>
      </c>
      <c r="P665" s="4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1" t="s">
        <v>1382</v>
      </c>
      <c r="C666" s="1" t="s">
        <v>1383</v>
      </c>
      <c r="D666" s="2">
        <v>12000</v>
      </c>
      <c r="E666" s="3">
        <v>904</v>
      </c>
      <c r="F666" t="s">
        <v>361</v>
      </c>
      <c r="G666" t="s">
        <v>20</v>
      </c>
      <c r="H666" t="s">
        <v>21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1132</v>
      </c>
      <c r="O666" t="s">
        <v>1335</v>
      </c>
      <c r="P666" s="4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1" t="s">
        <v>1384</v>
      </c>
      <c r="C667" s="1" t="s">
        <v>1385</v>
      </c>
      <c r="D667" s="2">
        <v>10000</v>
      </c>
      <c r="E667" s="3">
        <v>1864</v>
      </c>
      <c r="F667" t="s">
        <v>361</v>
      </c>
      <c r="G667" t="s">
        <v>20</v>
      </c>
      <c r="H667" t="s">
        <v>21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1132</v>
      </c>
      <c r="O667" t="s">
        <v>1335</v>
      </c>
      <c r="P667" s="4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1" t="s">
        <v>1386</v>
      </c>
      <c r="C668" s="1" t="s">
        <v>1387</v>
      </c>
      <c r="D668" s="2">
        <v>200000</v>
      </c>
      <c r="E668" s="3">
        <v>8</v>
      </c>
      <c r="F668" t="s">
        <v>361</v>
      </c>
      <c r="G668" t="s">
        <v>20</v>
      </c>
      <c r="H668" t="s">
        <v>21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1132</v>
      </c>
      <c r="O668" t="s">
        <v>1335</v>
      </c>
      <c r="P668" s="4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1" t="s">
        <v>1388</v>
      </c>
      <c r="C669" s="1" t="s">
        <v>1389</v>
      </c>
      <c r="D669" s="2">
        <v>50000</v>
      </c>
      <c r="E669" s="3">
        <v>5010</v>
      </c>
      <c r="F669" t="s">
        <v>361</v>
      </c>
      <c r="G669" t="s">
        <v>1230</v>
      </c>
      <c r="H669" t="s">
        <v>59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1132</v>
      </c>
      <c r="O669" t="s">
        <v>1335</v>
      </c>
      <c r="P669" s="4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1" t="s">
        <v>1390</v>
      </c>
      <c r="C670" s="1" t="s">
        <v>1391</v>
      </c>
      <c r="D670" s="2">
        <v>15000</v>
      </c>
      <c r="E670" s="3">
        <v>684</v>
      </c>
      <c r="F670" t="s">
        <v>361</v>
      </c>
      <c r="G670" t="s">
        <v>20</v>
      </c>
      <c r="H670" t="s">
        <v>21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1132</v>
      </c>
      <c r="O670" t="s">
        <v>1335</v>
      </c>
      <c r="P670" s="4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1" t="s">
        <v>1392</v>
      </c>
      <c r="C671" s="1" t="s">
        <v>1393</v>
      </c>
      <c r="D671" s="2">
        <v>200000</v>
      </c>
      <c r="E671" s="3">
        <v>43015</v>
      </c>
      <c r="F671" t="s">
        <v>361</v>
      </c>
      <c r="G671" t="s">
        <v>480</v>
      </c>
      <c r="H671" t="s">
        <v>481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1132</v>
      </c>
      <c r="O671" t="s">
        <v>1335</v>
      </c>
      <c r="P671" s="4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1" t="s">
        <v>1394</v>
      </c>
      <c r="C672" s="1" t="s">
        <v>1395</v>
      </c>
      <c r="D672" s="2">
        <v>90000</v>
      </c>
      <c r="E672" s="3">
        <v>26349</v>
      </c>
      <c r="F672" t="s">
        <v>361</v>
      </c>
      <c r="G672" t="s">
        <v>1230</v>
      </c>
      <c r="H672" t="s">
        <v>59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1132</v>
      </c>
      <c r="O672" t="s">
        <v>1335</v>
      </c>
      <c r="P672" s="4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1" t="s">
        <v>1396</v>
      </c>
      <c r="C673" s="1" t="s">
        <v>1397</v>
      </c>
      <c r="D673" s="2">
        <v>30000</v>
      </c>
      <c r="E673" s="3">
        <v>11828</v>
      </c>
      <c r="F673" t="s">
        <v>361</v>
      </c>
      <c r="G673" t="s">
        <v>20</v>
      </c>
      <c r="H673" t="s">
        <v>21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1132</v>
      </c>
      <c r="O673" t="s">
        <v>1335</v>
      </c>
      <c r="P673" s="4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1" t="s">
        <v>1398</v>
      </c>
      <c r="C674" s="1" t="s">
        <v>1399</v>
      </c>
      <c r="D674" s="2">
        <v>50000</v>
      </c>
      <c r="E674" s="3">
        <v>10814</v>
      </c>
      <c r="F674" t="s">
        <v>361</v>
      </c>
      <c r="G674" t="s">
        <v>20</v>
      </c>
      <c r="H674" t="s">
        <v>21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1132</v>
      </c>
      <c r="O674" t="s">
        <v>1335</v>
      </c>
      <c r="P674" s="4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1" t="s">
        <v>1400</v>
      </c>
      <c r="C675" s="1" t="s">
        <v>1401</v>
      </c>
      <c r="D675" s="2">
        <v>100000</v>
      </c>
      <c r="E675" s="3">
        <v>205</v>
      </c>
      <c r="F675" t="s">
        <v>361</v>
      </c>
      <c r="G675" t="s">
        <v>20</v>
      </c>
      <c r="H675" t="s">
        <v>21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1132</v>
      </c>
      <c r="O675" t="s">
        <v>1335</v>
      </c>
      <c r="P675" s="4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1" t="s">
        <v>1402</v>
      </c>
      <c r="C676" s="1" t="s">
        <v>1403</v>
      </c>
      <c r="D676" s="2">
        <v>50000</v>
      </c>
      <c r="E676" s="3">
        <v>15</v>
      </c>
      <c r="F676" t="s">
        <v>361</v>
      </c>
      <c r="G676" t="s">
        <v>20</v>
      </c>
      <c r="H676" t="s">
        <v>21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1132</v>
      </c>
      <c r="O676" t="s">
        <v>1335</v>
      </c>
      <c r="P676" s="4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1" t="s">
        <v>1404</v>
      </c>
      <c r="C677" s="1" t="s">
        <v>1405</v>
      </c>
      <c r="D677" s="2">
        <v>6000</v>
      </c>
      <c r="E677" s="3">
        <v>891</v>
      </c>
      <c r="F677" t="s">
        <v>361</v>
      </c>
      <c r="G677" t="s">
        <v>20</v>
      </c>
      <c r="H677" t="s">
        <v>21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1132</v>
      </c>
      <c r="O677" t="s">
        <v>1335</v>
      </c>
      <c r="P677" s="4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1" t="s">
        <v>1406</v>
      </c>
      <c r="C678" s="1" t="s">
        <v>1407</v>
      </c>
      <c r="D678" s="2">
        <v>100000</v>
      </c>
      <c r="E678" s="3">
        <v>1471</v>
      </c>
      <c r="F678" t="s">
        <v>361</v>
      </c>
      <c r="G678" t="s">
        <v>163</v>
      </c>
      <c r="H678" t="s">
        <v>164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1132</v>
      </c>
      <c r="O678" t="s">
        <v>1335</v>
      </c>
      <c r="P678" s="4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1" t="s">
        <v>1408</v>
      </c>
      <c r="C679" s="1" t="s">
        <v>1409</v>
      </c>
      <c r="D679" s="2">
        <v>50000</v>
      </c>
      <c r="E679" s="3">
        <v>12792</v>
      </c>
      <c r="F679" t="s">
        <v>361</v>
      </c>
      <c r="G679" t="s">
        <v>1230</v>
      </c>
      <c r="H679" t="s">
        <v>59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1132</v>
      </c>
      <c r="O679" t="s">
        <v>1335</v>
      </c>
      <c r="P679" s="4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1" t="s">
        <v>1410</v>
      </c>
      <c r="C680" s="1" t="s">
        <v>1411</v>
      </c>
      <c r="D680" s="2">
        <v>29000</v>
      </c>
      <c r="E680" s="3">
        <v>1108</v>
      </c>
      <c r="F680" t="s">
        <v>361</v>
      </c>
      <c r="G680" t="s">
        <v>20</v>
      </c>
      <c r="H680" t="s">
        <v>21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1132</v>
      </c>
      <c r="O680" t="s">
        <v>1335</v>
      </c>
      <c r="P680" s="4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1" t="s">
        <v>1412</v>
      </c>
      <c r="C681" s="1" t="s">
        <v>1413</v>
      </c>
      <c r="D681" s="2">
        <v>57000</v>
      </c>
      <c r="E681" s="3">
        <v>8827</v>
      </c>
      <c r="F681" t="s">
        <v>361</v>
      </c>
      <c r="G681" t="s">
        <v>20</v>
      </c>
      <c r="H681" t="s">
        <v>21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1132</v>
      </c>
      <c r="O681" t="s">
        <v>1335</v>
      </c>
      <c r="P681" s="4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1" t="s">
        <v>1414</v>
      </c>
      <c r="C682" s="1" t="s">
        <v>1415</v>
      </c>
      <c r="D682" s="2">
        <v>75000</v>
      </c>
      <c r="E682" s="3">
        <v>19434</v>
      </c>
      <c r="F682" t="s">
        <v>361</v>
      </c>
      <c r="G682" t="s">
        <v>20</v>
      </c>
      <c r="H682" t="s">
        <v>21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1132</v>
      </c>
      <c r="O682" t="s">
        <v>1335</v>
      </c>
      <c r="P682" s="4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1" t="s">
        <v>1416</v>
      </c>
      <c r="C683" s="1" t="s">
        <v>1417</v>
      </c>
      <c r="D683" s="2">
        <v>2500</v>
      </c>
      <c r="E683" s="3">
        <v>1</v>
      </c>
      <c r="F683" t="s">
        <v>361</v>
      </c>
      <c r="G683" t="s">
        <v>20</v>
      </c>
      <c r="H683" t="s">
        <v>21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1132</v>
      </c>
      <c r="O683" t="s">
        <v>1335</v>
      </c>
      <c r="P683" s="4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1" t="s">
        <v>1418</v>
      </c>
      <c r="C684" s="1" t="s">
        <v>1419</v>
      </c>
      <c r="D684" s="2">
        <v>50000</v>
      </c>
      <c r="E684" s="3">
        <v>53</v>
      </c>
      <c r="F684" t="s">
        <v>361</v>
      </c>
      <c r="G684" t="s">
        <v>20</v>
      </c>
      <c r="H684" t="s">
        <v>21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1132</v>
      </c>
      <c r="O684" t="s">
        <v>1335</v>
      </c>
      <c r="P684" s="4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1" t="s">
        <v>1420</v>
      </c>
      <c r="C685" s="1" t="s">
        <v>1421</v>
      </c>
      <c r="D685" s="2">
        <v>35000</v>
      </c>
      <c r="E685" s="3">
        <v>298</v>
      </c>
      <c r="F685" t="s">
        <v>361</v>
      </c>
      <c r="G685" t="s">
        <v>20</v>
      </c>
      <c r="H685" t="s">
        <v>21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1132</v>
      </c>
      <c r="O685" t="s">
        <v>1335</v>
      </c>
      <c r="P685" s="4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1" t="s">
        <v>1422</v>
      </c>
      <c r="C686" s="1" t="s">
        <v>1423</v>
      </c>
      <c r="D686" s="2">
        <v>320000</v>
      </c>
      <c r="E686" s="3">
        <v>23948</v>
      </c>
      <c r="F686" t="s">
        <v>361</v>
      </c>
      <c r="G686" t="s">
        <v>20</v>
      </c>
      <c r="H686" t="s">
        <v>21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1132</v>
      </c>
      <c r="O686" t="s">
        <v>1335</v>
      </c>
      <c r="P686" s="4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1" t="s">
        <v>1424</v>
      </c>
      <c r="C687" s="1" t="s">
        <v>1425</v>
      </c>
      <c r="D687" s="2">
        <v>2000</v>
      </c>
      <c r="E687" s="3">
        <v>553</v>
      </c>
      <c r="F687" t="s">
        <v>361</v>
      </c>
      <c r="G687" t="s">
        <v>20</v>
      </c>
      <c r="H687" t="s">
        <v>21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1132</v>
      </c>
      <c r="O687" t="s">
        <v>1335</v>
      </c>
      <c r="P687" s="4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1" t="s">
        <v>1426</v>
      </c>
      <c r="C688" s="1" t="s">
        <v>1427</v>
      </c>
      <c r="D688" s="2">
        <v>500000</v>
      </c>
      <c r="E688" s="3">
        <v>0</v>
      </c>
      <c r="F688" t="s">
        <v>361</v>
      </c>
      <c r="G688" t="s">
        <v>1230</v>
      </c>
      <c r="H688" t="s">
        <v>59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1132</v>
      </c>
      <c r="O688" t="s">
        <v>1335</v>
      </c>
      <c r="P688" s="4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1" t="s">
        <v>1428</v>
      </c>
      <c r="C689" s="1" t="s">
        <v>1429</v>
      </c>
      <c r="D689" s="2">
        <v>100000</v>
      </c>
      <c r="E689" s="3">
        <v>3550</v>
      </c>
      <c r="F689" t="s">
        <v>361</v>
      </c>
      <c r="G689" t="s">
        <v>1430</v>
      </c>
      <c r="H689" t="s">
        <v>1431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1132</v>
      </c>
      <c r="O689" t="s">
        <v>1335</v>
      </c>
      <c r="P689" s="4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1" t="s">
        <v>1432</v>
      </c>
      <c r="C690" s="1" t="s">
        <v>1433</v>
      </c>
      <c r="D690" s="2">
        <v>20000</v>
      </c>
      <c r="E690" s="3">
        <v>14598</v>
      </c>
      <c r="F690" t="s">
        <v>361</v>
      </c>
      <c r="G690" t="s">
        <v>20</v>
      </c>
      <c r="H690" t="s">
        <v>21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1132</v>
      </c>
      <c r="O690" t="s">
        <v>1335</v>
      </c>
      <c r="P690" s="4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1" t="s">
        <v>1434</v>
      </c>
      <c r="C691" s="1" t="s">
        <v>1435</v>
      </c>
      <c r="D691" s="2">
        <v>200000</v>
      </c>
      <c r="E691" s="3">
        <v>115297.5</v>
      </c>
      <c r="F691" t="s">
        <v>361</v>
      </c>
      <c r="G691" t="s">
        <v>20</v>
      </c>
      <c r="H691" t="s">
        <v>21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1132</v>
      </c>
      <c r="O691" t="s">
        <v>1335</v>
      </c>
      <c r="P691" s="4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1" t="s">
        <v>1436</v>
      </c>
      <c r="C692" s="1" t="s">
        <v>1437</v>
      </c>
      <c r="D692" s="2">
        <v>20000</v>
      </c>
      <c r="E692" s="3">
        <v>2468</v>
      </c>
      <c r="F692" t="s">
        <v>361</v>
      </c>
      <c r="G692" t="s">
        <v>20</v>
      </c>
      <c r="H692" t="s">
        <v>21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1132</v>
      </c>
      <c r="O692" t="s">
        <v>1335</v>
      </c>
      <c r="P692" s="4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1" t="s">
        <v>1438</v>
      </c>
      <c r="C693" s="1" t="s">
        <v>1439</v>
      </c>
      <c r="D693" s="2">
        <v>50000</v>
      </c>
      <c r="E693" s="3">
        <v>260</v>
      </c>
      <c r="F693" t="s">
        <v>361</v>
      </c>
      <c r="G693" t="s">
        <v>20</v>
      </c>
      <c r="H693" t="s">
        <v>21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1132</v>
      </c>
      <c r="O693" t="s">
        <v>1335</v>
      </c>
      <c r="P693" s="4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1" t="s">
        <v>1440</v>
      </c>
      <c r="C694" s="1" t="s">
        <v>1441</v>
      </c>
      <c r="D694" s="2">
        <v>20000</v>
      </c>
      <c r="E694" s="3">
        <v>1306</v>
      </c>
      <c r="F694" t="s">
        <v>361</v>
      </c>
      <c r="G694" t="s">
        <v>28</v>
      </c>
      <c r="H694" t="s">
        <v>29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1132</v>
      </c>
      <c r="O694" t="s">
        <v>1335</v>
      </c>
      <c r="P694" s="4">
        <f t="shared" si="20"/>
        <v>42696.37572916667</v>
      </c>
      <c r="Q694">
        <f t="shared" si="21"/>
        <v>2016</v>
      </c>
    </row>
    <row r="695" spans="1:17" ht="45" x14ac:dyDescent="0.25">
      <c r="A695">
        <v>693</v>
      </c>
      <c r="B695" s="1" t="s">
        <v>1442</v>
      </c>
      <c r="C695" s="1" t="s">
        <v>1443</v>
      </c>
      <c r="D695" s="2">
        <v>100000</v>
      </c>
      <c r="E695" s="3">
        <v>35338</v>
      </c>
      <c r="F695" t="s">
        <v>361</v>
      </c>
      <c r="G695" t="s">
        <v>20</v>
      </c>
      <c r="H695" t="s">
        <v>21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1132</v>
      </c>
      <c r="O695" t="s">
        <v>1335</v>
      </c>
      <c r="P695" s="4">
        <f t="shared" si="20"/>
        <v>42094.808182870373</v>
      </c>
      <c r="Q695">
        <f t="shared" si="21"/>
        <v>2015</v>
      </c>
    </row>
    <row r="696" spans="1:17" ht="60" x14ac:dyDescent="0.25">
      <c r="A696">
        <v>694</v>
      </c>
      <c r="B696" s="1" t="s">
        <v>1444</v>
      </c>
      <c r="C696" s="1" t="s">
        <v>1445</v>
      </c>
      <c r="D696" s="2">
        <v>150000</v>
      </c>
      <c r="E696" s="3">
        <v>590</v>
      </c>
      <c r="F696" t="s">
        <v>361</v>
      </c>
      <c r="G696" t="s">
        <v>20</v>
      </c>
      <c r="H696" t="s">
        <v>21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1132</v>
      </c>
      <c r="O696" t="s">
        <v>1335</v>
      </c>
      <c r="P696" s="4">
        <f t="shared" si="20"/>
        <v>42737.663877314815</v>
      </c>
      <c r="Q696">
        <f t="shared" si="21"/>
        <v>2017</v>
      </c>
    </row>
    <row r="697" spans="1:17" ht="60" x14ac:dyDescent="0.25">
      <c r="A697">
        <v>695</v>
      </c>
      <c r="B697" s="1" t="s">
        <v>1446</v>
      </c>
      <c r="C697" s="1" t="s">
        <v>1447</v>
      </c>
      <c r="D697" s="2">
        <v>60000</v>
      </c>
      <c r="E697" s="3">
        <v>636</v>
      </c>
      <c r="F697" t="s">
        <v>361</v>
      </c>
      <c r="G697" t="s">
        <v>20</v>
      </c>
      <c r="H697" t="s">
        <v>21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1132</v>
      </c>
      <c r="O697" t="s">
        <v>1335</v>
      </c>
      <c r="P697" s="4">
        <f t="shared" si="20"/>
        <v>41913.521064814813</v>
      </c>
      <c r="Q697">
        <f t="shared" si="21"/>
        <v>2014</v>
      </c>
    </row>
    <row r="698" spans="1:17" ht="30" x14ac:dyDescent="0.25">
      <c r="A698">
        <v>696</v>
      </c>
      <c r="B698" s="1" t="s">
        <v>1448</v>
      </c>
      <c r="C698" s="1" t="s">
        <v>1449</v>
      </c>
      <c r="D698" s="2">
        <v>175000</v>
      </c>
      <c r="E698" s="3">
        <v>1</v>
      </c>
      <c r="F698" t="s">
        <v>361</v>
      </c>
      <c r="G698" t="s">
        <v>391</v>
      </c>
      <c r="H698" t="s">
        <v>59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1132</v>
      </c>
      <c r="O698" t="s">
        <v>1335</v>
      </c>
      <c r="P698" s="4">
        <f t="shared" si="20"/>
        <v>41815.927106481482</v>
      </c>
      <c r="Q698">
        <f t="shared" si="21"/>
        <v>2014</v>
      </c>
    </row>
    <row r="699" spans="1:17" ht="60" x14ac:dyDescent="0.25">
      <c r="A699">
        <v>697</v>
      </c>
      <c r="B699" s="1" t="s">
        <v>1450</v>
      </c>
      <c r="C699" s="1" t="s">
        <v>1451</v>
      </c>
      <c r="D699" s="2">
        <v>5000</v>
      </c>
      <c r="E699" s="3">
        <v>2319</v>
      </c>
      <c r="F699" t="s">
        <v>361</v>
      </c>
      <c r="G699" t="s">
        <v>506</v>
      </c>
      <c r="H699" t="s">
        <v>59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1132</v>
      </c>
      <c r="O699" t="s">
        <v>1335</v>
      </c>
      <c r="P699" s="4">
        <f t="shared" si="20"/>
        <v>42388.523020833338</v>
      </c>
      <c r="Q699">
        <f t="shared" si="21"/>
        <v>2016</v>
      </c>
    </row>
    <row r="700" spans="1:17" ht="60" x14ac:dyDescent="0.25">
      <c r="A700">
        <v>698</v>
      </c>
      <c r="B700" s="1" t="s">
        <v>1452</v>
      </c>
      <c r="C700" s="1" t="s">
        <v>1453</v>
      </c>
      <c r="D700" s="2">
        <v>100000</v>
      </c>
      <c r="E700" s="3">
        <v>15390</v>
      </c>
      <c r="F700" t="s">
        <v>361</v>
      </c>
      <c r="G700" t="s">
        <v>20</v>
      </c>
      <c r="H700" t="s">
        <v>21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1132</v>
      </c>
      <c r="O700" t="s">
        <v>1335</v>
      </c>
      <c r="P700" s="4">
        <f t="shared" si="20"/>
        <v>41866.931076388886</v>
      </c>
      <c r="Q700">
        <f t="shared" si="21"/>
        <v>2014</v>
      </c>
    </row>
    <row r="701" spans="1:17" ht="60" x14ac:dyDescent="0.25">
      <c r="A701">
        <v>699</v>
      </c>
      <c r="B701" s="1" t="s">
        <v>1454</v>
      </c>
      <c r="C701" s="1" t="s">
        <v>1455</v>
      </c>
      <c r="D701" s="2">
        <v>130000</v>
      </c>
      <c r="E701" s="3">
        <v>107148.74</v>
      </c>
      <c r="F701" t="s">
        <v>361</v>
      </c>
      <c r="G701" t="s">
        <v>20</v>
      </c>
      <c r="H701" t="s">
        <v>21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1132</v>
      </c>
      <c r="O701" t="s">
        <v>1335</v>
      </c>
      <c r="P701" s="4">
        <f t="shared" si="20"/>
        <v>41563.485509259262</v>
      </c>
      <c r="Q701">
        <f t="shared" si="21"/>
        <v>2013</v>
      </c>
    </row>
    <row r="702" spans="1:17" ht="60" x14ac:dyDescent="0.25">
      <c r="A702">
        <v>700</v>
      </c>
      <c r="B702" s="1" t="s">
        <v>1456</v>
      </c>
      <c r="C702" s="1" t="s">
        <v>1457</v>
      </c>
      <c r="D702" s="2">
        <v>15000</v>
      </c>
      <c r="E702" s="3">
        <v>403</v>
      </c>
      <c r="F702" t="s">
        <v>361</v>
      </c>
      <c r="G702" t="s">
        <v>58</v>
      </c>
      <c r="H702" t="s">
        <v>59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1132</v>
      </c>
      <c r="O702" t="s">
        <v>1335</v>
      </c>
      <c r="P702" s="4">
        <f t="shared" si="20"/>
        <v>42715.688437500001</v>
      </c>
      <c r="Q702">
        <f t="shared" si="21"/>
        <v>2016</v>
      </c>
    </row>
    <row r="703" spans="1:17" ht="60" x14ac:dyDescent="0.25">
      <c r="A703">
        <v>701</v>
      </c>
      <c r="B703" s="1" t="s">
        <v>1458</v>
      </c>
      <c r="C703" s="1" t="s">
        <v>1459</v>
      </c>
      <c r="D703" s="2">
        <v>23000</v>
      </c>
      <c r="E703" s="3">
        <v>6118</v>
      </c>
      <c r="F703" t="s">
        <v>361</v>
      </c>
      <c r="G703" t="s">
        <v>28</v>
      </c>
      <c r="H703" t="s">
        <v>29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1132</v>
      </c>
      <c r="O703" t="s">
        <v>1335</v>
      </c>
      <c r="P703" s="4">
        <f t="shared" si="20"/>
        <v>41813.662962962961</v>
      </c>
      <c r="Q703">
        <f t="shared" si="21"/>
        <v>2014</v>
      </c>
    </row>
    <row r="704" spans="1:17" ht="60" x14ac:dyDescent="0.25">
      <c r="A704">
        <v>702</v>
      </c>
      <c r="B704" s="1" t="s">
        <v>1460</v>
      </c>
      <c r="C704" s="1" t="s">
        <v>1461</v>
      </c>
      <c r="D704" s="2">
        <v>15000</v>
      </c>
      <c r="E704" s="3">
        <v>4622.01</v>
      </c>
      <c r="F704" t="s">
        <v>361</v>
      </c>
      <c r="G704" t="s">
        <v>20</v>
      </c>
      <c r="H704" t="s">
        <v>21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1132</v>
      </c>
      <c r="O704" t="s">
        <v>1335</v>
      </c>
      <c r="P704" s="4">
        <f t="shared" si="20"/>
        <v>42668.726701388892</v>
      </c>
      <c r="Q704">
        <f t="shared" si="21"/>
        <v>2016</v>
      </c>
    </row>
    <row r="705" spans="1:17" ht="45" x14ac:dyDescent="0.25">
      <c r="A705">
        <v>703</v>
      </c>
      <c r="B705" s="1" t="s">
        <v>1462</v>
      </c>
      <c r="C705" s="1" t="s">
        <v>1463</v>
      </c>
      <c r="D705" s="2">
        <v>15000</v>
      </c>
      <c r="E705" s="3">
        <v>837</v>
      </c>
      <c r="F705" t="s">
        <v>361</v>
      </c>
      <c r="G705" t="s">
        <v>20</v>
      </c>
      <c r="H705" t="s">
        <v>21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1132</v>
      </c>
      <c r="O705" t="s">
        <v>1335</v>
      </c>
      <c r="P705" s="4">
        <f t="shared" si="20"/>
        <v>42711.950798611113</v>
      </c>
      <c r="Q705">
        <f t="shared" si="21"/>
        <v>2016</v>
      </c>
    </row>
    <row r="706" spans="1:17" ht="45" x14ac:dyDescent="0.25">
      <c r="A706">
        <v>704</v>
      </c>
      <c r="B706" s="1" t="s">
        <v>1464</v>
      </c>
      <c r="C706" s="1" t="s">
        <v>1465</v>
      </c>
      <c r="D706" s="2">
        <v>55000</v>
      </c>
      <c r="E706" s="3">
        <v>481</v>
      </c>
      <c r="F706" t="s">
        <v>361</v>
      </c>
      <c r="G706" t="s">
        <v>163</v>
      </c>
      <c r="H706" t="s">
        <v>164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1132</v>
      </c>
      <c r="O706" t="s">
        <v>1335</v>
      </c>
      <c r="P706" s="4">
        <f t="shared" ref="P706:P769" si="22">(((J706/60)/60)/24)+DATE(1970,1,1)</f>
        <v>42726.192916666667</v>
      </c>
      <c r="Q706">
        <f t="shared" ref="Q706:Q769" si="23">YEAR(P706)</f>
        <v>2016</v>
      </c>
    </row>
    <row r="707" spans="1:17" ht="30" x14ac:dyDescent="0.25">
      <c r="A707">
        <v>705</v>
      </c>
      <c r="B707" s="1" t="s">
        <v>1466</v>
      </c>
      <c r="C707" s="1" t="s">
        <v>1467</v>
      </c>
      <c r="D707" s="2">
        <v>100000</v>
      </c>
      <c r="E707" s="3">
        <v>977</v>
      </c>
      <c r="F707" t="s">
        <v>361</v>
      </c>
      <c r="G707" t="s">
        <v>391</v>
      </c>
      <c r="H707" t="s">
        <v>59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1132</v>
      </c>
      <c r="O707" t="s">
        <v>1335</v>
      </c>
      <c r="P707" s="4">
        <f t="shared" si="22"/>
        <v>42726.491643518515</v>
      </c>
      <c r="Q707">
        <f t="shared" si="23"/>
        <v>2016</v>
      </c>
    </row>
    <row r="708" spans="1:17" ht="60" x14ac:dyDescent="0.25">
      <c r="A708">
        <v>706</v>
      </c>
      <c r="B708" s="1" t="s">
        <v>1468</v>
      </c>
      <c r="C708" s="1" t="s">
        <v>1469</v>
      </c>
      <c r="D708" s="2">
        <v>100000</v>
      </c>
      <c r="E708" s="3">
        <v>0</v>
      </c>
      <c r="F708" t="s">
        <v>361</v>
      </c>
      <c r="G708" t="s">
        <v>58</v>
      </c>
      <c r="H708" t="s">
        <v>59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1132</v>
      </c>
      <c r="O708" t="s">
        <v>1335</v>
      </c>
      <c r="P708" s="4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1" t="s">
        <v>1470</v>
      </c>
      <c r="C709" s="1" t="s">
        <v>1471</v>
      </c>
      <c r="D709" s="2">
        <v>68000</v>
      </c>
      <c r="E709" s="3">
        <v>53670.6</v>
      </c>
      <c r="F709" t="s">
        <v>361</v>
      </c>
      <c r="G709" t="s">
        <v>28</v>
      </c>
      <c r="H709" t="s">
        <v>29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1132</v>
      </c>
      <c r="O709" t="s">
        <v>1335</v>
      </c>
      <c r="P709" s="4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1" t="s">
        <v>1472</v>
      </c>
      <c r="C710" s="1" t="s">
        <v>1473</v>
      </c>
      <c r="D710" s="2">
        <v>40000</v>
      </c>
      <c r="E710" s="3">
        <v>8837</v>
      </c>
      <c r="F710" t="s">
        <v>361</v>
      </c>
      <c r="G710" t="s">
        <v>28</v>
      </c>
      <c r="H710" t="s">
        <v>29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1132</v>
      </c>
      <c r="O710" t="s">
        <v>1335</v>
      </c>
      <c r="P710" s="4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1" t="s">
        <v>1474</v>
      </c>
      <c r="C711" s="1" t="s">
        <v>1475</v>
      </c>
      <c r="D711" s="2">
        <v>15000</v>
      </c>
      <c r="E711" s="3">
        <v>61</v>
      </c>
      <c r="F711" t="s">
        <v>361</v>
      </c>
      <c r="G711" t="s">
        <v>20</v>
      </c>
      <c r="H711" t="s">
        <v>21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1132</v>
      </c>
      <c r="O711" t="s">
        <v>1335</v>
      </c>
      <c r="P711" s="4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1" t="s">
        <v>1476</v>
      </c>
      <c r="C712" s="1" t="s">
        <v>1477</v>
      </c>
      <c r="D712" s="2">
        <v>1200</v>
      </c>
      <c r="E712" s="3">
        <v>0</v>
      </c>
      <c r="F712" t="s">
        <v>361</v>
      </c>
      <c r="G712" t="s">
        <v>163</v>
      </c>
      <c r="H712" t="s">
        <v>164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1132</v>
      </c>
      <c r="O712" t="s">
        <v>1335</v>
      </c>
      <c r="P712" s="4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1" t="s">
        <v>1478</v>
      </c>
      <c r="C713" s="1" t="s">
        <v>1479</v>
      </c>
      <c r="D713" s="2">
        <v>100000</v>
      </c>
      <c r="E713" s="3">
        <v>33791</v>
      </c>
      <c r="F713" t="s">
        <v>361</v>
      </c>
      <c r="G713" t="s">
        <v>391</v>
      </c>
      <c r="H713" t="s">
        <v>59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1132</v>
      </c>
      <c r="O713" t="s">
        <v>1335</v>
      </c>
      <c r="P713" s="4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1" t="s">
        <v>1480</v>
      </c>
      <c r="C714" s="1" t="s">
        <v>1481</v>
      </c>
      <c r="D714" s="2">
        <v>48500</v>
      </c>
      <c r="E714" s="3">
        <v>105</v>
      </c>
      <c r="F714" t="s">
        <v>361</v>
      </c>
      <c r="G714" t="s">
        <v>20</v>
      </c>
      <c r="H714" t="s">
        <v>21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1132</v>
      </c>
      <c r="O714" t="s">
        <v>1335</v>
      </c>
      <c r="P714" s="4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1" t="s">
        <v>1482</v>
      </c>
      <c r="C715" s="1" t="s">
        <v>1483</v>
      </c>
      <c r="D715" s="2">
        <v>25000</v>
      </c>
      <c r="E715" s="3">
        <v>199</v>
      </c>
      <c r="F715" t="s">
        <v>361</v>
      </c>
      <c r="G715" t="s">
        <v>1230</v>
      </c>
      <c r="H715" t="s">
        <v>59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1132</v>
      </c>
      <c r="O715" t="s">
        <v>1335</v>
      </c>
      <c r="P715" s="4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1" t="s">
        <v>1484</v>
      </c>
      <c r="C716" s="1" t="s">
        <v>1485</v>
      </c>
      <c r="D716" s="2">
        <v>15000</v>
      </c>
      <c r="E716" s="3">
        <v>2249</v>
      </c>
      <c r="F716" t="s">
        <v>361</v>
      </c>
      <c r="G716" t="s">
        <v>20</v>
      </c>
      <c r="H716" t="s">
        <v>21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1132</v>
      </c>
      <c r="O716" t="s">
        <v>1335</v>
      </c>
      <c r="P716" s="4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1" t="s">
        <v>1486</v>
      </c>
      <c r="C717" s="1" t="s">
        <v>1487</v>
      </c>
      <c r="D717" s="2">
        <v>27500</v>
      </c>
      <c r="E717" s="3">
        <v>1389</v>
      </c>
      <c r="F717" t="s">
        <v>361</v>
      </c>
      <c r="G717" t="s">
        <v>20</v>
      </c>
      <c r="H717" t="s">
        <v>21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1132</v>
      </c>
      <c r="O717" t="s">
        <v>1335</v>
      </c>
      <c r="P717" s="4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1" t="s">
        <v>1488</v>
      </c>
      <c r="C718" s="1" t="s">
        <v>1489</v>
      </c>
      <c r="D718" s="2">
        <v>7000</v>
      </c>
      <c r="E718" s="3">
        <v>715</v>
      </c>
      <c r="F718" t="s">
        <v>361</v>
      </c>
      <c r="G718" t="s">
        <v>20</v>
      </c>
      <c r="H718" t="s">
        <v>21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1132</v>
      </c>
      <c r="O718" t="s">
        <v>1335</v>
      </c>
      <c r="P718" s="4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1" t="s">
        <v>1490</v>
      </c>
      <c r="C719" s="1" t="s">
        <v>1491</v>
      </c>
      <c r="D719" s="2">
        <v>100000</v>
      </c>
      <c r="E719" s="3">
        <v>305</v>
      </c>
      <c r="F719" t="s">
        <v>361</v>
      </c>
      <c r="G719" t="s">
        <v>20</v>
      </c>
      <c r="H719" t="s">
        <v>21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1132</v>
      </c>
      <c r="O719" t="s">
        <v>1335</v>
      </c>
      <c r="P719" s="4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1" t="s">
        <v>1492</v>
      </c>
      <c r="C720" s="1" t="s">
        <v>1493</v>
      </c>
      <c r="D720" s="2">
        <v>12000</v>
      </c>
      <c r="E720" s="3">
        <v>90</v>
      </c>
      <c r="F720" t="s">
        <v>361</v>
      </c>
      <c r="G720" t="s">
        <v>20</v>
      </c>
      <c r="H720" t="s">
        <v>21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1132</v>
      </c>
      <c r="O720" t="s">
        <v>1335</v>
      </c>
      <c r="P720" s="4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1" t="s">
        <v>1494</v>
      </c>
      <c r="C721" s="1" t="s">
        <v>1495</v>
      </c>
      <c r="D721" s="2">
        <v>15000</v>
      </c>
      <c r="E721" s="3">
        <v>194</v>
      </c>
      <c r="F721" t="s">
        <v>361</v>
      </c>
      <c r="G721" t="s">
        <v>20</v>
      </c>
      <c r="H721" t="s">
        <v>21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1132</v>
      </c>
      <c r="O721" t="s">
        <v>1335</v>
      </c>
      <c r="P721" s="4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1" t="s">
        <v>1496</v>
      </c>
      <c r="C722" s="1" t="s">
        <v>1497</v>
      </c>
      <c r="D722" s="2">
        <v>1900</v>
      </c>
      <c r="E722" s="3">
        <v>2735</v>
      </c>
      <c r="F722" t="s">
        <v>19</v>
      </c>
      <c r="G722" t="s">
        <v>20</v>
      </c>
      <c r="H722" t="s">
        <v>21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1498</v>
      </c>
      <c r="O722" t="s">
        <v>1499</v>
      </c>
      <c r="P722" s="4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1" t="s">
        <v>1500</v>
      </c>
      <c r="C723" s="1" t="s">
        <v>1501</v>
      </c>
      <c r="D723" s="2">
        <v>8200</v>
      </c>
      <c r="E723" s="3">
        <v>10013</v>
      </c>
      <c r="F723" t="s">
        <v>19</v>
      </c>
      <c r="G723" t="s">
        <v>20</v>
      </c>
      <c r="H723" t="s">
        <v>21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1498</v>
      </c>
      <c r="O723" t="s">
        <v>1499</v>
      </c>
      <c r="P723" s="4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1" t="s">
        <v>1502</v>
      </c>
      <c r="C724" s="1" t="s">
        <v>1503</v>
      </c>
      <c r="D724" s="2">
        <v>25000</v>
      </c>
      <c r="E724" s="3">
        <v>33006</v>
      </c>
      <c r="F724" t="s">
        <v>19</v>
      </c>
      <c r="G724" t="s">
        <v>20</v>
      </c>
      <c r="H724" t="s">
        <v>21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1498</v>
      </c>
      <c r="O724" t="s">
        <v>1499</v>
      </c>
      <c r="P724" s="4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1" t="s">
        <v>1504</v>
      </c>
      <c r="C725" s="1" t="s">
        <v>1505</v>
      </c>
      <c r="D725" s="2">
        <v>5000</v>
      </c>
      <c r="E725" s="3">
        <v>5469</v>
      </c>
      <c r="F725" t="s">
        <v>19</v>
      </c>
      <c r="G725" t="s">
        <v>20</v>
      </c>
      <c r="H725" t="s">
        <v>21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1498</v>
      </c>
      <c r="O725" t="s">
        <v>1499</v>
      </c>
      <c r="P725" s="4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1" t="s">
        <v>1506</v>
      </c>
      <c r="C726" s="1" t="s">
        <v>1507</v>
      </c>
      <c r="D726" s="2">
        <v>7000</v>
      </c>
      <c r="E726" s="3">
        <v>7383.01</v>
      </c>
      <c r="F726" t="s">
        <v>19</v>
      </c>
      <c r="G726" t="s">
        <v>20</v>
      </c>
      <c r="H726" t="s">
        <v>21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1498</v>
      </c>
      <c r="O726" t="s">
        <v>1499</v>
      </c>
      <c r="P726" s="4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1" t="s">
        <v>1508</v>
      </c>
      <c r="C727" s="1" t="s">
        <v>1509</v>
      </c>
      <c r="D727" s="2">
        <v>20000</v>
      </c>
      <c r="E727" s="3">
        <v>20070</v>
      </c>
      <c r="F727" t="s">
        <v>19</v>
      </c>
      <c r="G727" t="s">
        <v>20</v>
      </c>
      <c r="H727" t="s">
        <v>21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1498</v>
      </c>
      <c r="O727" t="s">
        <v>1499</v>
      </c>
      <c r="P727" s="4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1" t="s">
        <v>1510</v>
      </c>
      <c r="C728" s="1" t="s">
        <v>1511</v>
      </c>
      <c r="D728" s="2">
        <v>2500</v>
      </c>
      <c r="E728" s="3">
        <v>2535</v>
      </c>
      <c r="F728" t="s">
        <v>19</v>
      </c>
      <c r="G728" t="s">
        <v>20</v>
      </c>
      <c r="H728" t="s">
        <v>21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1498</v>
      </c>
      <c r="O728" t="s">
        <v>1499</v>
      </c>
      <c r="P728" s="4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1" t="s">
        <v>1512</v>
      </c>
      <c r="C729" s="1" t="s">
        <v>1513</v>
      </c>
      <c r="D729" s="2">
        <v>3500</v>
      </c>
      <c r="E729" s="3">
        <v>5443</v>
      </c>
      <c r="F729" t="s">
        <v>19</v>
      </c>
      <c r="G729" t="s">
        <v>20</v>
      </c>
      <c r="H729" t="s">
        <v>21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1498</v>
      </c>
      <c r="O729" t="s">
        <v>1499</v>
      </c>
      <c r="P729" s="4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1" t="s">
        <v>1514</v>
      </c>
      <c r="C730" s="1" t="s">
        <v>1515</v>
      </c>
      <c r="D730" s="2">
        <v>7500</v>
      </c>
      <c r="E730" s="3">
        <v>7917.45</v>
      </c>
      <c r="F730" t="s">
        <v>19</v>
      </c>
      <c r="G730" t="s">
        <v>20</v>
      </c>
      <c r="H730" t="s">
        <v>21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1498</v>
      </c>
      <c r="O730" t="s">
        <v>1499</v>
      </c>
      <c r="P730" s="4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1" t="s">
        <v>1516</v>
      </c>
      <c r="C731" s="1" t="s">
        <v>1517</v>
      </c>
      <c r="D731" s="2">
        <v>4000</v>
      </c>
      <c r="E731" s="3">
        <v>5226</v>
      </c>
      <c r="F731" t="s">
        <v>19</v>
      </c>
      <c r="G731" t="s">
        <v>20</v>
      </c>
      <c r="H731" t="s">
        <v>21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1498</v>
      </c>
      <c r="O731" t="s">
        <v>1499</v>
      </c>
      <c r="P731" s="4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1" t="s">
        <v>1518</v>
      </c>
      <c r="C732" s="1" t="s">
        <v>1519</v>
      </c>
      <c r="D732" s="2">
        <v>20000</v>
      </c>
      <c r="E732" s="3">
        <v>26438</v>
      </c>
      <c r="F732" t="s">
        <v>19</v>
      </c>
      <c r="G732" t="s">
        <v>20</v>
      </c>
      <c r="H732" t="s">
        <v>21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1498</v>
      </c>
      <c r="O732" t="s">
        <v>1499</v>
      </c>
      <c r="P732" s="4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1" t="s">
        <v>1520</v>
      </c>
      <c r="C733" s="1" t="s">
        <v>1521</v>
      </c>
      <c r="D733" s="2">
        <v>5000</v>
      </c>
      <c r="E733" s="3">
        <v>6300</v>
      </c>
      <c r="F733" t="s">
        <v>19</v>
      </c>
      <c r="G733" t="s">
        <v>20</v>
      </c>
      <c r="H733" t="s">
        <v>21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1498</v>
      </c>
      <c r="O733" t="s">
        <v>1499</v>
      </c>
      <c r="P733" s="4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1" t="s">
        <v>1522</v>
      </c>
      <c r="C734" s="1" t="s">
        <v>1523</v>
      </c>
      <c r="D734" s="2">
        <v>40</v>
      </c>
      <c r="E734" s="3">
        <v>64</v>
      </c>
      <c r="F734" t="s">
        <v>19</v>
      </c>
      <c r="G734" t="s">
        <v>28</v>
      </c>
      <c r="H734" t="s">
        <v>29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1498</v>
      </c>
      <c r="O734" t="s">
        <v>1499</v>
      </c>
      <c r="P734" s="4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1" t="s">
        <v>1524</v>
      </c>
      <c r="C735" s="1" t="s">
        <v>1525</v>
      </c>
      <c r="D735" s="2">
        <v>2500</v>
      </c>
      <c r="E735" s="3">
        <v>3012</v>
      </c>
      <c r="F735" t="s">
        <v>19</v>
      </c>
      <c r="G735" t="s">
        <v>28</v>
      </c>
      <c r="H735" t="s">
        <v>29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1498</v>
      </c>
      <c r="O735" t="s">
        <v>1499</v>
      </c>
      <c r="P735" s="4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1" t="s">
        <v>1526</v>
      </c>
      <c r="C736" s="1" t="s">
        <v>1527</v>
      </c>
      <c r="D736" s="2">
        <v>8500</v>
      </c>
      <c r="E736" s="3">
        <v>10670</v>
      </c>
      <c r="F736" t="s">
        <v>19</v>
      </c>
      <c r="G736" t="s">
        <v>163</v>
      </c>
      <c r="H736" t="s">
        <v>164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1498</v>
      </c>
      <c r="O736" t="s">
        <v>1499</v>
      </c>
      <c r="P736" s="4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1" t="s">
        <v>1528</v>
      </c>
      <c r="C737" s="1" t="s">
        <v>1529</v>
      </c>
      <c r="D737" s="2">
        <v>47000</v>
      </c>
      <c r="E737" s="3">
        <v>53771</v>
      </c>
      <c r="F737" t="s">
        <v>19</v>
      </c>
      <c r="G737" t="s">
        <v>20</v>
      </c>
      <c r="H737" t="s">
        <v>21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1498</v>
      </c>
      <c r="O737" t="s">
        <v>1499</v>
      </c>
      <c r="P737" s="4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1" t="s">
        <v>1530</v>
      </c>
      <c r="C738" s="1" t="s">
        <v>1531</v>
      </c>
      <c r="D738" s="2">
        <v>3600</v>
      </c>
      <c r="E738" s="3">
        <v>11345</v>
      </c>
      <c r="F738" t="s">
        <v>19</v>
      </c>
      <c r="G738" t="s">
        <v>20</v>
      </c>
      <c r="H738" t="s">
        <v>21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1498</v>
      </c>
      <c r="O738" t="s">
        <v>1499</v>
      </c>
      <c r="P738" s="4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1" t="s">
        <v>1532</v>
      </c>
      <c r="C739" s="1" t="s">
        <v>1533</v>
      </c>
      <c r="D739" s="2">
        <v>5000</v>
      </c>
      <c r="E739" s="3">
        <v>6120</v>
      </c>
      <c r="F739" t="s">
        <v>19</v>
      </c>
      <c r="G739" t="s">
        <v>20</v>
      </c>
      <c r="H739" t="s">
        <v>21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1498</v>
      </c>
      <c r="O739" t="s">
        <v>1499</v>
      </c>
      <c r="P739" s="4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1" t="s">
        <v>1534</v>
      </c>
      <c r="C740" s="1" t="s">
        <v>1535</v>
      </c>
      <c r="D740" s="2">
        <v>1500</v>
      </c>
      <c r="E740" s="3">
        <v>1601</v>
      </c>
      <c r="F740" t="s">
        <v>19</v>
      </c>
      <c r="G740" t="s">
        <v>20</v>
      </c>
      <c r="H740" t="s">
        <v>21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1498</v>
      </c>
      <c r="O740" t="s">
        <v>1499</v>
      </c>
      <c r="P740" s="4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1" t="s">
        <v>1536</v>
      </c>
      <c r="C741" s="1" t="s">
        <v>1537</v>
      </c>
      <c r="D741" s="2">
        <v>6000</v>
      </c>
      <c r="E741" s="3">
        <v>9500</v>
      </c>
      <c r="F741" t="s">
        <v>19</v>
      </c>
      <c r="G741" t="s">
        <v>20</v>
      </c>
      <c r="H741" t="s">
        <v>21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1498</v>
      </c>
      <c r="O741" t="s">
        <v>1499</v>
      </c>
      <c r="P741" s="4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1" t="s">
        <v>1538</v>
      </c>
      <c r="C742" s="1" t="s">
        <v>1539</v>
      </c>
      <c r="D742" s="2">
        <v>3000</v>
      </c>
      <c r="E742" s="3">
        <v>3222</v>
      </c>
      <c r="F742" t="s">
        <v>19</v>
      </c>
      <c r="G742" t="s">
        <v>20</v>
      </c>
      <c r="H742" t="s">
        <v>21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1498</v>
      </c>
      <c r="O742" t="s">
        <v>1499</v>
      </c>
      <c r="P742" s="4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1" t="s">
        <v>1540</v>
      </c>
      <c r="C743" s="1" t="s">
        <v>1541</v>
      </c>
      <c r="D743" s="2">
        <v>13000</v>
      </c>
      <c r="E743" s="3">
        <v>13293.8</v>
      </c>
      <c r="F743" t="s">
        <v>19</v>
      </c>
      <c r="G743" t="s">
        <v>20</v>
      </c>
      <c r="H743" t="s">
        <v>21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1498</v>
      </c>
      <c r="O743" t="s">
        <v>1499</v>
      </c>
      <c r="P743" s="4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1" t="s">
        <v>1542</v>
      </c>
      <c r="C744" s="1" t="s">
        <v>1543</v>
      </c>
      <c r="D744" s="2">
        <v>1400</v>
      </c>
      <c r="E744" s="3">
        <v>1550</v>
      </c>
      <c r="F744" t="s">
        <v>19</v>
      </c>
      <c r="G744" t="s">
        <v>20</v>
      </c>
      <c r="H744" t="s">
        <v>21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1498</v>
      </c>
      <c r="O744" t="s">
        <v>1499</v>
      </c>
      <c r="P744" s="4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1" t="s">
        <v>1544</v>
      </c>
      <c r="C745" s="1" t="s">
        <v>1545</v>
      </c>
      <c r="D745" s="2">
        <v>550</v>
      </c>
      <c r="E745" s="3">
        <v>814</v>
      </c>
      <c r="F745" t="s">
        <v>19</v>
      </c>
      <c r="G745" t="s">
        <v>20</v>
      </c>
      <c r="H745" t="s">
        <v>21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1498</v>
      </c>
      <c r="O745" t="s">
        <v>1499</v>
      </c>
      <c r="P745" s="4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1" t="s">
        <v>1546</v>
      </c>
      <c r="C746" s="1" t="s">
        <v>1547</v>
      </c>
      <c r="D746" s="2">
        <v>5000</v>
      </c>
      <c r="E746" s="3">
        <v>5116</v>
      </c>
      <c r="F746" t="s">
        <v>19</v>
      </c>
      <c r="G746" t="s">
        <v>20</v>
      </c>
      <c r="H746" t="s">
        <v>21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1498</v>
      </c>
      <c r="O746" t="s">
        <v>1499</v>
      </c>
      <c r="P746" s="4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1" t="s">
        <v>1548</v>
      </c>
      <c r="C747" s="1" t="s">
        <v>1549</v>
      </c>
      <c r="D747" s="2">
        <v>2220</v>
      </c>
      <c r="E747" s="3">
        <v>3976</v>
      </c>
      <c r="F747" t="s">
        <v>19</v>
      </c>
      <c r="G747" t="s">
        <v>20</v>
      </c>
      <c r="H747" t="s">
        <v>21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1498</v>
      </c>
      <c r="O747" t="s">
        <v>1499</v>
      </c>
      <c r="P747" s="4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1" t="s">
        <v>1550</v>
      </c>
      <c r="C748" s="1" t="s">
        <v>1551</v>
      </c>
      <c r="D748" s="2">
        <v>2987</v>
      </c>
      <c r="E748" s="3">
        <v>3318</v>
      </c>
      <c r="F748" t="s">
        <v>19</v>
      </c>
      <c r="G748" t="s">
        <v>20</v>
      </c>
      <c r="H748" t="s">
        <v>21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1498</v>
      </c>
      <c r="O748" t="s">
        <v>1499</v>
      </c>
      <c r="P748" s="4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1" t="s">
        <v>1552</v>
      </c>
      <c r="C749" s="1" t="s">
        <v>1553</v>
      </c>
      <c r="D749" s="2">
        <v>7000</v>
      </c>
      <c r="E749" s="3">
        <v>7003</v>
      </c>
      <c r="F749" t="s">
        <v>19</v>
      </c>
      <c r="G749" t="s">
        <v>391</v>
      </c>
      <c r="H749" t="s">
        <v>59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1498</v>
      </c>
      <c r="O749" t="s">
        <v>1499</v>
      </c>
      <c r="P749" s="4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1" t="s">
        <v>1554</v>
      </c>
      <c r="C750" s="1" t="s">
        <v>1555</v>
      </c>
      <c r="D750" s="2">
        <v>2000</v>
      </c>
      <c r="E750" s="3">
        <v>2005</v>
      </c>
      <c r="F750" t="s">
        <v>19</v>
      </c>
      <c r="G750" t="s">
        <v>20</v>
      </c>
      <c r="H750" t="s">
        <v>21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1498</v>
      </c>
      <c r="O750" t="s">
        <v>1499</v>
      </c>
      <c r="P750" s="4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1" t="s">
        <v>1556</v>
      </c>
      <c r="C751" s="1" t="s">
        <v>1557</v>
      </c>
      <c r="D751" s="2">
        <v>10000</v>
      </c>
      <c r="E751" s="3">
        <v>10556</v>
      </c>
      <c r="F751" t="s">
        <v>19</v>
      </c>
      <c r="G751" t="s">
        <v>20</v>
      </c>
      <c r="H751" t="s">
        <v>21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1498</v>
      </c>
      <c r="O751" t="s">
        <v>1499</v>
      </c>
      <c r="P751" s="4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1" t="s">
        <v>1558</v>
      </c>
      <c r="C752" s="1" t="s">
        <v>1559</v>
      </c>
      <c r="D752" s="2">
        <v>4444</v>
      </c>
      <c r="E752" s="3">
        <v>4559</v>
      </c>
      <c r="F752" t="s">
        <v>19</v>
      </c>
      <c r="G752" t="s">
        <v>20</v>
      </c>
      <c r="H752" t="s">
        <v>21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1498</v>
      </c>
      <c r="O752" t="s">
        <v>1499</v>
      </c>
      <c r="P752" s="4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1" t="s">
        <v>1560</v>
      </c>
      <c r="C753" s="1" t="s">
        <v>1561</v>
      </c>
      <c r="D753" s="2">
        <v>3000</v>
      </c>
      <c r="E753" s="3">
        <v>3555</v>
      </c>
      <c r="F753" t="s">
        <v>19</v>
      </c>
      <c r="G753" t="s">
        <v>20</v>
      </c>
      <c r="H753" t="s">
        <v>21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1498</v>
      </c>
      <c r="O753" t="s">
        <v>1499</v>
      </c>
      <c r="P753" s="4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1" t="s">
        <v>1562</v>
      </c>
      <c r="C754" s="1" t="s">
        <v>1563</v>
      </c>
      <c r="D754" s="2">
        <v>5000</v>
      </c>
      <c r="E754" s="3">
        <v>5585</v>
      </c>
      <c r="F754" t="s">
        <v>19</v>
      </c>
      <c r="G754" t="s">
        <v>54</v>
      </c>
      <c r="H754" t="s">
        <v>55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1498</v>
      </c>
      <c r="O754" t="s">
        <v>1499</v>
      </c>
      <c r="P754" s="4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1" t="s">
        <v>1564</v>
      </c>
      <c r="C755" s="1" t="s">
        <v>1565</v>
      </c>
      <c r="D755" s="2">
        <v>10000</v>
      </c>
      <c r="E755" s="3">
        <v>12800</v>
      </c>
      <c r="F755" t="s">
        <v>19</v>
      </c>
      <c r="G755" t="s">
        <v>20</v>
      </c>
      <c r="H755" t="s">
        <v>21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1498</v>
      </c>
      <c r="O755" t="s">
        <v>1499</v>
      </c>
      <c r="P755" s="4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1" t="s">
        <v>1566</v>
      </c>
      <c r="C756" s="1" t="s">
        <v>1567</v>
      </c>
      <c r="D756" s="2">
        <v>2000</v>
      </c>
      <c r="E756" s="3">
        <v>2075</v>
      </c>
      <c r="F756" t="s">
        <v>19</v>
      </c>
      <c r="G756" t="s">
        <v>20</v>
      </c>
      <c r="H756" t="s">
        <v>21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1498</v>
      </c>
      <c r="O756" t="s">
        <v>1499</v>
      </c>
      <c r="P756" s="4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1" t="s">
        <v>1568</v>
      </c>
      <c r="C757" s="1" t="s">
        <v>1569</v>
      </c>
      <c r="D757" s="2">
        <v>2500</v>
      </c>
      <c r="E757" s="3">
        <v>2547.69</v>
      </c>
      <c r="F757" t="s">
        <v>19</v>
      </c>
      <c r="G757" t="s">
        <v>20</v>
      </c>
      <c r="H757" t="s">
        <v>21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1498</v>
      </c>
      <c r="O757" t="s">
        <v>1499</v>
      </c>
      <c r="P757" s="4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1" t="s">
        <v>1570</v>
      </c>
      <c r="C758" s="1" t="s">
        <v>1571</v>
      </c>
      <c r="D758" s="2">
        <v>700</v>
      </c>
      <c r="E758" s="3">
        <v>824</v>
      </c>
      <c r="F758" t="s">
        <v>19</v>
      </c>
      <c r="G758" t="s">
        <v>20</v>
      </c>
      <c r="H758" t="s">
        <v>21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1498</v>
      </c>
      <c r="O758" t="s">
        <v>1499</v>
      </c>
      <c r="P758" s="4">
        <f t="shared" si="22"/>
        <v>40590.766886574071</v>
      </c>
      <c r="Q758">
        <f t="shared" si="23"/>
        <v>2011</v>
      </c>
    </row>
    <row r="759" spans="1:17" ht="60" x14ac:dyDescent="0.25">
      <c r="A759">
        <v>757</v>
      </c>
      <c r="B759" s="1" t="s">
        <v>1572</v>
      </c>
      <c r="C759" s="1" t="s">
        <v>1573</v>
      </c>
      <c r="D759" s="2">
        <v>250</v>
      </c>
      <c r="E759" s="3">
        <v>595</v>
      </c>
      <c r="F759" t="s">
        <v>19</v>
      </c>
      <c r="G759" t="s">
        <v>20</v>
      </c>
      <c r="H759" t="s">
        <v>21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1498</v>
      </c>
      <c r="O759" t="s">
        <v>1499</v>
      </c>
      <c r="P759" s="4">
        <f t="shared" si="22"/>
        <v>41235.054560185185</v>
      </c>
      <c r="Q759">
        <f t="shared" si="23"/>
        <v>2012</v>
      </c>
    </row>
    <row r="760" spans="1:17" ht="45" x14ac:dyDescent="0.25">
      <c r="A760">
        <v>758</v>
      </c>
      <c r="B760" s="1" t="s">
        <v>1574</v>
      </c>
      <c r="C760" s="1" t="s">
        <v>1575</v>
      </c>
      <c r="D760" s="2">
        <v>2500</v>
      </c>
      <c r="E760" s="3">
        <v>2550</v>
      </c>
      <c r="F760" t="s">
        <v>19</v>
      </c>
      <c r="G760" t="s">
        <v>20</v>
      </c>
      <c r="H760" t="s">
        <v>21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1498</v>
      </c>
      <c r="O760" t="s">
        <v>1499</v>
      </c>
      <c r="P760" s="4">
        <f t="shared" si="22"/>
        <v>40429.836435185185</v>
      </c>
      <c r="Q760">
        <f t="shared" si="23"/>
        <v>2010</v>
      </c>
    </row>
    <row r="761" spans="1:17" ht="45" x14ac:dyDescent="0.25">
      <c r="A761">
        <v>759</v>
      </c>
      <c r="B761" s="1" t="s">
        <v>1576</v>
      </c>
      <c r="C761" s="1" t="s">
        <v>1577</v>
      </c>
      <c r="D761" s="2">
        <v>5000</v>
      </c>
      <c r="E761" s="3">
        <v>5096</v>
      </c>
      <c r="F761" t="s">
        <v>19</v>
      </c>
      <c r="G761" t="s">
        <v>28</v>
      </c>
      <c r="H761" t="s">
        <v>29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1498</v>
      </c>
      <c r="O761" t="s">
        <v>1499</v>
      </c>
      <c r="P761" s="4">
        <f t="shared" si="22"/>
        <v>41789.330312500002</v>
      </c>
      <c r="Q761">
        <f t="shared" si="23"/>
        <v>2014</v>
      </c>
    </row>
    <row r="762" spans="1:17" ht="60" x14ac:dyDescent="0.25">
      <c r="A762">
        <v>760</v>
      </c>
      <c r="B762" s="1" t="s">
        <v>1578</v>
      </c>
      <c r="C762" s="1" t="s">
        <v>1579</v>
      </c>
      <c r="D762" s="2">
        <v>2200</v>
      </c>
      <c r="E762" s="3">
        <v>0</v>
      </c>
      <c r="F762" t="s">
        <v>361</v>
      </c>
      <c r="G762" t="s">
        <v>20</v>
      </c>
      <c r="H762" t="s">
        <v>21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1498</v>
      </c>
      <c r="O762" t="s">
        <v>1580</v>
      </c>
      <c r="P762" s="4">
        <f t="shared" si="22"/>
        <v>42670.764039351852</v>
      </c>
      <c r="Q762">
        <f t="shared" si="23"/>
        <v>2016</v>
      </c>
    </row>
    <row r="763" spans="1:17" ht="45" x14ac:dyDescent="0.25">
      <c r="A763">
        <v>761</v>
      </c>
      <c r="B763" s="1" t="s">
        <v>1581</v>
      </c>
      <c r="C763" s="1" t="s">
        <v>1582</v>
      </c>
      <c r="D763" s="2">
        <v>5000</v>
      </c>
      <c r="E763" s="3">
        <v>235</v>
      </c>
      <c r="F763" t="s">
        <v>361</v>
      </c>
      <c r="G763" t="s">
        <v>20</v>
      </c>
      <c r="H763" t="s">
        <v>21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1498</v>
      </c>
      <c r="O763" t="s">
        <v>1580</v>
      </c>
      <c r="P763" s="4">
        <f t="shared" si="22"/>
        <v>41642.751458333332</v>
      </c>
      <c r="Q763">
        <f t="shared" si="23"/>
        <v>2014</v>
      </c>
    </row>
    <row r="764" spans="1:17" ht="45" x14ac:dyDescent="0.25">
      <c r="A764">
        <v>762</v>
      </c>
      <c r="B764" s="1" t="s">
        <v>1583</v>
      </c>
      <c r="C764" s="1" t="s">
        <v>1584</v>
      </c>
      <c r="D764" s="2">
        <v>3500</v>
      </c>
      <c r="E764" s="3">
        <v>0</v>
      </c>
      <c r="F764" t="s">
        <v>361</v>
      </c>
      <c r="G764" t="s">
        <v>1430</v>
      </c>
      <c r="H764" t="s">
        <v>1431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1498</v>
      </c>
      <c r="O764" t="s">
        <v>1580</v>
      </c>
      <c r="P764" s="4">
        <f t="shared" si="22"/>
        <v>42690.858449074076</v>
      </c>
      <c r="Q764">
        <f t="shared" si="23"/>
        <v>2016</v>
      </c>
    </row>
    <row r="765" spans="1:17" ht="45" x14ac:dyDescent="0.25">
      <c r="A765">
        <v>763</v>
      </c>
      <c r="B765" s="1" t="s">
        <v>1585</v>
      </c>
      <c r="C765" s="1" t="s">
        <v>1586</v>
      </c>
      <c r="D765" s="2">
        <v>4290</v>
      </c>
      <c r="E765" s="3">
        <v>5</v>
      </c>
      <c r="F765" t="s">
        <v>361</v>
      </c>
      <c r="G765" t="s">
        <v>28</v>
      </c>
      <c r="H765" t="s">
        <v>29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1498</v>
      </c>
      <c r="O765" t="s">
        <v>1580</v>
      </c>
      <c r="P765" s="4">
        <f t="shared" si="22"/>
        <v>41471.446851851848</v>
      </c>
      <c r="Q765">
        <f t="shared" si="23"/>
        <v>2013</v>
      </c>
    </row>
    <row r="766" spans="1:17" ht="45" x14ac:dyDescent="0.25">
      <c r="A766">
        <v>764</v>
      </c>
      <c r="B766" s="1" t="s">
        <v>1587</v>
      </c>
      <c r="C766" s="1" t="s">
        <v>1588</v>
      </c>
      <c r="D766" s="2">
        <v>5000</v>
      </c>
      <c r="E766" s="3">
        <v>0</v>
      </c>
      <c r="F766" t="s">
        <v>361</v>
      </c>
      <c r="G766" t="s">
        <v>20</v>
      </c>
      <c r="H766" t="s">
        <v>21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1498</v>
      </c>
      <c r="O766" t="s">
        <v>1580</v>
      </c>
      <c r="P766" s="4">
        <f t="shared" si="22"/>
        <v>42227.173159722224</v>
      </c>
      <c r="Q766">
        <f t="shared" si="23"/>
        <v>2015</v>
      </c>
    </row>
    <row r="767" spans="1:17" ht="60" x14ac:dyDescent="0.25">
      <c r="A767">
        <v>765</v>
      </c>
      <c r="B767" s="1" t="s">
        <v>1589</v>
      </c>
      <c r="C767" s="1" t="s">
        <v>1590</v>
      </c>
      <c r="D767" s="2">
        <v>7000</v>
      </c>
      <c r="E767" s="3">
        <v>2521</v>
      </c>
      <c r="F767" t="s">
        <v>361</v>
      </c>
      <c r="G767" t="s">
        <v>20</v>
      </c>
      <c r="H767" t="s">
        <v>21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1498</v>
      </c>
      <c r="O767" t="s">
        <v>1580</v>
      </c>
      <c r="P767" s="4">
        <f t="shared" si="22"/>
        <v>41901.542638888888</v>
      </c>
      <c r="Q767">
        <f t="shared" si="23"/>
        <v>2014</v>
      </c>
    </row>
    <row r="768" spans="1:17" ht="60" x14ac:dyDescent="0.25">
      <c r="A768">
        <v>766</v>
      </c>
      <c r="B768" s="1" t="s">
        <v>1591</v>
      </c>
      <c r="C768" s="1" t="s">
        <v>1592</v>
      </c>
      <c r="D768" s="2">
        <v>4000</v>
      </c>
      <c r="E768" s="3">
        <v>0</v>
      </c>
      <c r="F768" t="s">
        <v>361</v>
      </c>
      <c r="G768" t="s">
        <v>163</v>
      </c>
      <c r="H768" t="s">
        <v>164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1498</v>
      </c>
      <c r="O768" t="s">
        <v>1580</v>
      </c>
      <c r="P768" s="4">
        <f t="shared" si="22"/>
        <v>42021.783368055556</v>
      </c>
      <c r="Q768">
        <f t="shared" si="23"/>
        <v>2015</v>
      </c>
    </row>
    <row r="769" spans="1:17" ht="75" x14ac:dyDescent="0.25">
      <c r="A769">
        <v>767</v>
      </c>
      <c r="B769" s="1" t="s">
        <v>1593</v>
      </c>
      <c r="C769" s="1" t="s">
        <v>1594</v>
      </c>
      <c r="D769" s="2">
        <v>5000</v>
      </c>
      <c r="E769" s="3">
        <v>177</v>
      </c>
      <c r="F769" t="s">
        <v>361</v>
      </c>
      <c r="G769" t="s">
        <v>20</v>
      </c>
      <c r="H769" t="s">
        <v>21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1498</v>
      </c>
      <c r="O769" t="s">
        <v>1580</v>
      </c>
      <c r="P769" s="4">
        <f t="shared" si="22"/>
        <v>42115.143634259264</v>
      </c>
      <c r="Q769">
        <f t="shared" si="23"/>
        <v>2015</v>
      </c>
    </row>
    <row r="770" spans="1:17" ht="60" x14ac:dyDescent="0.25">
      <c r="A770">
        <v>768</v>
      </c>
      <c r="B770" s="1" t="s">
        <v>1595</v>
      </c>
      <c r="C770" s="1" t="s">
        <v>1596</v>
      </c>
      <c r="D770" s="2">
        <v>2500</v>
      </c>
      <c r="E770" s="3">
        <v>0</v>
      </c>
      <c r="F770" t="s">
        <v>361</v>
      </c>
      <c r="G770" t="s">
        <v>20</v>
      </c>
      <c r="H770" t="s">
        <v>21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1498</v>
      </c>
      <c r="O770" t="s">
        <v>1580</v>
      </c>
      <c r="P770" s="4">
        <f t="shared" ref="P770:P833" si="24">(((J770/60)/60)/24)+DATE(1970,1,1)</f>
        <v>41594.207060185188</v>
      </c>
      <c r="Q770">
        <f t="shared" ref="Q770:Q833" si="25">YEAR(P770)</f>
        <v>2013</v>
      </c>
    </row>
    <row r="771" spans="1:17" ht="60" x14ac:dyDescent="0.25">
      <c r="A771">
        <v>769</v>
      </c>
      <c r="B771" s="1" t="s">
        <v>1597</v>
      </c>
      <c r="C771" s="1" t="s">
        <v>1598</v>
      </c>
      <c r="D771" s="2">
        <v>4000</v>
      </c>
      <c r="E771" s="3">
        <v>1656</v>
      </c>
      <c r="F771" t="s">
        <v>361</v>
      </c>
      <c r="G771" t="s">
        <v>20</v>
      </c>
      <c r="H771" t="s">
        <v>21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1498</v>
      </c>
      <c r="O771" t="s">
        <v>1580</v>
      </c>
      <c r="P771" s="4">
        <f t="shared" si="24"/>
        <v>41604.996458333335</v>
      </c>
      <c r="Q771">
        <f t="shared" si="25"/>
        <v>2013</v>
      </c>
    </row>
    <row r="772" spans="1:17" ht="60" x14ac:dyDescent="0.25">
      <c r="A772">
        <v>770</v>
      </c>
      <c r="B772" s="1" t="s">
        <v>1599</v>
      </c>
      <c r="C772" s="1" t="s">
        <v>1600</v>
      </c>
      <c r="D772" s="2">
        <v>17500</v>
      </c>
      <c r="E772" s="3">
        <v>0</v>
      </c>
      <c r="F772" t="s">
        <v>361</v>
      </c>
      <c r="G772" t="s">
        <v>20</v>
      </c>
      <c r="H772" t="s">
        <v>21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1498</v>
      </c>
      <c r="O772" t="s">
        <v>1580</v>
      </c>
      <c r="P772" s="4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1" t="s">
        <v>1601</v>
      </c>
      <c r="C773" s="1" t="s">
        <v>1602</v>
      </c>
      <c r="D773" s="2">
        <v>38000</v>
      </c>
      <c r="E773" s="3">
        <v>10</v>
      </c>
      <c r="F773" t="s">
        <v>361</v>
      </c>
      <c r="G773" t="s">
        <v>20</v>
      </c>
      <c r="H773" t="s">
        <v>21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1498</v>
      </c>
      <c r="O773" t="s">
        <v>1580</v>
      </c>
      <c r="P773" s="4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1" t="s">
        <v>1603</v>
      </c>
      <c r="C774" s="1" t="s">
        <v>1604</v>
      </c>
      <c r="D774" s="2">
        <v>1500</v>
      </c>
      <c r="E774" s="3">
        <v>50</v>
      </c>
      <c r="F774" t="s">
        <v>361</v>
      </c>
      <c r="G774" t="s">
        <v>20</v>
      </c>
      <c r="H774" t="s">
        <v>21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1498</v>
      </c>
      <c r="O774" t="s">
        <v>1580</v>
      </c>
      <c r="P774" s="4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1" t="s">
        <v>1605</v>
      </c>
      <c r="C775" s="1" t="s">
        <v>1606</v>
      </c>
      <c r="D775" s="2">
        <v>3759</v>
      </c>
      <c r="E775" s="3">
        <v>32</v>
      </c>
      <c r="F775" t="s">
        <v>361</v>
      </c>
      <c r="G775" t="s">
        <v>28</v>
      </c>
      <c r="H775" t="s">
        <v>29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1498</v>
      </c>
      <c r="O775" t="s">
        <v>1580</v>
      </c>
      <c r="P775" s="4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1" t="s">
        <v>1607</v>
      </c>
      <c r="C776" s="1" t="s">
        <v>1608</v>
      </c>
      <c r="D776" s="2">
        <v>500</v>
      </c>
      <c r="E776" s="3">
        <v>351</v>
      </c>
      <c r="F776" t="s">
        <v>361</v>
      </c>
      <c r="G776" t="s">
        <v>20</v>
      </c>
      <c r="H776" t="s">
        <v>21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1498</v>
      </c>
      <c r="O776" t="s">
        <v>1580</v>
      </c>
      <c r="P776" s="4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1" t="s">
        <v>1609</v>
      </c>
      <c r="C777" s="1" t="s">
        <v>1610</v>
      </c>
      <c r="D777" s="2">
        <v>10000</v>
      </c>
      <c r="E777" s="3">
        <v>170</v>
      </c>
      <c r="F777" t="s">
        <v>361</v>
      </c>
      <c r="G777" t="s">
        <v>20</v>
      </c>
      <c r="H777" t="s">
        <v>21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1498</v>
      </c>
      <c r="O777" t="s">
        <v>1580</v>
      </c>
      <c r="P777" s="4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1" t="s">
        <v>1611</v>
      </c>
      <c r="C778" s="1" t="s">
        <v>1612</v>
      </c>
      <c r="D778" s="2">
        <v>7000</v>
      </c>
      <c r="E778" s="3">
        <v>3598</v>
      </c>
      <c r="F778" t="s">
        <v>361</v>
      </c>
      <c r="G778" t="s">
        <v>20</v>
      </c>
      <c r="H778" t="s">
        <v>21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1498</v>
      </c>
      <c r="O778" t="s">
        <v>1580</v>
      </c>
      <c r="P778" s="4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1" t="s">
        <v>1613</v>
      </c>
      <c r="C779" s="1" t="s">
        <v>1614</v>
      </c>
      <c r="D779" s="2">
        <v>3000</v>
      </c>
      <c r="E779" s="3">
        <v>21</v>
      </c>
      <c r="F779" t="s">
        <v>361</v>
      </c>
      <c r="G779" t="s">
        <v>20</v>
      </c>
      <c r="H779" t="s">
        <v>21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1498</v>
      </c>
      <c r="O779" t="s">
        <v>1580</v>
      </c>
      <c r="P779" s="4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1" t="s">
        <v>1615</v>
      </c>
      <c r="C780" s="1" t="s">
        <v>1616</v>
      </c>
      <c r="D780" s="2">
        <v>500</v>
      </c>
      <c r="E780" s="3">
        <v>2</v>
      </c>
      <c r="F780" t="s">
        <v>361</v>
      </c>
      <c r="G780" t="s">
        <v>20</v>
      </c>
      <c r="H780" t="s">
        <v>21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1498</v>
      </c>
      <c r="O780" t="s">
        <v>1580</v>
      </c>
      <c r="P780" s="4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1" t="s">
        <v>1617</v>
      </c>
      <c r="C781" s="1" t="s">
        <v>1618</v>
      </c>
      <c r="D781" s="2">
        <v>15000</v>
      </c>
      <c r="E781" s="3">
        <v>400</v>
      </c>
      <c r="F781" t="s">
        <v>361</v>
      </c>
      <c r="G781" t="s">
        <v>20</v>
      </c>
      <c r="H781" t="s">
        <v>21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1498</v>
      </c>
      <c r="O781" t="s">
        <v>1580</v>
      </c>
      <c r="P781" s="4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1" t="s">
        <v>1619</v>
      </c>
      <c r="C782" s="1" t="s">
        <v>1620</v>
      </c>
      <c r="D782" s="2">
        <v>1000</v>
      </c>
      <c r="E782" s="3">
        <v>1040</v>
      </c>
      <c r="F782" t="s">
        <v>19</v>
      </c>
      <c r="G782" t="s">
        <v>20</v>
      </c>
      <c r="H782" t="s">
        <v>21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1621</v>
      </c>
      <c r="O782" t="s">
        <v>1622</v>
      </c>
      <c r="P782" s="4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1" t="s">
        <v>1623</v>
      </c>
      <c r="C783" s="1" t="s">
        <v>1624</v>
      </c>
      <c r="D783" s="2">
        <v>800</v>
      </c>
      <c r="E783" s="3">
        <v>1065.23</v>
      </c>
      <c r="F783" t="s">
        <v>19</v>
      </c>
      <c r="G783" t="s">
        <v>20</v>
      </c>
      <c r="H783" t="s">
        <v>21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1621</v>
      </c>
      <c r="O783" t="s">
        <v>1622</v>
      </c>
      <c r="P783" s="4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1" t="s">
        <v>1625</v>
      </c>
      <c r="C784" s="1" t="s">
        <v>1626</v>
      </c>
      <c r="D784" s="2">
        <v>700</v>
      </c>
      <c r="E784" s="3">
        <v>700</v>
      </c>
      <c r="F784" t="s">
        <v>19</v>
      </c>
      <c r="G784" t="s">
        <v>20</v>
      </c>
      <c r="H784" t="s">
        <v>21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1621</v>
      </c>
      <c r="O784" t="s">
        <v>1622</v>
      </c>
      <c r="P784" s="4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1" t="s">
        <v>1627</v>
      </c>
      <c r="C785" s="1" t="s">
        <v>1628</v>
      </c>
      <c r="D785" s="2">
        <v>1500</v>
      </c>
      <c r="E785" s="3">
        <v>2222</v>
      </c>
      <c r="F785" t="s">
        <v>19</v>
      </c>
      <c r="G785" t="s">
        <v>20</v>
      </c>
      <c r="H785" t="s">
        <v>21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1621</v>
      </c>
      <c r="O785" t="s">
        <v>1622</v>
      </c>
      <c r="P785" s="4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1" t="s">
        <v>1629</v>
      </c>
      <c r="C786" s="1" t="s">
        <v>1630</v>
      </c>
      <c r="D786" s="2">
        <v>1000</v>
      </c>
      <c r="E786" s="3">
        <v>1025</v>
      </c>
      <c r="F786" t="s">
        <v>19</v>
      </c>
      <c r="G786" t="s">
        <v>20</v>
      </c>
      <c r="H786" t="s">
        <v>21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1621</v>
      </c>
      <c r="O786" t="s">
        <v>1622</v>
      </c>
      <c r="P786" s="4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1" t="s">
        <v>1631</v>
      </c>
      <c r="C787" s="1" t="s">
        <v>1632</v>
      </c>
      <c r="D787" s="2">
        <v>500</v>
      </c>
      <c r="E787" s="3">
        <v>903.14</v>
      </c>
      <c r="F787" t="s">
        <v>19</v>
      </c>
      <c r="G787" t="s">
        <v>20</v>
      </c>
      <c r="H787" t="s">
        <v>21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1621</v>
      </c>
      <c r="O787" t="s">
        <v>1622</v>
      </c>
      <c r="P787" s="4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1" t="s">
        <v>1633</v>
      </c>
      <c r="C788" s="1" t="s">
        <v>1634</v>
      </c>
      <c r="D788" s="2">
        <v>5000</v>
      </c>
      <c r="E788" s="3">
        <v>7140</v>
      </c>
      <c r="F788" t="s">
        <v>19</v>
      </c>
      <c r="G788" t="s">
        <v>20</v>
      </c>
      <c r="H788" t="s">
        <v>21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1621</v>
      </c>
      <c r="O788" t="s">
        <v>1622</v>
      </c>
      <c r="P788" s="4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1" t="s">
        <v>1635</v>
      </c>
      <c r="C789" s="1" t="s">
        <v>1636</v>
      </c>
      <c r="D789" s="2">
        <v>1200</v>
      </c>
      <c r="E789" s="3">
        <v>1370</v>
      </c>
      <c r="F789" t="s">
        <v>19</v>
      </c>
      <c r="G789" t="s">
        <v>20</v>
      </c>
      <c r="H789" t="s">
        <v>21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1621</v>
      </c>
      <c r="O789" t="s">
        <v>1622</v>
      </c>
      <c r="P789" s="4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1" t="s">
        <v>1637</v>
      </c>
      <c r="C790" s="1" t="s">
        <v>1638</v>
      </c>
      <c r="D790" s="2">
        <v>1000</v>
      </c>
      <c r="E790" s="3">
        <v>2035.05</v>
      </c>
      <c r="F790" t="s">
        <v>19</v>
      </c>
      <c r="G790" t="s">
        <v>20</v>
      </c>
      <c r="H790" t="s">
        <v>21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1621</v>
      </c>
      <c r="O790" t="s">
        <v>1622</v>
      </c>
      <c r="P790" s="4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1" t="s">
        <v>1639</v>
      </c>
      <c r="C791" s="1" t="s">
        <v>1640</v>
      </c>
      <c r="D791" s="2">
        <v>1700</v>
      </c>
      <c r="E791" s="3">
        <v>1860</v>
      </c>
      <c r="F791" t="s">
        <v>19</v>
      </c>
      <c r="G791" t="s">
        <v>20</v>
      </c>
      <c r="H791" t="s">
        <v>21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1621</v>
      </c>
      <c r="O791" t="s">
        <v>1622</v>
      </c>
      <c r="P791" s="4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1" t="s">
        <v>1641</v>
      </c>
      <c r="C792" s="1" t="s">
        <v>1642</v>
      </c>
      <c r="D792" s="2">
        <v>10000</v>
      </c>
      <c r="E792" s="3">
        <v>14437.46</v>
      </c>
      <c r="F792" t="s">
        <v>19</v>
      </c>
      <c r="G792" t="s">
        <v>20</v>
      </c>
      <c r="H792" t="s">
        <v>21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1621</v>
      </c>
      <c r="O792" t="s">
        <v>1622</v>
      </c>
      <c r="P792" s="4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1" t="s">
        <v>1643</v>
      </c>
      <c r="C793" s="1" t="s">
        <v>1644</v>
      </c>
      <c r="D793" s="2">
        <v>7500</v>
      </c>
      <c r="E793" s="3">
        <v>7790</v>
      </c>
      <c r="F793" t="s">
        <v>19</v>
      </c>
      <c r="G793" t="s">
        <v>20</v>
      </c>
      <c r="H793" t="s">
        <v>21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1621</v>
      </c>
      <c r="O793" t="s">
        <v>1622</v>
      </c>
      <c r="P793" s="4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1" t="s">
        <v>1645</v>
      </c>
      <c r="C794" s="1" t="s">
        <v>1646</v>
      </c>
      <c r="D794" s="2">
        <v>2500</v>
      </c>
      <c r="E794" s="3">
        <v>2511.11</v>
      </c>
      <c r="F794" t="s">
        <v>19</v>
      </c>
      <c r="G794" t="s">
        <v>20</v>
      </c>
      <c r="H794" t="s">
        <v>21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1621</v>
      </c>
      <c r="O794" t="s">
        <v>1622</v>
      </c>
      <c r="P794" s="4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1" t="s">
        <v>1647</v>
      </c>
      <c r="C795" s="1" t="s">
        <v>1648</v>
      </c>
      <c r="D795" s="2">
        <v>2750</v>
      </c>
      <c r="E795" s="3">
        <v>2826.43</v>
      </c>
      <c r="F795" t="s">
        <v>19</v>
      </c>
      <c r="G795" t="s">
        <v>20</v>
      </c>
      <c r="H795" t="s">
        <v>21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1621</v>
      </c>
      <c r="O795" t="s">
        <v>1622</v>
      </c>
      <c r="P795" s="4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1" t="s">
        <v>1649</v>
      </c>
      <c r="C796" s="1" t="s">
        <v>1650</v>
      </c>
      <c r="D796" s="2">
        <v>8000</v>
      </c>
      <c r="E796" s="3">
        <v>8425</v>
      </c>
      <c r="F796" t="s">
        <v>19</v>
      </c>
      <c r="G796" t="s">
        <v>20</v>
      </c>
      <c r="H796" t="s">
        <v>21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1621</v>
      </c>
      <c r="O796" t="s">
        <v>1622</v>
      </c>
      <c r="P796" s="4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1" t="s">
        <v>1651</v>
      </c>
      <c r="C797" s="1" t="s">
        <v>1652</v>
      </c>
      <c r="D797" s="2">
        <v>14000</v>
      </c>
      <c r="E797" s="3">
        <v>15650</v>
      </c>
      <c r="F797" t="s">
        <v>19</v>
      </c>
      <c r="G797" t="s">
        <v>20</v>
      </c>
      <c r="H797" t="s">
        <v>21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1621</v>
      </c>
      <c r="O797" t="s">
        <v>1622</v>
      </c>
      <c r="P797" s="4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1" t="s">
        <v>1653</v>
      </c>
      <c r="C798" s="1" t="s">
        <v>1654</v>
      </c>
      <c r="D798" s="2">
        <v>10000</v>
      </c>
      <c r="E798" s="3">
        <v>10135</v>
      </c>
      <c r="F798" t="s">
        <v>19</v>
      </c>
      <c r="G798" t="s">
        <v>20</v>
      </c>
      <c r="H798" t="s">
        <v>21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1621</v>
      </c>
      <c r="O798" t="s">
        <v>1622</v>
      </c>
      <c r="P798" s="4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1" t="s">
        <v>1655</v>
      </c>
      <c r="C799" s="1" t="s">
        <v>1656</v>
      </c>
      <c r="D799" s="2">
        <v>3000</v>
      </c>
      <c r="E799" s="3">
        <v>3226</v>
      </c>
      <c r="F799" t="s">
        <v>19</v>
      </c>
      <c r="G799" t="s">
        <v>20</v>
      </c>
      <c r="H799" t="s">
        <v>21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1621</v>
      </c>
      <c r="O799" t="s">
        <v>1622</v>
      </c>
      <c r="P799" s="4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1" t="s">
        <v>1657</v>
      </c>
      <c r="C800" s="1" t="s">
        <v>1658</v>
      </c>
      <c r="D800" s="2">
        <v>3500</v>
      </c>
      <c r="E800" s="3">
        <v>4021</v>
      </c>
      <c r="F800" t="s">
        <v>19</v>
      </c>
      <c r="G800" t="s">
        <v>20</v>
      </c>
      <c r="H800" t="s">
        <v>21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1621</v>
      </c>
      <c r="O800" t="s">
        <v>1622</v>
      </c>
      <c r="P800" s="4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1" t="s">
        <v>1659</v>
      </c>
      <c r="C801" s="1" t="s">
        <v>1660</v>
      </c>
      <c r="D801" s="2">
        <v>5000</v>
      </c>
      <c r="E801" s="3">
        <v>5001</v>
      </c>
      <c r="F801" t="s">
        <v>19</v>
      </c>
      <c r="G801" t="s">
        <v>20</v>
      </c>
      <c r="H801" t="s">
        <v>21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1621</v>
      </c>
      <c r="O801" t="s">
        <v>1622</v>
      </c>
      <c r="P801" s="4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1" t="s">
        <v>1661</v>
      </c>
      <c r="C802" s="1" t="s">
        <v>1662</v>
      </c>
      <c r="D802" s="2">
        <v>1500</v>
      </c>
      <c r="E802" s="3">
        <v>2282</v>
      </c>
      <c r="F802" t="s">
        <v>19</v>
      </c>
      <c r="G802" t="s">
        <v>28</v>
      </c>
      <c r="H802" t="s">
        <v>29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1621</v>
      </c>
      <c r="O802" t="s">
        <v>1622</v>
      </c>
      <c r="P802" s="4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1" t="s">
        <v>1663</v>
      </c>
      <c r="C803" s="1" t="s">
        <v>1664</v>
      </c>
      <c r="D803" s="2">
        <v>2000</v>
      </c>
      <c r="E803" s="3">
        <v>2230.4299999999998</v>
      </c>
      <c r="F803" t="s">
        <v>19</v>
      </c>
      <c r="G803" t="s">
        <v>20</v>
      </c>
      <c r="H803" t="s">
        <v>21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1621</v>
      </c>
      <c r="O803" t="s">
        <v>1622</v>
      </c>
      <c r="P803" s="4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1" t="s">
        <v>1665</v>
      </c>
      <c r="C804" s="1" t="s">
        <v>1666</v>
      </c>
      <c r="D804" s="2">
        <v>6000</v>
      </c>
      <c r="E804" s="3">
        <v>6080</v>
      </c>
      <c r="F804" t="s">
        <v>19</v>
      </c>
      <c r="G804" t="s">
        <v>20</v>
      </c>
      <c r="H804" t="s">
        <v>21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1621</v>
      </c>
      <c r="O804" t="s">
        <v>1622</v>
      </c>
      <c r="P804" s="4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1" t="s">
        <v>1667</v>
      </c>
      <c r="C805" s="1" t="s">
        <v>1668</v>
      </c>
      <c r="D805" s="2">
        <v>2300</v>
      </c>
      <c r="E805" s="3">
        <v>2835</v>
      </c>
      <c r="F805" t="s">
        <v>19</v>
      </c>
      <c r="G805" t="s">
        <v>20</v>
      </c>
      <c r="H805" t="s">
        <v>21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1621</v>
      </c>
      <c r="O805" t="s">
        <v>1622</v>
      </c>
      <c r="P805" s="4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1" t="s">
        <v>1669</v>
      </c>
      <c r="C806" s="1" t="s">
        <v>1670</v>
      </c>
      <c r="D806" s="2">
        <v>5500</v>
      </c>
      <c r="E806" s="3">
        <v>5500</v>
      </c>
      <c r="F806" t="s">
        <v>19</v>
      </c>
      <c r="G806" t="s">
        <v>20</v>
      </c>
      <c r="H806" t="s">
        <v>21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1621</v>
      </c>
      <c r="O806" t="s">
        <v>1622</v>
      </c>
      <c r="P806" s="4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1" t="s">
        <v>1671</v>
      </c>
      <c r="C807" s="1" t="s">
        <v>1672</v>
      </c>
      <c r="D807" s="2">
        <v>3000</v>
      </c>
      <c r="E807" s="3">
        <v>3150</v>
      </c>
      <c r="F807" t="s">
        <v>19</v>
      </c>
      <c r="G807" t="s">
        <v>20</v>
      </c>
      <c r="H807" t="s">
        <v>21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1621</v>
      </c>
      <c r="O807" t="s">
        <v>1622</v>
      </c>
      <c r="P807" s="4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1" t="s">
        <v>1673</v>
      </c>
      <c r="C808" s="1" t="s">
        <v>1674</v>
      </c>
      <c r="D808" s="2">
        <v>8000</v>
      </c>
      <c r="E808" s="3">
        <v>8355</v>
      </c>
      <c r="F808" t="s">
        <v>19</v>
      </c>
      <c r="G808" t="s">
        <v>20</v>
      </c>
      <c r="H808" t="s">
        <v>21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1621</v>
      </c>
      <c r="O808" t="s">
        <v>1622</v>
      </c>
      <c r="P808" s="4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1" t="s">
        <v>1675</v>
      </c>
      <c r="C809" s="1" t="s">
        <v>1676</v>
      </c>
      <c r="D809" s="2">
        <v>4000</v>
      </c>
      <c r="E809" s="3">
        <v>4205</v>
      </c>
      <c r="F809" t="s">
        <v>19</v>
      </c>
      <c r="G809" t="s">
        <v>20</v>
      </c>
      <c r="H809" t="s">
        <v>21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1621</v>
      </c>
      <c r="O809" t="s">
        <v>1622</v>
      </c>
      <c r="P809" s="4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1" t="s">
        <v>1677</v>
      </c>
      <c r="C810" s="1" t="s">
        <v>1678</v>
      </c>
      <c r="D810" s="2">
        <v>4500</v>
      </c>
      <c r="E810" s="3">
        <v>4500</v>
      </c>
      <c r="F810" t="s">
        <v>19</v>
      </c>
      <c r="G810" t="s">
        <v>163</v>
      </c>
      <c r="H810" t="s">
        <v>164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1621</v>
      </c>
      <c r="O810" t="s">
        <v>1622</v>
      </c>
      <c r="P810" s="4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1" t="s">
        <v>1679</v>
      </c>
      <c r="C811" s="1" t="s">
        <v>1680</v>
      </c>
      <c r="D811" s="2">
        <v>4000</v>
      </c>
      <c r="E811" s="3">
        <v>4151</v>
      </c>
      <c r="F811" t="s">
        <v>19</v>
      </c>
      <c r="G811" t="s">
        <v>20</v>
      </c>
      <c r="H811" t="s">
        <v>21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1621</v>
      </c>
      <c r="O811" t="s">
        <v>1622</v>
      </c>
      <c r="P811" s="4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1" t="s">
        <v>1681</v>
      </c>
      <c r="C812" s="1" t="s">
        <v>1682</v>
      </c>
      <c r="D812" s="2">
        <v>1500</v>
      </c>
      <c r="E812" s="3">
        <v>1575</v>
      </c>
      <c r="F812" t="s">
        <v>19</v>
      </c>
      <c r="G812" t="s">
        <v>20</v>
      </c>
      <c r="H812" t="s">
        <v>21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1621</v>
      </c>
      <c r="O812" t="s">
        <v>1622</v>
      </c>
      <c r="P812" s="4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1" t="s">
        <v>1683</v>
      </c>
      <c r="C813" s="1" t="s">
        <v>1684</v>
      </c>
      <c r="D813" s="2">
        <v>1000</v>
      </c>
      <c r="E813" s="3">
        <v>1040</v>
      </c>
      <c r="F813" t="s">
        <v>19</v>
      </c>
      <c r="G813" t="s">
        <v>20</v>
      </c>
      <c r="H813" t="s">
        <v>21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1621</v>
      </c>
      <c r="O813" t="s">
        <v>1622</v>
      </c>
      <c r="P813" s="4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1" t="s">
        <v>1685</v>
      </c>
      <c r="C814" s="1" t="s">
        <v>1686</v>
      </c>
      <c r="D814" s="2">
        <v>600</v>
      </c>
      <c r="E814" s="3">
        <v>911</v>
      </c>
      <c r="F814" t="s">
        <v>19</v>
      </c>
      <c r="G814" t="s">
        <v>20</v>
      </c>
      <c r="H814" t="s">
        <v>21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1621</v>
      </c>
      <c r="O814" t="s">
        <v>1622</v>
      </c>
      <c r="P814" s="4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1" t="s">
        <v>1687</v>
      </c>
      <c r="C815" s="1" t="s">
        <v>1688</v>
      </c>
      <c r="D815" s="2">
        <v>1500</v>
      </c>
      <c r="E815" s="3">
        <v>2399.94</v>
      </c>
      <c r="F815" t="s">
        <v>19</v>
      </c>
      <c r="G815" t="s">
        <v>20</v>
      </c>
      <c r="H815" t="s">
        <v>21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1621</v>
      </c>
      <c r="O815" t="s">
        <v>1622</v>
      </c>
      <c r="P815" s="4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1" t="s">
        <v>1689</v>
      </c>
      <c r="C816" s="1" t="s">
        <v>1690</v>
      </c>
      <c r="D816" s="2">
        <v>1000</v>
      </c>
      <c r="E816" s="3">
        <v>1273</v>
      </c>
      <c r="F816" t="s">
        <v>19</v>
      </c>
      <c r="G816" t="s">
        <v>20</v>
      </c>
      <c r="H816" t="s">
        <v>21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1621</v>
      </c>
      <c r="O816" t="s">
        <v>1622</v>
      </c>
      <c r="P816" s="4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1" t="s">
        <v>1691</v>
      </c>
      <c r="C817" s="1" t="s">
        <v>1692</v>
      </c>
      <c r="D817" s="2">
        <v>4000</v>
      </c>
      <c r="E817" s="3">
        <v>4280</v>
      </c>
      <c r="F817" t="s">
        <v>19</v>
      </c>
      <c r="G817" t="s">
        <v>20</v>
      </c>
      <c r="H817" t="s">
        <v>21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1621</v>
      </c>
      <c r="O817" t="s">
        <v>1622</v>
      </c>
      <c r="P817" s="4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1" t="s">
        <v>1693</v>
      </c>
      <c r="C818" s="1" t="s">
        <v>1694</v>
      </c>
      <c r="D818" s="2">
        <v>7000</v>
      </c>
      <c r="E818" s="3">
        <v>8058.55</v>
      </c>
      <c r="F818" t="s">
        <v>19</v>
      </c>
      <c r="G818" t="s">
        <v>20</v>
      </c>
      <c r="H818" t="s">
        <v>21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1621</v>
      </c>
      <c r="O818" t="s">
        <v>1622</v>
      </c>
      <c r="P818" s="4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1" t="s">
        <v>1695</v>
      </c>
      <c r="C819" s="1" t="s">
        <v>1696</v>
      </c>
      <c r="D819" s="2">
        <v>1500</v>
      </c>
      <c r="E819" s="3">
        <v>2056.66</v>
      </c>
      <c r="F819" t="s">
        <v>19</v>
      </c>
      <c r="G819" t="s">
        <v>20</v>
      </c>
      <c r="H819" t="s">
        <v>21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1621</v>
      </c>
      <c r="O819" t="s">
        <v>1622</v>
      </c>
      <c r="P819" s="4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1" t="s">
        <v>1697</v>
      </c>
      <c r="C820" s="1" t="s">
        <v>1698</v>
      </c>
      <c r="D820" s="2">
        <v>350</v>
      </c>
      <c r="E820" s="3">
        <v>545</v>
      </c>
      <c r="F820" t="s">
        <v>19</v>
      </c>
      <c r="G820" t="s">
        <v>20</v>
      </c>
      <c r="H820" t="s">
        <v>21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1621</v>
      </c>
      <c r="O820" t="s">
        <v>1622</v>
      </c>
      <c r="P820" s="4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1" t="s">
        <v>1699</v>
      </c>
      <c r="C821" s="1" t="s">
        <v>1700</v>
      </c>
      <c r="D821" s="2">
        <v>400</v>
      </c>
      <c r="E821" s="3">
        <v>435</v>
      </c>
      <c r="F821" t="s">
        <v>19</v>
      </c>
      <c r="G821" t="s">
        <v>20</v>
      </c>
      <c r="H821" t="s">
        <v>21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1621</v>
      </c>
      <c r="O821" t="s">
        <v>1622</v>
      </c>
      <c r="P821" s="4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1" t="s">
        <v>1701</v>
      </c>
      <c r="C822" s="1" t="s">
        <v>1702</v>
      </c>
      <c r="D822" s="2">
        <v>2000</v>
      </c>
      <c r="E822" s="3">
        <v>2681</v>
      </c>
      <c r="F822" t="s">
        <v>19</v>
      </c>
      <c r="G822" t="s">
        <v>20</v>
      </c>
      <c r="H822" t="s">
        <v>21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1621</v>
      </c>
      <c r="O822" t="s">
        <v>1622</v>
      </c>
      <c r="P822" s="4">
        <f t="shared" si="24"/>
        <v>41768.841921296298</v>
      </c>
      <c r="Q822">
        <f t="shared" si="25"/>
        <v>2014</v>
      </c>
    </row>
    <row r="823" spans="1:17" ht="45" x14ac:dyDescent="0.25">
      <c r="A823">
        <v>821</v>
      </c>
      <c r="B823" s="1" t="s">
        <v>1703</v>
      </c>
      <c r="C823" s="1" t="s">
        <v>1704</v>
      </c>
      <c r="D823" s="2">
        <v>17482</v>
      </c>
      <c r="E823" s="3">
        <v>17482</v>
      </c>
      <c r="F823" t="s">
        <v>19</v>
      </c>
      <c r="G823" t="s">
        <v>20</v>
      </c>
      <c r="H823" t="s">
        <v>21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1621</v>
      </c>
      <c r="O823" t="s">
        <v>1622</v>
      </c>
      <c r="P823" s="4">
        <f t="shared" si="24"/>
        <v>42093.922048611115</v>
      </c>
      <c r="Q823">
        <f t="shared" si="25"/>
        <v>2015</v>
      </c>
    </row>
    <row r="824" spans="1:17" ht="45" x14ac:dyDescent="0.25">
      <c r="A824">
        <v>822</v>
      </c>
      <c r="B824" s="1" t="s">
        <v>1705</v>
      </c>
      <c r="C824" s="1" t="s">
        <v>1706</v>
      </c>
      <c r="D824" s="2">
        <v>3000</v>
      </c>
      <c r="E824" s="3">
        <v>3575</v>
      </c>
      <c r="F824" t="s">
        <v>19</v>
      </c>
      <c r="G824" t="s">
        <v>20</v>
      </c>
      <c r="H824" t="s">
        <v>21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1621</v>
      </c>
      <c r="O824" t="s">
        <v>1622</v>
      </c>
      <c r="P824" s="4">
        <f t="shared" si="24"/>
        <v>41157.947337962964</v>
      </c>
      <c r="Q824">
        <f t="shared" si="25"/>
        <v>2012</v>
      </c>
    </row>
    <row r="825" spans="1:17" ht="45" x14ac:dyDescent="0.25">
      <c r="A825">
        <v>823</v>
      </c>
      <c r="B825" s="1" t="s">
        <v>1707</v>
      </c>
      <c r="C825" s="1" t="s">
        <v>1708</v>
      </c>
      <c r="D825" s="2">
        <v>800</v>
      </c>
      <c r="E825" s="3">
        <v>1436</v>
      </c>
      <c r="F825" t="s">
        <v>19</v>
      </c>
      <c r="G825" t="s">
        <v>20</v>
      </c>
      <c r="H825" t="s">
        <v>21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1621</v>
      </c>
      <c r="O825" t="s">
        <v>1622</v>
      </c>
      <c r="P825" s="4">
        <f t="shared" si="24"/>
        <v>42055.972824074073</v>
      </c>
      <c r="Q825">
        <f t="shared" si="25"/>
        <v>2015</v>
      </c>
    </row>
    <row r="826" spans="1:17" ht="60" x14ac:dyDescent="0.25">
      <c r="A826">
        <v>824</v>
      </c>
      <c r="B826" s="1" t="s">
        <v>1709</v>
      </c>
      <c r="C826" s="1" t="s">
        <v>1710</v>
      </c>
      <c r="D826" s="2">
        <v>1600</v>
      </c>
      <c r="E826" s="3">
        <v>2150.1</v>
      </c>
      <c r="F826" t="s">
        <v>19</v>
      </c>
      <c r="G826" t="s">
        <v>20</v>
      </c>
      <c r="H826" t="s">
        <v>21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1621</v>
      </c>
      <c r="O826" t="s">
        <v>1622</v>
      </c>
      <c r="P826" s="4">
        <f t="shared" si="24"/>
        <v>40250.242106481484</v>
      </c>
      <c r="Q826">
        <f t="shared" si="25"/>
        <v>2010</v>
      </c>
    </row>
    <row r="827" spans="1:17" ht="45" x14ac:dyDescent="0.25">
      <c r="A827">
        <v>825</v>
      </c>
      <c r="B827" s="1" t="s">
        <v>1711</v>
      </c>
      <c r="C827" s="1" t="s">
        <v>1712</v>
      </c>
      <c r="D827" s="2">
        <v>12500</v>
      </c>
      <c r="E827" s="3">
        <v>12554</v>
      </c>
      <c r="F827" t="s">
        <v>19</v>
      </c>
      <c r="G827" t="s">
        <v>20</v>
      </c>
      <c r="H827" t="s">
        <v>21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1621</v>
      </c>
      <c r="O827" t="s">
        <v>1622</v>
      </c>
      <c r="P827" s="4">
        <f t="shared" si="24"/>
        <v>41186.306527777779</v>
      </c>
      <c r="Q827">
        <f t="shared" si="25"/>
        <v>2012</v>
      </c>
    </row>
    <row r="828" spans="1:17" ht="45" x14ac:dyDescent="0.25">
      <c r="A828">
        <v>826</v>
      </c>
      <c r="B828" s="1" t="s">
        <v>1713</v>
      </c>
      <c r="C828" s="1" t="s">
        <v>1714</v>
      </c>
      <c r="D828" s="2">
        <v>5500</v>
      </c>
      <c r="E828" s="3">
        <v>5580</v>
      </c>
      <c r="F828" t="s">
        <v>19</v>
      </c>
      <c r="G828" t="s">
        <v>20</v>
      </c>
      <c r="H828" t="s">
        <v>21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1621</v>
      </c>
      <c r="O828" t="s">
        <v>1622</v>
      </c>
      <c r="P828" s="4">
        <f t="shared" si="24"/>
        <v>40973.038541666669</v>
      </c>
      <c r="Q828">
        <f t="shared" si="25"/>
        <v>2012</v>
      </c>
    </row>
    <row r="829" spans="1:17" ht="60" x14ac:dyDescent="0.25">
      <c r="A829">
        <v>827</v>
      </c>
      <c r="B829" s="1" t="s">
        <v>1715</v>
      </c>
      <c r="C829" s="1" t="s">
        <v>1716</v>
      </c>
      <c r="D829" s="2">
        <v>300</v>
      </c>
      <c r="E829" s="3">
        <v>310</v>
      </c>
      <c r="F829" t="s">
        <v>19</v>
      </c>
      <c r="G829" t="s">
        <v>20</v>
      </c>
      <c r="H829" t="s">
        <v>21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1621</v>
      </c>
      <c r="O829" t="s">
        <v>1622</v>
      </c>
      <c r="P829" s="4">
        <f t="shared" si="24"/>
        <v>40927.473460648151</v>
      </c>
      <c r="Q829">
        <f t="shared" si="25"/>
        <v>2012</v>
      </c>
    </row>
    <row r="830" spans="1:17" ht="60" x14ac:dyDescent="0.25">
      <c r="A830">
        <v>828</v>
      </c>
      <c r="B830" s="1" t="s">
        <v>1717</v>
      </c>
      <c r="C830" s="1" t="s">
        <v>1718</v>
      </c>
      <c r="D830" s="2">
        <v>1300</v>
      </c>
      <c r="E830" s="3">
        <v>1391</v>
      </c>
      <c r="F830" t="s">
        <v>19</v>
      </c>
      <c r="G830" t="s">
        <v>20</v>
      </c>
      <c r="H830" t="s">
        <v>21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1621</v>
      </c>
      <c r="O830" t="s">
        <v>1622</v>
      </c>
      <c r="P830" s="4">
        <f t="shared" si="24"/>
        <v>41073.050717592596</v>
      </c>
      <c r="Q830">
        <f t="shared" si="25"/>
        <v>2012</v>
      </c>
    </row>
    <row r="831" spans="1:17" ht="60" x14ac:dyDescent="0.25">
      <c r="A831">
        <v>829</v>
      </c>
      <c r="B831" s="1" t="s">
        <v>1719</v>
      </c>
      <c r="C831" s="1" t="s">
        <v>1720</v>
      </c>
      <c r="D831" s="2">
        <v>500</v>
      </c>
      <c r="E831" s="3">
        <v>520</v>
      </c>
      <c r="F831" t="s">
        <v>19</v>
      </c>
      <c r="G831" t="s">
        <v>28</v>
      </c>
      <c r="H831" t="s">
        <v>29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1621</v>
      </c>
      <c r="O831" t="s">
        <v>1622</v>
      </c>
      <c r="P831" s="4">
        <f t="shared" si="24"/>
        <v>42504.801388888889</v>
      </c>
      <c r="Q831">
        <f t="shared" si="25"/>
        <v>2016</v>
      </c>
    </row>
    <row r="832" spans="1:17" ht="45" x14ac:dyDescent="0.25">
      <c r="A832">
        <v>830</v>
      </c>
      <c r="B832" s="1" t="s">
        <v>1721</v>
      </c>
      <c r="C832" s="1" t="s">
        <v>1722</v>
      </c>
      <c r="D832" s="2">
        <v>1800</v>
      </c>
      <c r="E832" s="3">
        <v>1941</v>
      </c>
      <c r="F832" t="s">
        <v>19</v>
      </c>
      <c r="G832" t="s">
        <v>20</v>
      </c>
      <c r="H832" t="s">
        <v>21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1621</v>
      </c>
      <c r="O832" t="s">
        <v>1622</v>
      </c>
      <c r="P832" s="4">
        <f t="shared" si="24"/>
        <v>41325.525752314818</v>
      </c>
      <c r="Q832">
        <f t="shared" si="25"/>
        <v>2013</v>
      </c>
    </row>
    <row r="833" spans="1:17" ht="45" x14ac:dyDescent="0.25">
      <c r="A833">
        <v>831</v>
      </c>
      <c r="B833" s="1" t="s">
        <v>1723</v>
      </c>
      <c r="C833" s="1" t="s">
        <v>1724</v>
      </c>
      <c r="D833" s="2">
        <v>1500</v>
      </c>
      <c r="E833" s="3">
        <v>3500</v>
      </c>
      <c r="F833" t="s">
        <v>19</v>
      </c>
      <c r="G833" t="s">
        <v>20</v>
      </c>
      <c r="H833" t="s">
        <v>21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1621</v>
      </c>
      <c r="O833" t="s">
        <v>1622</v>
      </c>
      <c r="P833" s="4">
        <f t="shared" si="24"/>
        <v>40996.646921296298</v>
      </c>
      <c r="Q833">
        <f t="shared" si="25"/>
        <v>2012</v>
      </c>
    </row>
    <row r="834" spans="1:17" ht="60" x14ac:dyDescent="0.25">
      <c r="A834">
        <v>832</v>
      </c>
      <c r="B834" s="1" t="s">
        <v>1725</v>
      </c>
      <c r="C834" s="1" t="s">
        <v>1726</v>
      </c>
      <c r="D834" s="2">
        <v>15000</v>
      </c>
      <c r="E834" s="3">
        <v>15091.06</v>
      </c>
      <c r="F834" t="s">
        <v>19</v>
      </c>
      <c r="G834" t="s">
        <v>20</v>
      </c>
      <c r="H834" t="s">
        <v>21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1621</v>
      </c>
      <c r="O834" t="s">
        <v>1622</v>
      </c>
      <c r="P834" s="4">
        <f t="shared" ref="P834:P897" si="26">(((J834/60)/60)/24)+DATE(1970,1,1)</f>
        <v>40869.675173611111</v>
      </c>
      <c r="Q834">
        <f t="shared" ref="Q834:Q897" si="27">YEAR(P834)</f>
        <v>2011</v>
      </c>
    </row>
    <row r="835" spans="1:17" x14ac:dyDescent="0.25">
      <c r="A835">
        <v>833</v>
      </c>
      <c r="B835" s="1" t="s">
        <v>1727</v>
      </c>
      <c r="C835" s="1" t="s">
        <v>1728</v>
      </c>
      <c r="D835" s="2">
        <v>6000</v>
      </c>
      <c r="E835" s="3">
        <v>6100</v>
      </c>
      <c r="F835" t="s">
        <v>19</v>
      </c>
      <c r="G835" t="s">
        <v>20</v>
      </c>
      <c r="H835" t="s">
        <v>21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1621</v>
      </c>
      <c r="O835" t="s">
        <v>1622</v>
      </c>
      <c r="P835" s="4">
        <f t="shared" si="26"/>
        <v>41718.878182870372</v>
      </c>
      <c r="Q835">
        <f t="shared" si="27"/>
        <v>2014</v>
      </c>
    </row>
    <row r="836" spans="1:17" ht="60" x14ac:dyDescent="0.25">
      <c r="A836">
        <v>834</v>
      </c>
      <c r="B836" s="1" t="s">
        <v>1729</v>
      </c>
      <c r="C836" s="1" t="s">
        <v>1730</v>
      </c>
      <c r="D836" s="2">
        <v>5500</v>
      </c>
      <c r="E836" s="3">
        <v>7206</v>
      </c>
      <c r="F836" t="s">
        <v>19</v>
      </c>
      <c r="G836" t="s">
        <v>20</v>
      </c>
      <c r="H836" t="s">
        <v>21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1621</v>
      </c>
      <c r="O836" t="s">
        <v>1622</v>
      </c>
      <c r="P836" s="4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1" t="s">
        <v>1731</v>
      </c>
      <c r="C837" s="1" t="s">
        <v>1732</v>
      </c>
      <c r="D837" s="2">
        <v>2000</v>
      </c>
      <c r="E837" s="3">
        <v>2345</v>
      </c>
      <c r="F837" t="s">
        <v>19</v>
      </c>
      <c r="G837" t="s">
        <v>20</v>
      </c>
      <c r="H837" t="s">
        <v>21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1621</v>
      </c>
      <c r="O837" t="s">
        <v>1622</v>
      </c>
      <c r="P837" s="4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1" t="s">
        <v>1733</v>
      </c>
      <c r="C838" s="1" t="s">
        <v>1734</v>
      </c>
      <c r="D838" s="2">
        <v>5000</v>
      </c>
      <c r="E838" s="3">
        <v>5046.5200000000004</v>
      </c>
      <c r="F838" t="s">
        <v>19</v>
      </c>
      <c r="G838" t="s">
        <v>20</v>
      </c>
      <c r="H838" t="s">
        <v>21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1621</v>
      </c>
      <c r="O838" t="s">
        <v>1622</v>
      </c>
      <c r="P838" s="4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1" t="s">
        <v>1735</v>
      </c>
      <c r="C839" s="1" t="s">
        <v>1736</v>
      </c>
      <c r="D839" s="2">
        <v>2500</v>
      </c>
      <c r="E839" s="3">
        <v>3045</v>
      </c>
      <c r="F839" t="s">
        <v>19</v>
      </c>
      <c r="G839" t="s">
        <v>20</v>
      </c>
      <c r="H839" t="s">
        <v>21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1621</v>
      </c>
      <c r="O839" t="s">
        <v>1622</v>
      </c>
      <c r="P839" s="4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1" t="s">
        <v>1737</v>
      </c>
      <c r="C840" s="1" t="s">
        <v>1738</v>
      </c>
      <c r="D840" s="2">
        <v>2000</v>
      </c>
      <c r="E840" s="3">
        <v>2908</v>
      </c>
      <c r="F840" t="s">
        <v>19</v>
      </c>
      <c r="G840" t="s">
        <v>20</v>
      </c>
      <c r="H840" t="s">
        <v>21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1621</v>
      </c>
      <c r="O840" t="s">
        <v>1622</v>
      </c>
      <c r="P840" s="4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1" t="s">
        <v>1739</v>
      </c>
      <c r="C841" s="1" t="s">
        <v>1740</v>
      </c>
      <c r="D841" s="2">
        <v>5000</v>
      </c>
      <c r="E841" s="3">
        <v>5830.83</v>
      </c>
      <c r="F841" t="s">
        <v>19</v>
      </c>
      <c r="G841" t="s">
        <v>20</v>
      </c>
      <c r="H841" t="s">
        <v>21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1621</v>
      </c>
      <c r="O841" t="s">
        <v>1622</v>
      </c>
      <c r="P841" s="4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1" t="s">
        <v>1741</v>
      </c>
      <c r="C842" s="1" t="s">
        <v>1742</v>
      </c>
      <c r="D842" s="2">
        <v>10000</v>
      </c>
      <c r="E842" s="3">
        <v>12041.66</v>
      </c>
      <c r="F842" t="s">
        <v>19</v>
      </c>
      <c r="G842" t="s">
        <v>20</v>
      </c>
      <c r="H842" t="s">
        <v>21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1621</v>
      </c>
      <c r="O842" t="s">
        <v>1743</v>
      </c>
      <c r="P842" s="4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1" t="s">
        <v>1744</v>
      </c>
      <c r="C843" s="1" t="s">
        <v>1745</v>
      </c>
      <c r="D843" s="2">
        <v>5000</v>
      </c>
      <c r="E843" s="3">
        <v>5066</v>
      </c>
      <c r="F843" t="s">
        <v>19</v>
      </c>
      <c r="G843" t="s">
        <v>20</v>
      </c>
      <c r="H843" t="s">
        <v>21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1621</v>
      </c>
      <c r="O843" t="s">
        <v>1743</v>
      </c>
      <c r="P843" s="4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1" t="s">
        <v>1746</v>
      </c>
      <c r="C844" s="1" t="s">
        <v>1747</v>
      </c>
      <c r="D844" s="2">
        <v>2500</v>
      </c>
      <c r="E844" s="3">
        <v>2608</v>
      </c>
      <c r="F844" t="s">
        <v>19</v>
      </c>
      <c r="G844" t="s">
        <v>163</v>
      </c>
      <c r="H844" t="s">
        <v>164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1621</v>
      </c>
      <c r="O844" t="s">
        <v>1743</v>
      </c>
      <c r="P844" s="4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1" t="s">
        <v>1748</v>
      </c>
      <c r="C845" s="1" t="s">
        <v>1749</v>
      </c>
      <c r="D845" s="2">
        <v>3000</v>
      </c>
      <c r="E845" s="3">
        <v>8014</v>
      </c>
      <c r="F845" t="s">
        <v>19</v>
      </c>
      <c r="G845" t="s">
        <v>20</v>
      </c>
      <c r="H845" t="s">
        <v>21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1621</v>
      </c>
      <c r="O845" t="s">
        <v>1743</v>
      </c>
      <c r="P845" s="4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1" t="s">
        <v>1750</v>
      </c>
      <c r="C846" s="1" t="s">
        <v>1751</v>
      </c>
      <c r="D846" s="2">
        <v>3000</v>
      </c>
      <c r="E846" s="3">
        <v>5824</v>
      </c>
      <c r="F846" t="s">
        <v>19</v>
      </c>
      <c r="G846" t="s">
        <v>20</v>
      </c>
      <c r="H846" t="s">
        <v>21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1621</v>
      </c>
      <c r="O846" t="s">
        <v>1743</v>
      </c>
      <c r="P846" s="4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1" t="s">
        <v>1752</v>
      </c>
      <c r="C847" s="1" t="s">
        <v>1753</v>
      </c>
      <c r="D847" s="2">
        <v>5000</v>
      </c>
      <c r="E847" s="3">
        <v>6019.01</v>
      </c>
      <c r="F847" t="s">
        <v>19</v>
      </c>
      <c r="G847" t="s">
        <v>20</v>
      </c>
      <c r="H847" t="s">
        <v>21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1621</v>
      </c>
      <c r="O847" t="s">
        <v>1743</v>
      </c>
      <c r="P847" s="4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1" t="s">
        <v>1754</v>
      </c>
      <c r="C848" s="1" t="s">
        <v>1755</v>
      </c>
      <c r="D848" s="2">
        <v>1100</v>
      </c>
      <c r="E848" s="3">
        <v>1342.01</v>
      </c>
      <c r="F848" t="s">
        <v>19</v>
      </c>
      <c r="G848" t="s">
        <v>28</v>
      </c>
      <c r="H848" t="s">
        <v>29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1621</v>
      </c>
      <c r="O848" t="s">
        <v>1743</v>
      </c>
      <c r="P848" s="4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1" t="s">
        <v>1756</v>
      </c>
      <c r="C849" s="1" t="s">
        <v>1757</v>
      </c>
      <c r="D849" s="2">
        <v>10</v>
      </c>
      <c r="E849" s="3">
        <v>10</v>
      </c>
      <c r="F849" t="s">
        <v>19</v>
      </c>
      <c r="G849" t="s">
        <v>20</v>
      </c>
      <c r="H849" t="s">
        <v>21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1621</v>
      </c>
      <c r="O849" t="s">
        <v>1743</v>
      </c>
      <c r="P849" s="4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1" t="s">
        <v>1758</v>
      </c>
      <c r="C850" s="1" t="s">
        <v>1759</v>
      </c>
      <c r="D850" s="2">
        <v>300</v>
      </c>
      <c r="E850" s="3">
        <v>300</v>
      </c>
      <c r="F850" t="s">
        <v>19</v>
      </c>
      <c r="G850" t="s">
        <v>20</v>
      </c>
      <c r="H850" t="s">
        <v>21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1621</v>
      </c>
      <c r="O850" t="s">
        <v>1743</v>
      </c>
      <c r="P850" s="4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1" t="s">
        <v>1760</v>
      </c>
      <c r="C851" s="1" t="s">
        <v>1761</v>
      </c>
      <c r="D851" s="2">
        <v>4000</v>
      </c>
      <c r="E851" s="3">
        <v>4796</v>
      </c>
      <c r="F851" t="s">
        <v>19</v>
      </c>
      <c r="G851" t="s">
        <v>20</v>
      </c>
      <c r="H851" t="s">
        <v>21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1621</v>
      </c>
      <c r="O851" t="s">
        <v>1743</v>
      </c>
      <c r="P851" s="4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1" t="s">
        <v>1762</v>
      </c>
      <c r="C852" s="1" t="s">
        <v>1763</v>
      </c>
      <c r="D852" s="2">
        <v>4000</v>
      </c>
      <c r="E852" s="3">
        <v>6207</v>
      </c>
      <c r="F852" t="s">
        <v>19</v>
      </c>
      <c r="G852" t="s">
        <v>20</v>
      </c>
      <c r="H852" t="s">
        <v>21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1621</v>
      </c>
      <c r="O852" t="s">
        <v>1743</v>
      </c>
      <c r="P852" s="4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1" t="s">
        <v>1764</v>
      </c>
      <c r="C853" s="1" t="s">
        <v>1765</v>
      </c>
      <c r="D853" s="2">
        <v>2000</v>
      </c>
      <c r="E853" s="3">
        <v>2609</v>
      </c>
      <c r="F853" t="s">
        <v>19</v>
      </c>
      <c r="G853" t="s">
        <v>183</v>
      </c>
      <c r="H853" t="s">
        <v>59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1621</v>
      </c>
      <c r="O853" t="s">
        <v>1743</v>
      </c>
      <c r="P853" s="4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1" t="s">
        <v>1766</v>
      </c>
      <c r="C854" s="1" t="s">
        <v>1767</v>
      </c>
      <c r="D854" s="2">
        <v>3500</v>
      </c>
      <c r="E854" s="3">
        <v>3674</v>
      </c>
      <c r="F854" t="s">
        <v>19</v>
      </c>
      <c r="G854" t="s">
        <v>20</v>
      </c>
      <c r="H854" t="s">
        <v>21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1621</v>
      </c>
      <c r="O854" t="s">
        <v>1743</v>
      </c>
      <c r="P854" s="4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1" t="s">
        <v>1768</v>
      </c>
      <c r="C855" s="1" t="s">
        <v>1769</v>
      </c>
      <c r="D855" s="2">
        <v>300</v>
      </c>
      <c r="E855" s="3">
        <v>300</v>
      </c>
      <c r="F855" t="s">
        <v>19</v>
      </c>
      <c r="G855" t="s">
        <v>20</v>
      </c>
      <c r="H855" t="s">
        <v>21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1621</v>
      </c>
      <c r="O855" t="s">
        <v>1743</v>
      </c>
      <c r="P855" s="4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1" t="s">
        <v>1770</v>
      </c>
      <c r="C856" s="1" t="s">
        <v>1771</v>
      </c>
      <c r="D856" s="2">
        <v>27800</v>
      </c>
      <c r="E856" s="3">
        <v>32865.300000000003</v>
      </c>
      <c r="F856" t="s">
        <v>19</v>
      </c>
      <c r="G856" t="s">
        <v>20</v>
      </c>
      <c r="H856" t="s">
        <v>21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1621</v>
      </c>
      <c r="O856" t="s">
        <v>1743</v>
      </c>
      <c r="P856" s="4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1" t="s">
        <v>1772</v>
      </c>
      <c r="C857" s="1" t="s">
        <v>1773</v>
      </c>
      <c r="D857" s="2">
        <v>1450</v>
      </c>
      <c r="E857" s="3">
        <v>1500</v>
      </c>
      <c r="F857" t="s">
        <v>19</v>
      </c>
      <c r="G857" t="s">
        <v>20</v>
      </c>
      <c r="H857" t="s">
        <v>21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1621</v>
      </c>
      <c r="O857" t="s">
        <v>1743</v>
      </c>
      <c r="P857" s="4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1" t="s">
        <v>1774</v>
      </c>
      <c r="C858" s="1" t="s">
        <v>1775</v>
      </c>
      <c r="D858" s="2">
        <v>250</v>
      </c>
      <c r="E858" s="3">
        <v>545</v>
      </c>
      <c r="F858" t="s">
        <v>19</v>
      </c>
      <c r="G858" t="s">
        <v>506</v>
      </c>
      <c r="H858" t="s">
        <v>59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1621</v>
      </c>
      <c r="O858" t="s">
        <v>1743</v>
      </c>
      <c r="P858" s="4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1" t="s">
        <v>1776</v>
      </c>
      <c r="C859" s="1" t="s">
        <v>1777</v>
      </c>
      <c r="D859" s="2">
        <v>1200</v>
      </c>
      <c r="E859" s="3">
        <v>1200</v>
      </c>
      <c r="F859" t="s">
        <v>19</v>
      </c>
      <c r="G859" t="s">
        <v>58</v>
      </c>
      <c r="H859" t="s">
        <v>59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1621</v>
      </c>
      <c r="O859" t="s">
        <v>1743</v>
      </c>
      <c r="P859" s="4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1" t="s">
        <v>1778</v>
      </c>
      <c r="C860" s="1" t="s">
        <v>1779</v>
      </c>
      <c r="D860" s="2">
        <v>1200</v>
      </c>
      <c r="E860" s="3">
        <v>1728.07</v>
      </c>
      <c r="F860" t="s">
        <v>19</v>
      </c>
      <c r="G860" t="s">
        <v>28</v>
      </c>
      <c r="H860" t="s">
        <v>29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1621</v>
      </c>
      <c r="O860" t="s">
        <v>1743</v>
      </c>
      <c r="P860" s="4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1" t="s">
        <v>1780</v>
      </c>
      <c r="C861" s="1" t="s">
        <v>1781</v>
      </c>
      <c r="D861" s="2">
        <v>4000</v>
      </c>
      <c r="E861" s="3">
        <v>4187</v>
      </c>
      <c r="F861" t="s">
        <v>19</v>
      </c>
      <c r="G861" t="s">
        <v>20</v>
      </c>
      <c r="H861" t="s">
        <v>21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1621</v>
      </c>
      <c r="O861" t="s">
        <v>1743</v>
      </c>
      <c r="P861" s="4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1" t="s">
        <v>1782</v>
      </c>
      <c r="C862" s="1" t="s">
        <v>1783</v>
      </c>
      <c r="D862" s="2">
        <v>14000</v>
      </c>
      <c r="E862" s="3">
        <v>2540</v>
      </c>
      <c r="F862" t="s">
        <v>361</v>
      </c>
      <c r="G862" t="s">
        <v>20</v>
      </c>
      <c r="H862" t="s">
        <v>21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1621</v>
      </c>
      <c r="O862" t="s">
        <v>1784</v>
      </c>
      <c r="P862" s="4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1" t="s">
        <v>1785</v>
      </c>
      <c r="C863" s="1" t="s">
        <v>1786</v>
      </c>
      <c r="D863" s="2">
        <v>4500</v>
      </c>
      <c r="E863" s="3">
        <v>101</v>
      </c>
      <c r="F863" t="s">
        <v>361</v>
      </c>
      <c r="G863" t="s">
        <v>20</v>
      </c>
      <c r="H863" t="s">
        <v>21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1621</v>
      </c>
      <c r="O863" t="s">
        <v>1784</v>
      </c>
      <c r="P863" s="4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1" t="s">
        <v>1787</v>
      </c>
      <c r="C864" s="1" t="s">
        <v>1788</v>
      </c>
      <c r="D864" s="2">
        <v>50000</v>
      </c>
      <c r="E864" s="3">
        <v>170</v>
      </c>
      <c r="F864" t="s">
        <v>361</v>
      </c>
      <c r="G864" t="s">
        <v>28</v>
      </c>
      <c r="H864" t="s">
        <v>29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1621</v>
      </c>
      <c r="O864" t="s">
        <v>1784</v>
      </c>
      <c r="P864" s="4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1" t="s">
        <v>1789</v>
      </c>
      <c r="C865" s="1" t="s">
        <v>1790</v>
      </c>
      <c r="D865" s="2">
        <v>2000</v>
      </c>
      <c r="E865" s="3">
        <v>90</v>
      </c>
      <c r="F865" t="s">
        <v>361</v>
      </c>
      <c r="G865" t="s">
        <v>20</v>
      </c>
      <c r="H865" t="s">
        <v>21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1621</v>
      </c>
      <c r="O865" t="s">
        <v>1784</v>
      </c>
      <c r="P865" s="4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1" t="s">
        <v>1791</v>
      </c>
      <c r="C866" s="1" t="s">
        <v>1792</v>
      </c>
      <c r="D866" s="2">
        <v>6500</v>
      </c>
      <c r="E866" s="3">
        <v>2700</v>
      </c>
      <c r="F866" t="s">
        <v>361</v>
      </c>
      <c r="G866" t="s">
        <v>20</v>
      </c>
      <c r="H866" t="s">
        <v>21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1621</v>
      </c>
      <c r="O866" t="s">
        <v>1784</v>
      </c>
      <c r="P866" s="4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1" t="s">
        <v>1793</v>
      </c>
      <c r="C867" s="1" t="s">
        <v>1794</v>
      </c>
      <c r="D867" s="2">
        <v>2200</v>
      </c>
      <c r="E867" s="3">
        <v>45</v>
      </c>
      <c r="F867" t="s">
        <v>361</v>
      </c>
      <c r="G867" t="s">
        <v>20</v>
      </c>
      <c r="H867" t="s">
        <v>21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1621</v>
      </c>
      <c r="O867" t="s">
        <v>1784</v>
      </c>
      <c r="P867" s="4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1" t="s">
        <v>1795</v>
      </c>
      <c r="C868" s="1" t="s">
        <v>1796</v>
      </c>
      <c r="D868" s="2">
        <v>3500</v>
      </c>
      <c r="E868" s="3">
        <v>640</v>
      </c>
      <c r="F868" t="s">
        <v>361</v>
      </c>
      <c r="G868" t="s">
        <v>20</v>
      </c>
      <c r="H868" t="s">
        <v>21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1621</v>
      </c>
      <c r="O868" t="s">
        <v>1784</v>
      </c>
      <c r="P868" s="4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1" t="s">
        <v>1797</v>
      </c>
      <c r="C869" s="1" t="s">
        <v>1798</v>
      </c>
      <c r="D869" s="2">
        <v>5000</v>
      </c>
      <c r="E869" s="3">
        <v>1201</v>
      </c>
      <c r="F869" t="s">
        <v>361</v>
      </c>
      <c r="G869" t="s">
        <v>20</v>
      </c>
      <c r="H869" t="s">
        <v>21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1621</v>
      </c>
      <c r="O869" t="s">
        <v>1784</v>
      </c>
      <c r="P869" s="4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1" t="s">
        <v>1799</v>
      </c>
      <c r="C870" s="1" t="s">
        <v>1800</v>
      </c>
      <c r="D870" s="2">
        <v>45000</v>
      </c>
      <c r="E870" s="3">
        <v>50</v>
      </c>
      <c r="F870" t="s">
        <v>361</v>
      </c>
      <c r="G870" t="s">
        <v>20</v>
      </c>
      <c r="H870" t="s">
        <v>21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1621</v>
      </c>
      <c r="O870" t="s">
        <v>1784</v>
      </c>
      <c r="P870" s="4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1" t="s">
        <v>1801</v>
      </c>
      <c r="C871" s="1" t="s">
        <v>1802</v>
      </c>
      <c r="D871" s="2">
        <v>8800</v>
      </c>
      <c r="E871" s="3">
        <v>1040</v>
      </c>
      <c r="F871" t="s">
        <v>361</v>
      </c>
      <c r="G871" t="s">
        <v>20</v>
      </c>
      <c r="H871" t="s">
        <v>21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1621</v>
      </c>
      <c r="O871" t="s">
        <v>1784</v>
      </c>
      <c r="P871" s="4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1" t="s">
        <v>1803</v>
      </c>
      <c r="C872" s="1" t="s">
        <v>1804</v>
      </c>
      <c r="D872" s="2">
        <v>20000</v>
      </c>
      <c r="E872" s="3">
        <v>62</v>
      </c>
      <c r="F872" t="s">
        <v>361</v>
      </c>
      <c r="G872" t="s">
        <v>28</v>
      </c>
      <c r="H872" t="s">
        <v>29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1621</v>
      </c>
      <c r="O872" t="s">
        <v>1784</v>
      </c>
      <c r="P872" s="4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1" t="s">
        <v>1805</v>
      </c>
      <c r="C873" s="1" t="s">
        <v>1806</v>
      </c>
      <c r="D873" s="2">
        <v>6000</v>
      </c>
      <c r="E873" s="3">
        <v>325</v>
      </c>
      <c r="F873" t="s">
        <v>361</v>
      </c>
      <c r="G873" t="s">
        <v>20</v>
      </c>
      <c r="H873" t="s">
        <v>21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1621</v>
      </c>
      <c r="O873" t="s">
        <v>1784</v>
      </c>
      <c r="P873" s="4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1" t="s">
        <v>1807</v>
      </c>
      <c r="C874" s="1" t="s">
        <v>1808</v>
      </c>
      <c r="D874" s="2">
        <v>8000</v>
      </c>
      <c r="E874" s="3">
        <v>65</v>
      </c>
      <c r="F874" t="s">
        <v>361</v>
      </c>
      <c r="G874" t="s">
        <v>20</v>
      </c>
      <c r="H874" t="s">
        <v>21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1621</v>
      </c>
      <c r="O874" t="s">
        <v>1784</v>
      </c>
      <c r="P874" s="4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1" t="s">
        <v>1809</v>
      </c>
      <c r="C875" s="1" t="s">
        <v>1810</v>
      </c>
      <c r="D875" s="2">
        <v>3500</v>
      </c>
      <c r="E875" s="3">
        <v>45</v>
      </c>
      <c r="F875" t="s">
        <v>361</v>
      </c>
      <c r="G875" t="s">
        <v>20</v>
      </c>
      <c r="H875" t="s">
        <v>21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1621</v>
      </c>
      <c r="O875" t="s">
        <v>1784</v>
      </c>
      <c r="P875" s="4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1" t="s">
        <v>1811</v>
      </c>
      <c r="C876" s="1" t="s">
        <v>1812</v>
      </c>
      <c r="D876" s="2">
        <v>3000</v>
      </c>
      <c r="E876" s="3">
        <v>730</v>
      </c>
      <c r="F876" t="s">
        <v>361</v>
      </c>
      <c r="G876" t="s">
        <v>20</v>
      </c>
      <c r="H876" t="s">
        <v>21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1621</v>
      </c>
      <c r="O876" t="s">
        <v>1784</v>
      </c>
      <c r="P876" s="4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1" t="s">
        <v>1813</v>
      </c>
      <c r="C877" s="1" t="s">
        <v>1814</v>
      </c>
      <c r="D877" s="2">
        <v>5000</v>
      </c>
      <c r="E877" s="3">
        <v>0</v>
      </c>
      <c r="F877" t="s">
        <v>361</v>
      </c>
      <c r="G877" t="s">
        <v>20</v>
      </c>
      <c r="H877" t="s">
        <v>21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1621</v>
      </c>
      <c r="O877" t="s">
        <v>1784</v>
      </c>
      <c r="P877" s="4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1" t="s">
        <v>1815</v>
      </c>
      <c r="C878" s="1" t="s">
        <v>1816</v>
      </c>
      <c r="D878" s="2">
        <v>3152</v>
      </c>
      <c r="E878" s="3">
        <v>1286</v>
      </c>
      <c r="F878" t="s">
        <v>361</v>
      </c>
      <c r="G878" t="s">
        <v>28</v>
      </c>
      <c r="H878" t="s">
        <v>29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1621</v>
      </c>
      <c r="O878" t="s">
        <v>1784</v>
      </c>
      <c r="P878" s="4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1" t="s">
        <v>1817</v>
      </c>
      <c r="C879" s="1" t="s">
        <v>1818</v>
      </c>
      <c r="D879" s="2">
        <v>2000</v>
      </c>
      <c r="E879" s="3">
        <v>1351</v>
      </c>
      <c r="F879" t="s">
        <v>361</v>
      </c>
      <c r="G879" t="s">
        <v>20</v>
      </c>
      <c r="H879" t="s">
        <v>21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1621</v>
      </c>
      <c r="O879" t="s">
        <v>1784</v>
      </c>
      <c r="P879" s="4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1" t="s">
        <v>1819</v>
      </c>
      <c r="C880" s="1" t="s">
        <v>1820</v>
      </c>
      <c r="D880" s="2">
        <v>5000</v>
      </c>
      <c r="E880" s="3">
        <v>65</v>
      </c>
      <c r="F880" t="s">
        <v>361</v>
      </c>
      <c r="G880" t="s">
        <v>20</v>
      </c>
      <c r="H880" t="s">
        <v>21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1621</v>
      </c>
      <c r="O880" t="s">
        <v>1784</v>
      </c>
      <c r="P880" s="4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1" t="s">
        <v>1821</v>
      </c>
      <c r="C881" s="1" t="s">
        <v>1822</v>
      </c>
      <c r="D881" s="2">
        <v>2100</v>
      </c>
      <c r="E881" s="3">
        <v>644</v>
      </c>
      <c r="F881" t="s">
        <v>361</v>
      </c>
      <c r="G881" t="s">
        <v>20</v>
      </c>
      <c r="H881" t="s">
        <v>21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1621</v>
      </c>
      <c r="O881" t="s">
        <v>1784</v>
      </c>
      <c r="P881" s="4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1" t="s">
        <v>1823</v>
      </c>
      <c r="C882" s="1" t="s">
        <v>1824</v>
      </c>
      <c r="D882" s="2">
        <v>3780</v>
      </c>
      <c r="E882" s="3">
        <v>113</v>
      </c>
      <c r="F882" t="s">
        <v>361</v>
      </c>
      <c r="G882" t="s">
        <v>20</v>
      </c>
      <c r="H882" t="s">
        <v>21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1621</v>
      </c>
      <c r="O882" t="s">
        <v>1825</v>
      </c>
      <c r="P882" s="4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1" t="s">
        <v>1826</v>
      </c>
      <c r="C883" s="1" t="s">
        <v>1827</v>
      </c>
      <c r="D883" s="2">
        <v>3750</v>
      </c>
      <c r="E883" s="3">
        <v>30</v>
      </c>
      <c r="F883" t="s">
        <v>361</v>
      </c>
      <c r="G883" t="s">
        <v>20</v>
      </c>
      <c r="H883" t="s">
        <v>21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1621</v>
      </c>
      <c r="O883" t="s">
        <v>1825</v>
      </c>
      <c r="P883" s="4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1" t="s">
        <v>1828</v>
      </c>
      <c r="C884" s="1" t="s">
        <v>1829</v>
      </c>
      <c r="D884" s="2">
        <v>1500</v>
      </c>
      <c r="E884" s="3">
        <v>302</v>
      </c>
      <c r="F884" t="s">
        <v>361</v>
      </c>
      <c r="G884" t="s">
        <v>20</v>
      </c>
      <c r="H884" t="s">
        <v>21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1621</v>
      </c>
      <c r="O884" t="s">
        <v>1825</v>
      </c>
      <c r="P884" s="4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1" t="s">
        <v>1830</v>
      </c>
      <c r="C885" s="1" t="s">
        <v>1831</v>
      </c>
      <c r="D885" s="2">
        <v>5000</v>
      </c>
      <c r="E885" s="3">
        <v>2001</v>
      </c>
      <c r="F885" t="s">
        <v>361</v>
      </c>
      <c r="G885" t="s">
        <v>20</v>
      </c>
      <c r="H885" t="s">
        <v>21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1621</v>
      </c>
      <c r="O885" t="s">
        <v>1825</v>
      </c>
      <c r="P885" s="4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1" t="s">
        <v>1832</v>
      </c>
      <c r="C886" s="1" t="s">
        <v>1833</v>
      </c>
      <c r="D886" s="2">
        <v>2000</v>
      </c>
      <c r="E886" s="3">
        <v>20</v>
      </c>
      <c r="F886" t="s">
        <v>361</v>
      </c>
      <c r="G886" t="s">
        <v>20</v>
      </c>
      <c r="H886" t="s">
        <v>21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1621</v>
      </c>
      <c r="O886" t="s">
        <v>1825</v>
      </c>
      <c r="P886" s="4">
        <f t="shared" si="26"/>
        <v>40981.802615740737</v>
      </c>
      <c r="Q886">
        <f t="shared" si="27"/>
        <v>2012</v>
      </c>
    </row>
    <row r="887" spans="1:17" ht="45" x14ac:dyDescent="0.25">
      <c r="A887">
        <v>885</v>
      </c>
      <c r="B887" s="1" t="s">
        <v>1834</v>
      </c>
      <c r="C887" s="1" t="s">
        <v>1835</v>
      </c>
      <c r="D887" s="2">
        <v>1000</v>
      </c>
      <c r="E887" s="3">
        <v>750</v>
      </c>
      <c r="F887" t="s">
        <v>361</v>
      </c>
      <c r="G887" t="s">
        <v>20</v>
      </c>
      <c r="H887" t="s">
        <v>21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1621</v>
      </c>
      <c r="O887" t="s">
        <v>1825</v>
      </c>
      <c r="P887" s="4">
        <f t="shared" si="26"/>
        <v>42713.941099537042</v>
      </c>
      <c r="Q887">
        <f t="shared" si="27"/>
        <v>2016</v>
      </c>
    </row>
    <row r="888" spans="1:17" ht="60" x14ac:dyDescent="0.25">
      <c r="A888">
        <v>886</v>
      </c>
      <c r="B888" s="1" t="s">
        <v>1836</v>
      </c>
      <c r="C888" s="1" t="s">
        <v>1837</v>
      </c>
      <c r="D888" s="2">
        <v>500</v>
      </c>
      <c r="E888" s="3">
        <v>205</v>
      </c>
      <c r="F888" t="s">
        <v>361</v>
      </c>
      <c r="G888" t="s">
        <v>20</v>
      </c>
      <c r="H888" t="s">
        <v>21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1621</v>
      </c>
      <c r="O888" t="s">
        <v>1825</v>
      </c>
      <c r="P888" s="4">
        <f t="shared" si="26"/>
        <v>42603.870520833334</v>
      </c>
      <c r="Q888">
        <f t="shared" si="27"/>
        <v>2016</v>
      </c>
    </row>
    <row r="889" spans="1:17" ht="60" x14ac:dyDescent="0.25">
      <c r="A889">
        <v>887</v>
      </c>
      <c r="B889" s="1" t="s">
        <v>1838</v>
      </c>
      <c r="C889" s="1" t="s">
        <v>1839</v>
      </c>
      <c r="D889" s="2">
        <v>1000</v>
      </c>
      <c r="E889" s="3">
        <v>0</v>
      </c>
      <c r="F889" t="s">
        <v>361</v>
      </c>
      <c r="G889" t="s">
        <v>20</v>
      </c>
      <c r="H889" t="s">
        <v>21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1621</v>
      </c>
      <c r="O889" t="s">
        <v>1825</v>
      </c>
      <c r="P889" s="4">
        <f t="shared" si="26"/>
        <v>41026.958969907406</v>
      </c>
      <c r="Q889">
        <f t="shared" si="27"/>
        <v>2012</v>
      </c>
    </row>
    <row r="890" spans="1:17" ht="60" x14ac:dyDescent="0.25">
      <c r="A890">
        <v>888</v>
      </c>
      <c r="B890" s="1" t="s">
        <v>1840</v>
      </c>
      <c r="C890" s="1" t="s">
        <v>1841</v>
      </c>
      <c r="D890" s="2">
        <v>1000</v>
      </c>
      <c r="E890" s="3">
        <v>72</v>
      </c>
      <c r="F890" t="s">
        <v>361</v>
      </c>
      <c r="G890" t="s">
        <v>20</v>
      </c>
      <c r="H890" t="s">
        <v>21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1621</v>
      </c>
      <c r="O890" t="s">
        <v>1825</v>
      </c>
      <c r="P890" s="4">
        <f t="shared" si="26"/>
        <v>40751.753298611111</v>
      </c>
      <c r="Q890">
        <f t="shared" si="27"/>
        <v>2011</v>
      </c>
    </row>
    <row r="891" spans="1:17" ht="45" x14ac:dyDescent="0.25">
      <c r="A891">
        <v>889</v>
      </c>
      <c r="B891" s="1" t="s">
        <v>1842</v>
      </c>
      <c r="C891" s="1" t="s">
        <v>1843</v>
      </c>
      <c r="D891" s="2">
        <v>25000</v>
      </c>
      <c r="E891" s="3">
        <v>2360.3200000000002</v>
      </c>
      <c r="F891" t="s">
        <v>361</v>
      </c>
      <c r="G891" t="s">
        <v>20</v>
      </c>
      <c r="H891" t="s">
        <v>21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1621</v>
      </c>
      <c r="O891" t="s">
        <v>1825</v>
      </c>
      <c r="P891" s="4">
        <f t="shared" si="26"/>
        <v>41887.784062500003</v>
      </c>
      <c r="Q891">
        <f t="shared" si="27"/>
        <v>2014</v>
      </c>
    </row>
    <row r="892" spans="1:17" ht="60" x14ac:dyDescent="0.25">
      <c r="A892">
        <v>890</v>
      </c>
      <c r="B892" s="1" t="s">
        <v>1844</v>
      </c>
      <c r="C892" s="1" t="s">
        <v>1845</v>
      </c>
      <c r="D892" s="2">
        <v>3000</v>
      </c>
      <c r="E892" s="3">
        <v>125</v>
      </c>
      <c r="F892" t="s">
        <v>361</v>
      </c>
      <c r="G892" t="s">
        <v>20</v>
      </c>
      <c r="H892" t="s">
        <v>21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1621</v>
      </c>
      <c r="O892" t="s">
        <v>1825</v>
      </c>
      <c r="P892" s="4">
        <f t="shared" si="26"/>
        <v>41569.698831018519</v>
      </c>
      <c r="Q892">
        <f t="shared" si="27"/>
        <v>2013</v>
      </c>
    </row>
    <row r="893" spans="1:17" ht="60" x14ac:dyDescent="0.25">
      <c r="A893">
        <v>891</v>
      </c>
      <c r="B893" s="1" t="s">
        <v>1846</v>
      </c>
      <c r="C893" s="1" t="s">
        <v>1847</v>
      </c>
      <c r="D893" s="2">
        <v>8000</v>
      </c>
      <c r="E893" s="3">
        <v>260</v>
      </c>
      <c r="F893" t="s">
        <v>361</v>
      </c>
      <c r="G893" t="s">
        <v>20</v>
      </c>
      <c r="H893" t="s">
        <v>21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1621</v>
      </c>
      <c r="O893" t="s">
        <v>1825</v>
      </c>
      <c r="P893" s="4">
        <f t="shared" si="26"/>
        <v>41842.031597222223</v>
      </c>
      <c r="Q893">
        <f t="shared" si="27"/>
        <v>2014</v>
      </c>
    </row>
    <row r="894" spans="1:17" ht="60" x14ac:dyDescent="0.25">
      <c r="A894">
        <v>892</v>
      </c>
      <c r="B894" s="1" t="s">
        <v>1848</v>
      </c>
      <c r="C894" s="1" t="s">
        <v>1849</v>
      </c>
      <c r="D894" s="2">
        <v>6000</v>
      </c>
      <c r="E894" s="3">
        <v>2445</v>
      </c>
      <c r="F894" t="s">
        <v>361</v>
      </c>
      <c r="G894" t="s">
        <v>20</v>
      </c>
      <c r="H894" t="s">
        <v>21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1621</v>
      </c>
      <c r="O894" t="s">
        <v>1825</v>
      </c>
      <c r="P894" s="4">
        <f t="shared" si="26"/>
        <v>40304.20003472222</v>
      </c>
      <c r="Q894">
        <f t="shared" si="27"/>
        <v>2010</v>
      </c>
    </row>
    <row r="895" spans="1:17" ht="45" x14ac:dyDescent="0.25">
      <c r="A895">
        <v>893</v>
      </c>
      <c r="B895" s="1" t="s">
        <v>1850</v>
      </c>
      <c r="C895" s="1" t="s">
        <v>1851</v>
      </c>
      <c r="D895" s="2">
        <v>2000</v>
      </c>
      <c r="E895" s="3">
        <v>200</v>
      </c>
      <c r="F895" t="s">
        <v>361</v>
      </c>
      <c r="G895" t="s">
        <v>20</v>
      </c>
      <c r="H895" t="s">
        <v>21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1621</v>
      </c>
      <c r="O895" t="s">
        <v>1825</v>
      </c>
      <c r="P895" s="4">
        <f t="shared" si="26"/>
        <v>42065.897719907407</v>
      </c>
      <c r="Q895">
        <f t="shared" si="27"/>
        <v>2015</v>
      </c>
    </row>
    <row r="896" spans="1:17" ht="60" x14ac:dyDescent="0.25">
      <c r="A896">
        <v>894</v>
      </c>
      <c r="B896" s="1" t="s">
        <v>1852</v>
      </c>
      <c r="C896" s="1" t="s">
        <v>1853</v>
      </c>
      <c r="D896" s="2">
        <v>20000</v>
      </c>
      <c r="E896" s="3">
        <v>7834</v>
      </c>
      <c r="F896" t="s">
        <v>361</v>
      </c>
      <c r="G896" t="s">
        <v>20</v>
      </c>
      <c r="H896" t="s">
        <v>21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1621</v>
      </c>
      <c r="O896" t="s">
        <v>1825</v>
      </c>
      <c r="P896" s="4">
        <f t="shared" si="26"/>
        <v>42496.981597222228</v>
      </c>
      <c r="Q896">
        <f t="shared" si="27"/>
        <v>2016</v>
      </c>
    </row>
    <row r="897" spans="1:17" ht="60" x14ac:dyDescent="0.25">
      <c r="A897">
        <v>895</v>
      </c>
      <c r="B897" s="1" t="s">
        <v>1854</v>
      </c>
      <c r="C897" s="1" t="s">
        <v>1855</v>
      </c>
      <c r="D897" s="2">
        <v>8000</v>
      </c>
      <c r="E897" s="3">
        <v>195</v>
      </c>
      <c r="F897" t="s">
        <v>361</v>
      </c>
      <c r="G897" t="s">
        <v>20</v>
      </c>
      <c r="H897" t="s">
        <v>21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1621</v>
      </c>
      <c r="O897" t="s">
        <v>1825</v>
      </c>
      <c r="P897" s="4">
        <f t="shared" si="26"/>
        <v>40431.127650462964</v>
      </c>
      <c r="Q897">
        <f t="shared" si="27"/>
        <v>2010</v>
      </c>
    </row>
    <row r="898" spans="1:17" ht="60" x14ac:dyDescent="0.25">
      <c r="A898">
        <v>896</v>
      </c>
      <c r="B898" s="1" t="s">
        <v>1856</v>
      </c>
      <c r="C898" s="1" t="s">
        <v>1857</v>
      </c>
      <c r="D898" s="2">
        <v>8000</v>
      </c>
      <c r="E898" s="3">
        <v>3200</v>
      </c>
      <c r="F898" t="s">
        <v>361</v>
      </c>
      <c r="G898" t="s">
        <v>20</v>
      </c>
      <c r="H898" t="s">
        <v>21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1621</v>
      </c>
      <c r="O898" t="s">
        <v>1825</v>
      </c>
      <c r="P898" s="4">
        <f t="shared" ref="P898:P961" si="28">(((J898/60)/60)/24)+DATE(1970,1,1)</f>
        <v>42218.872986111113</v>
      </c>
      <c r="Q898">
        <f t="shared" ref="Q898:Q961" si="29">YEAR(P898)</f>
        <v>2015</v>
      </c>
    </row>
    <row r="899" spans="1:17" ht="60" x14ac:dyDescent="0.25">
      <c r="A899">
        <v>897</v>
      </c>
      <c r="B899" s="1" t="s">
        <v>1858</v>
      </c>
      <c r="C899" s="1" t="s">
        <v>1859</v>
      </c>
      <c r="D899" s="2">
        <v>3000</v>
      </c>
      <c r="E899" s="3">
        <v>0</v>
      </c>
      <c r="F899" t="s">
        <v>361</v>
      </c>
      <c r="G899" t="s">
        <v>20</v>
      </c>
      <c r="H899" t="s">
        <v>21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1621</v>
      </c>
      <c r="O899" t="s">
        <v>1825</v>
      </c>
      <c r="P899" s="4">
        <f t="shared" si="28"/>
        <v>41211.688750000001</v>
      </c>
      <c r="Q899">
        <f t="shared" si="29"/>
        <v>2012</v>
      </c>
    </row>
    <row r="900" spans="1:17" ht="60" x14ac:dyDescent="0.25">
      <c r="A900">
        <v>898</v>
      </c>
      <c r="B900" s="1" t="s">
        <v>1860</v>
      </c>
      <c r="C900" s="1" t="s">
        <v>1861</v>
      </c>
      <c r="D900" s="2">
        <v>2500</v>
      </c>
      <c r="E900" s="3">
        <v>70</v>
      </c>
      <c r="F900" t="s">
        <v>361</v>
      </c>
      <c r="G900" t="s">
        <v>20</v>
      </c>
      <c r="H900" t="s">
        <v>21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1621</v>
      </c>
      <c r="O900" t="s">
        <v>1825</v>
      </c>
      <c r="P900" s="4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1" t="s">
        <v>1862</v>
      </c>
      <c r="C901" s="1" t="s">
        <v>1863</v>
      </c>
      <c r="D901" s="2">
        <v>750</v>
      </c>
      <c r="E901" s="3">
        <v>280</v>
      </c>
      <c r="F901" t="s">
        <v>361</v>
      </c>
      <c r="G901" t="s">
        <v>20</v>
      </c>
      <c r="H901" t="s">
        <v>21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1621</v>
      </c>
      <c r="O901" t="s">
        <v>1825</v>
      </c>
      <c r="P901" s="4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1" t="s">
        <v>1864</v>
      </c>
      <c r="C902" s="1" t="s">
        <v>1865</v>
      </c>
      <c r="D902" s="2">
        <v>5000</v>
      </c>
      <c r="E902" s="3">
        <v>21</v>
      </c>
      <c r="F902" t="s">
        <v>361</v>
      </c>
      <c r="G902" t="s">
        <v>20</v>
      </c>
      <c r="H902" t="s">
        <v>21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1621</v>
      </c>
      <c r="O902" t="s">
        <v>1784</v>
      </c>
      <c r="P902" s="4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1" t="s">
        <v>1866</v>
      </c>
      <c r="C903" s="1" t="s">
        <v>1867</v>
      </c>
      <c r="D903" s="2">
        <v>6500</v>
      </c>
      <c r="E903" s="3">
        <v>0</v>
      </c>
      <c r="F903" t="s">
        <v>361</v>
      </c>
      <c r="G903" t="s">
        <v>20</v>
      </c>
      <c r="H903" t="s">
        <v>21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1621</v>
      </c>
      <c r="O903" t="s">
        <v>1784</v>
      </c>
      <c r="P903" s="4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1" t="s">
        <v>1868</v>
      </c>
      <c r="C904" s="1" t="s">
        <v>1869</v>
      </c>
      <c r="D904" s="2">
        <v>30000</v>
      </c>
      <c r="E904" s="3">
        <v>90</v>
      </c>
      <c r="F904" t="s">
        <v>361</v>
      </c>
      <c r="G904" t="s">
        <v>20</v>
      </c>
      <c r="H904" t="s">
        <v>21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1621</v>
      </c>
      <c r="O904" t="s">
        <v>1784</v>
      </c>
      <c r="P904" s="4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1" t="s">
        <v>1870</v>
      </c>
      <c r="C905" s="1" t="s">
        <v>1871</v>
      </c>
      <c r="D905" s="2">
        <v>5000</v>
      </c>
      <c r="E905" s="3">
        <v>160</v>
      </c>
      <c r="F905" t="s">
        <v>361</v>
      </c>
      <c r="G905" t="s">
        <v>20</v>
      </c>
      <c r="H905" t="s">
        <v>21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1621</v>
      </c>
      <c r="O905" t="s">
        <v>1784</v>
      </c>
      <c r="P905" s="4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1" t="s">
        <v>1872</v>
      </c>
      <c r="C906" s="1" t="s">
        <v>1873</v>
      </c>
      <c r="D906" s="2">
        <v>50000</v>
      </c>
      <c r="E906" s="3">
        <v>151</v>
      </c>
      <c r="F906" t="s">
        <v>361</v>
      </c>
      <c r="G906" t="s">
        <v>20</v>
      </c>
      <c r="H906" t="s">
        <v>21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1621</v>
      </c>
      <c r="O906" t="s">
        <v>1784</v>
      </c>
      <c r="P906" s="4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1" t="s">
        <v>1874</v>
      </c>
      <c r="C907" s="1" t="s">
        <v>1875</v>
      </c>
      <c r="D907" s="2">
        <v>6500</v>
      </c>
      <c r="E907" s="3">
        <v>196</v>
      </c>
      <c r="F907" t="s">
        <v>361</v>
      </c>
      <c r="G907" t="s">
        <v>20</v>
      </c>
      <c r="H907" t="s">
        <v>21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1621</v>
      </c>
      <c r="O907" t="s">
        <v>1784</v>
      </c>
      <c r="P907" s="4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1" t="s">
        <v>1876</v>
      </c>
      <c r="C908" s="1" t="s">
        <v>1877</v>
      </c>
      <c r="D908" s="2">
        <v>15000</v>
      </c>
      <c r="E908" s="3">
        <v>0</v>
      </c>
      <c r="F908" t="s">
        <v>361</v>
      </c>
      <c r="G908" t="s">
        <v>20</v>
      </c>
      <c r="H908" t="s">
        <v>21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1621</v>
      </c>
      <c r="O908" t="s">
        <v>1784</v>
      </c>
      <c r="P908" s="4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1" t="s">
        <v>1878</v>
      </c>
      <c r="C909" s="1" t="s">
        <v>1879</v>
      </c>
      <c r="D909" s="2">
        <v>2900</v>
      </c>
      <c r="E909" s="3">
        <v>0</v>
      </c>
      <c r="F909" t="s">
        <v>361</v>
      </c>
      <c r="G909" t="s">
        <v>20</v>
      </c>
      <c r="H909" t="s">
        <v>21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1621</v>
      </c>
      <c r="O909" t="s">
        <v>1784</v>
      </c>
      <c r="P909" s="4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1" t="s">
        <v>1880</v>
      </c>
      <c r="C910" s="1" t="s">
        <v>1881</v>
      </c>
      <c r="D910" s="2">
        <v>2500</v>
      </c>
      <c r="E910" s="3">
        <v>0</v>
      </c>
      <c r="F910" t="s">
        <v>361</v>
      </c>
      <c r="G910" t="s">
        <v>20</v>
      </c>
      <c r="H910" t="s">
        <v>21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1621</v>
      </c>
      <c r="O910" t="s">
        <v>1784</v>
      </c>
      <c r="P910" s="4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1" t="s">
        <v>1882</v>
      </c>
      <c r="C911" s="1" t="s">
        <v>1883</v>
      </c>
      <c r="D911" s="2">
        <v>16000</v>
      </c>
      <c r="E911" s="3">
        <v>520</v>
      </c>
      <c r="F911" t="s">
        <v>361</v>
      </c>
      <c r="G911" t="s">
        <v>20</v>
      </c>
      <c r="H911" t="s">
        <v>21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1621</v>
      </c>
      <c r="O911" t="s">
        <v>1784</v>
      </c>
      <c r="P911" s="4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1" t="s">
        <v>1884</v>
      </c>
      <c r="C912" s="1" t="s">
        <v>1885</v>
      </c>
      <c r="D912" s="2">
        <v>550</v>
      </c>
      <c r="E912" s="3">
        <v>123</v>
      </c>
      <c r="F912" t="s">
        <v>361</v>
      </c>
      <c r="G912" t="s">
        <v>28</v>
      </c>
      <c r="H912" t="s">
        <v>29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1621</v>
      </c>
      <c r="O912" t="s">
        <v>1784</v>
      </c>
      <c r="P912" s="4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1" t="s">
        <v>1886</v>
      </c>
      <c r="C913" s="1" t="s">
        <v>1887</v>
      </c>
      <c r="D913" s="2">
        <v>100000</v>
      </c>
      <c r="E913" s="3">
        <v>0</v>
      </c>
      <c r="F913" t="s">
        <v>361</v>
      </c>
      <c r="G913" t="s">
        <v>20</v>
      </c>
      <c r="H913" t="s">
        <v>21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1621</v>
      </c>
      <c r="O913" t="s">
        <v>1784</v>
      </c>
      <c r="P913" s="4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1" t="s">
        <v>1888</v>
      </c>
      <c r="C914" s="1" t="s">
        <v>1889</v>
      </c>
      <c r="D914" s="2">
        <v>3500</v>
      </c>
      <c r="E914" s="3">
        <v>30</v>
      </c>
      <c r="F914" t="s">
        <v>361</v>
      </c>
      <c r="G914" t="s">
        <v>20</v>
      </c>
      <c r="H914" t="s">
        <v>21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1621</v>
      </c>
      <c r="O914" t="s">
        <v>1784</v>
      </c>
      <c r="P914" s="4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1" t="s">
        <v>1890</v>
      </c>
      <c r="C915" s="1" t="s">
        <v>1891</v>
      </c>
      <c r="D915" s="2">
        <v>30000</v>
      </c>
      <c r="E915" s="3">
        <v>1982</v>
      </c>
      <c r="F915" t="s">
        <v>361</v>
      </c>
      <c r="G915" t="s">
        <v>20</v>
      </c>
      <c r="H915" t="s">
        <v>21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1621</v>
      </c>
      <c r="O915" t="s">
        <v>1784</v>
      </c>
      <c r="P915" s="4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1" t="s">
        <v>1892</v>
      </c>
      <c r="C916" s="1" t="s">
        <v>1893</v>
      </c>
      <c r="D916" s="2">
        <v>1500</v>
      </c>
      <c r="E916" s="3">
        <v>0</v>
      </c>
      <c r="F916" t="s">
        <v>361</v>
      </c>
      <c r="G916" t="s">
        <v>20</v>
      </c>
      <c r="H916" t="s">
        <v>21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1621</v>
      </c>
      <c r="O916" t="s">
        <v>1784</v>
      </c>
      <c r="P916" s="4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1" t="s">
        <v>1894</v>
      </c>
      <c r="C917" s="1" t="s">
        <v>1895</v>
      </c>
      <c r="D917" s="2">
        <v>6500</v>
      </c>
      <c r="E917" s="3">
        <v>375</v>
      </c>
      <c r="F917" t="s">
        <v>361</v>
      </c>
      <c r="G917" t="s">
        <v>20</v>
      </c>
      <c r="H917" t="s">
        <v>21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1621</v>
      </c>
      <c r="O917" t="s">
        <v>1784</v>
      </c>
      <c r="P917" s="4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1" t="s">
        <v>1896</v>
      </c>
      <c r="C918" s="1" t="s">
        <v>1897</v>
      </c>
      <c r="D918" s="2">
        <v>3300</v>
      </c>
      <c r="E918" s="3">
        <v>0</v>
      </c>
      <c r="F918" t="s">
        <v>361</v>
      </c>
      <c r="G918" t="s">
        <v>20</v>
      </c>
      <c r="H918" t="s">
        <v>21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1621</v>
      </c>
      <c r="O918" t="s">
        <v>1784</v>
      </c>
      <c r="P918" s="4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1" t="s">
        <v>1898</v>
      </c>
      <c r="C919" s="1" t="s">
        <v>1899</v>
      </c>
      <c r="D919" s="2">
        <v>5000</v>
      </c>
      <c r="E919" s="3">
        <v>30</v>
      </c>
      <c r="F919" t="s">
        <v>361</v>
      </c>
      <c r="G919" t="s">
        <v>20</v>
      </c>
      <c r="H919" t="s">
        <v>21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1621</v>
      </c>
      <c r="O919" t="s">
        <v>1784</v>
      </c>
      <c r="P919" s="4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1" t="s">
        <v>1900</v>
      </c>
      <c r="C920" s="1" t="s">
        <v>1901</v>
      </c>
      <c r="D920" s="2">
        <v>3900</v>
      </c>
      <c r="E920" s="3">
        <v>196</v>
      </c>
      <c r="F920" t="s">
        <v>361</v>
      </c>
      <c r="G920" t="s">
        <v>28</v>
      </c>
      <c r="H920" t="s">
        <v>29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1621</v>
      </c>
      <c r="O920" t="s">
        <v>1784</v>
      </c>
      <c r="P920" s="4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1" t="s">
        <v>1902</v>
      </c>
      <c r="C921" s="1" t="s">
        <v>1903</v>
      </c>
      <c r="D921" s="2">
        <v>20000</v>
      </c>
      <c r="E921" s="3">
        <v>100</v>
      </c>
      <c r="F921" t="s">
        <v>361</v>
      </c>
      <c r="G921" t="s">
        <v>20</v>
      </c>
      <c r="H921" t="s">
        <v>21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1621</v>
      </c>
      <c r="O921" t="s">
        <v>1784</v>
      </c>
      <c r="P921" s="4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1" t="s">
        <v>1904</v>
      </c>
      <c r="C922" s="1" t="s">
        <v>1905</v>
      </c>
      <c r="D922" s="2">
        <v>5500</v>
      </c>
      <c r="E922" s="3">
        <v>0</v>
      </c>
      <c r="F922" t="s">
        <v>361</v>
      </c>
      <c r="G922" t="s">
        <v>20</v>
      </c>
      <c r="H922" t="s">
        <v>21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1621</v>
      </c>
      <c r="O922" t="s">
        <v>1784</v>
      </c>
      <c r="P922" s="4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1" t="s">
        <v>1906</v>
      </c>
      <c r="C923" s="1" t="s">
        <v>1907</v>
      </c>
      <c r="D923" s="2">
        <v>15000</v>
      </c>
      <c r="E923" s="3">
        <v>4635</v>
      </c>
      <c r="F923" t="s">
        <v>361</v>
      </c>
      <c r="G923" t="s">
        <v>20</v>
      </c>
      <c r="H923" t="s">
        <v>21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1621</v>
      </c>
      <c r="O923" t="s">
        <v>1784</v>
      </c>
      <c r="P923" s="4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1" t="s">
        <v>1908</v>
      </c>
      <c r="C924" s="1" t="s">
        <v>1909</v>
      </c>
      <c r="D924" s="2">
        <v>27000</v>
      </c>
      <c r="E924" s="3">
        <v>5680</v>
      </c>
      <c r="F924" t="s">
        <v>361</v>
      </c>
      <c r="G924" t="s">
        <v>20</v>
      </c>
      <c r="H924" t="s">
        <v>21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1621</v>
      </c>
      <c r="O924" t="s">
        <v>1784</v>
      </c>
      <c r="P924" s="4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1" t="s">
        <v>1910</v>
      </c>
      <c r="C925" s="1" t="s">
        <v>1911</v>
      </c>
      <c r="D925" s="2">
        <v>15000</v>
      </c>
      <c r="E925" s="3">
        <v>330</v>
      </c>
      <c r="F925" t="s">
        <v>361</v>
      </c>
      <c r="G925" t="s">
        <v>20</v>
      </c>
      <c r="H925" t="s">
        <v>21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1621</v>
      </c>
      <c r="O925" t="s">
        <v>1784</v>
      </c>
      <c r="P925" s="4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1" t="s">
        <v>1912</v>
      </c>
      <c r="C926" s="1" t="s">
        <v>1913</v>
      </c>
      <c r="D926" s="2">
        <v>3000</v>
      </c>
      <c r="E926" s="3">
        <v>327</v>
      </c>
      <c r="F926" t="s">
        <v>361</v>
      </c>
      <c r="G926" t="s">
        <v>20</v>
      </c>
      <c r="H926" t="s">
        <v>21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1621</v>
      </c>
      <c r="O926" t="s">
        <v>1784</v>
      </c>
      <c r="P926" s="4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1" t="s">
        <v>1914</v>
      </c>
      <c r="C927" s="1" t="s">
        <v>1915</v>
      </c>
      <c r="D927" s="2">
        <v>6000</v>
      </c>
      <c r="E927" s="3">
        <v>160</v>
      </c>
      <c r="F927" t="s">
        <v>361</v>
      </c>
      <c r="G927" t="s">
        <v>20</v>
      </c>
      <c r="H927" t="s">
        <v>21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1621</v>
      </c>
      <c r="O927" t="s">
        <v>1784</v>
      </c>
      <c r="P927" s="4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1" t="s">
        <v>1916</v>
      </c>
      <c r="C928" s="1" t="s">
        <v>1917</v>
      </c>
      <c r="D928" s="2">
        <v>7000</v>
      </c>
      <c r="E928" s="3">
        <v>0</v>
      </c>
      <c r="F928" t="s">
        <v>361</v>
      </c>
      <c r="G928" t="s">
        <v>20</v>
      </c>
      <c r="H928" t="s">
        <v>21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1621</v>
      </c>
      <c r="O928" t="s">
        <v>1784</v>
      </c>
      <c r="P928" s="4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1" t="s">
        <v>1918</v>
      </c>
      <c r="C929" s="1" t="s">
        <v>1919</v>
      </c>
      <c r="D929" s="2">
        <v>20000</v>
      </c>
      <c r="E929" s="3">
        <v>0</v>
      </c>
      <c r="F929" t="s">
        <v>361</v>
      </c>
      <c r="G929" t="s">
        <v>20</v>
      </c>
      <c r="H929" t="s">
        <v>21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1621</v>
      </c>
      <c r="O929" t="s">
        <v>1784</v>
      </c>
      <c r="P929" s="4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1" t="s">
        <v>1920</v>
      </c>
      <c r="C930" s="1" t="s">
        <v>1921</v>
      </c>
      <c r="D930" s="2">
        <v>14500</v>
      </c>
      <c r="E930" s="3">
        <v>1575</v>
      </c>
      <c r="F930" t="s">
        <v>361</v>
      </c>
      <c r="G930" t="s">
        <v>20</v>
      </c>
      <c r="H930" t="s">
        <v>21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1621</v>
      </c>
      <c r="O930" t="s">
        <v>1784</v>
      </c>
      <c r="P930" s="4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1" t="s">
        <v>1922</v>
      </c>
      <c r="C931" s="1" t="s">
        <v>1923</v>
      </c>
      <c r="D931" s="2">
        <v>500</v>
      </c>
      <c r="E931" s="3">
        <v>0</v>
      </c>
      <c r="F931" t="s">
        <v>361</v>
      </c>
      <c r="G931" t="s">
        <v>20</v>
      </c>
      <c r="H931" t="s">
        <v>21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1621</v>
      </c>
      <c r="O931" t="s">
        <v>1784</v>
      </c>
      <c r="P931" s="4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1" t="s">
        <v>1924</v>
      </c>
      <c r="C932" s="1" t="s">
        <v>1925</v>
      </c>
      <c r="D932" s="2">
        <v>900</v>
      </c>
      <c r="E932" s="3">
        <v>345</v>
      </c>
      <c r="F932" t="s">
        <v>361</v>
      </c>
      <c r="G932" t="s">
        <v>20</v>
      </c>
      <c r="H932" t="s">
        <v>21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1621</v>
      </c>
      <c r="O932" t="s">
        <v>1784</v>
      </c>
      <c r="P932" s="4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1" t="s">
        <v>1926</v>
      </c>
      <c r="C933" s="1" t="s">
        <v>1927</v>
      </c>
      <c r="D933" s="2">
        <v>2000</v>
      </c>
      <c r="E933" s="3">
        <v>131</v>
      </c>
      <c r="F933" t="s">
        <v>361</v>
      </c>
      <c r="G933" t="s">
        <v>28</v>
      </c>
      <c r="H933" t="s">
        <v>29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1621</v>
      </c>
      <c r="O933" t="s">
        <v>1784</v>
      </c>
      <c r="P933" s="4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1" t="s">
        <v>1928</v>
      </c>
      <c r="C934" s="1" t="s">
        <v>1929</v>
      </c>
      <c r="D934" s="2">
        <v>9500</v>
      </c>
      <c r="E934" s="3">
        <v>1381</v>
      </c>
      <c r="F934" t="s">
        <v>361</v>
      </c>
      <c r="G934" t="s">
        <v>20</v>
      </c>
      <c r="H934" t="s">
        <v>21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1621</v>
      </c>
      <c r="O934" t="s">
        <v>1784</v>
      </c>
      <c r="P934" s="4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1" t="s">
        <v>1930</v>
      </c>
      <c r="C935" s="1" t="s">
        <v>1931</v>
      </c>
      <c r="D935" s="2">
        <v>2000</v>
      </c>
      <c r="E935" s="3">
        <v>120</v>
      </c>
      <c r="F935" t="s">
        <v>361</v>
      </c>
      <c r="G935" t="s">
        <v>20</v>
      </c>
      <c r="H935" t="s">
        <v>21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1621</v>
      </c>
      <c r="O935" t="s">
        <v>1784</v>
      </c>
      <c r="P935" s="4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1" t="s">
        <v>1932</v>
      </c>
      <c r="C936" s="1" t="s">
        <v>1933</v>
      </c>
      <c r="D936" s="2">
        <v>5000</v>
      </c>
      <c r="E936" s="3">
        <v>1520</v>
      </c>
      <c r="F936" t="s">
        <v>361</v>
      </c>
      <c r="G936" t="s">
        <v>163</v>
      </c>
      <c r="H936" t="s">
        <v>164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1621</v>
      </c>
      <c r="O936" t="s">
        <v>1784</v>
      </c>
      <c r="P936" s="4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1" t="s">
        <v>1934</v>
      </c>
      <c r="C937" s="1" t="s">
        <v>1935</v>
      </c>
      <c r="D937" s="2">
        <v>3500</v>
      </c>
      <c r="E937" s="3">
        <v>50</v>
      </c>
      <c r="F937" t="s">
        <v>361</v>
      </c>
      <c r="G937" t="s">
        <v>20</v>
      </c>
      <c r="H937" t="s">
        <v>21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1621</v>
      </c>
      <c r="O937" t="s">
        <v>1784</v>
      </c>
      <c r="P937" s="4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1" t="s">
        <v>1936</v>
      </c>
      <c r="C938" s="1" t="s">
        <v>1937</v>
      </c>
      <c r="D938" s="2">
        <v>1400</v>
      </c>
      <c r="E938" s="3">
        <v>0</v>
      </c>
      <c r="F938" t="s">
        <v>361</v>
      </c>
      <c r="G938" t="s">
        <v>20</v>
      </c>
      <c r="H938" t="s">
        <v>21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1621</v>
      </c>
      <c r="O938" t="s">
        <v>1784</v>
      </c>
      <c r="P938" s="4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1" t="s">
        <v>1938</v>
      </c>
      <c r="C939" s="1" t="s">
        <v>1939</v>
      </c>
      <c r="D939" s="2">
        <v>3500</v>
      </c>
      <c r="E939" s="3">
        <v>40</v>
      </c>
      <c r="F939" t="s">
        <v>361</v>
      </c>
      <c r="G939" t="s">
        <v>20</v>
      </c>
      <c r="H939" t="s">
        <v>21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1621</v>
      </c>
      <c r="O939" t="s">
        <v>1784</v>
      </c>
      <c r="P939" s="4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1" t="s">
        <v>1940</v>
      </c>
      <c r="C940" s="1" t="s">
        <v>1941</v>
      </c>
      <c r="D940" s="2">
        <v>7000</v>
      </c>
      <c r="E940" s="3">
        <v>25</v>
      </c>
      <c r="F940" t="s">
        <v>361</v>
      </c>
      <c r="G940" t="s">
        <v>20</v>
      </c>
      <c r="H940" t="s">
        <v>21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1621</v>
      </c>
      <c r="O940" t="s">
        <v>1784</v>
      </c>
      <c r="P940" s="4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1" t="s">
        <v>1942</v>
      </c>
      <c r="C941" s="1" t="s">
        <v>1943</v>
      </c>
      <c r="D941" s="2">
        <v>2750</v>
      </c>
      <c r="E941" s="3">
        <v>40</v>
      </c>
      <c r="F941" t="s">
        <v>361</v>
      </c>
      <c r="G941" t="s">
        <v>20</v>
      </c>
      <c r="H941" t="s">
        <v>21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1621</v>
      </c>
      <c r="O941" t="s">
        <v>1784</v>
      </c>
      <c r="P941" s="4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1" t="s">
        <v>1944</v>
      </c>
      <c r="C942" s="1" t="s">
        <v>1945</v>
      </c>
      <c r="D942" s="2">
        <v>9000</v>
      </c>
      <c r="E942" s="3">
        <v>1544</v>
      </c>
      <c r="F942" t="s">
        <v>361</v>
      </c>
      <c r="G942" t="s">
        <v>20</v>
      </c>
      <c r="H942" t="s">
        <v>21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1132</v>
      </c>
      <c r="O942" t="s">
        <v>1335</v>
      </c>
      <c r="P942" s="4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1" t="s">
        <v>1946</v>
      </c>
      <c r="C943" s="1" t="s">
        <v>1947</v>
      </c>
      <c r="D943" s="2">
        <v>50000</v>
      </c>
      <c r="E943" s="3">
        <v>1161</v>
      </c>
      <c r="F943" t="s">
        <v>361</v>
      </c>
      <c r="G943" t="s">
        <v>20</v>
      </c>
      <c r="H943" t="s">
        <v>21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1132</v>
      </c>
      <c r="O943" t="s">
        <v>1335</v>
      </c>
      <c r="P943" s="4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1" t="s">
        <v>1948</v>
      </c>
      <c r="C944" s="1" t="s">
        <v>1949</v>
      </c>
      <c r="D944" s="2">
        <v>7500</v>
      </c>
      <c r="E944" s="3">
        <v>668</v>
      </c>
      <c r="F944" t="s">
        <v>361</v>
      </c>
      <c r="G944" t="s">
        <v>20</v>
      </c>
      <c r="H944" t="s">
        <v>21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1132</v>
      </c>
      <c r="O944" t="s">
        <v>1335</v>
      </c>
      <c r="P944" s="4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1" t="s">
        <v>1950</v>
      </c>
      <c r="C945" s="1" t="s">
        <v>1951</v>
      </c>
      <c r="D945" s="2">
        <v>3000</v>
      </c>
      <c r="E945" s="3">
        <v>289</v>
      </c>
      <c r="F945" t="s">
        <v>361</v>
      </c>
      <c r="G945" t="s">
        <v>20</v>
      </c>
      <c r="H945" t="s">
        <v>21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1132</v>
      </c>
      <c r="O945" t="s">
        <v>1335</v>
      </c>
      <c r="P945" s="4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1" t="s">
        <v>1952</v>
      </c>
      <c r="C946" s="1" t="s">
        <v>1953</v>
      </c>
      <c r="D946" s="2">
        <v>50000</v>
      </c>
      <c r="E946" s="3">
        <v>6663</v>
      </c>
      <c r="F946" t="s">
        <v>361</v>
      </c>
      <c r="G946" t="s">
        <v>20</v>
      </c>
      <c r="H946" t="s">
        <v>21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1132</v>
      </c>
      <c r="O946" t="s">
        <v>1335</v>
      </c>
      <c r="P946" s="4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1" t="s">
        <v>1954</v>
      </c>
      <c r="C947" s="1" t="s">
        <v>1955</v>
      </c>
      <c r="D947" s="2">
        <v>100000</v>
      </c>
      <c r="E947" s="3">
        <v>2484</v>
      </c>
      <c r="F947" t="s">
        <v>361</v>
      </c>
      <c r="G947" t="s">
        <v>183</v>
      </c>
      <c r="H947" t="s">
        <v>59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1132</v>
      </c>
      <c r="O947" t="s">
        <v>1335</v>
      </c>
      <c r="P947" s="4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1" t="s">
        <v>1956</v>
      </c>
      <c r="C948" s="1" t="s">
        <v>1957</v>
      </c>
      <c r="D948" s="2">
        <v>15000</v>
      </c>
      <c r="E948" s="3">
        <v>286</v>
      </c>
      <c r="F948" t="s">
        <v>361</v>
      </c>
      <c r="G948" t="s">
        <v>20</v>
      </c>
      <c r="H948" t="s">
        <v>21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1132</v>
      </c>
      <c r="O948" t="s">
        <v>1335</v>
      </c>
      <c r="P948" s="4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1" t="s">
        <v>1958</v>
      </c>
      <c r="C949" s="1" t="s">
        <v>1959</v>
      </c>
      <c r="D949" s="2">
        <v>850</v>
      </c>
      <c r="E949" s="3">
        <v>0</v>
      </c>
      <c r="F949" t="s">
        <v>361</v>
      </c>
      <c r="G949" t="s">
        <v>20</v>
      </c>
      <c r="H949" t="s">
        <v>21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1132</v>
      </c>
      <c r="O949" t="s">
        <v>1335</v>
      </c>
      <c r="P949" s="4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1" t="s">
        <v>1960</v>
      </c>
      <c r="C950" s="1" t="s">
        <v>1961</v>
      </c>
      <c r="D950" s="2">
        <v>4000</v>
      </c>
      <c r="E950" s="3">
        <v>480</v>
      </c>
      <c r="F950" t="s">
        <v>361</v>
      </c>
      <c r="G950" t="s">
        <v>391</v>
      </c>
      <c r="H950" t="s">
        <v>59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1132</v>
      </c>
      <c r="O950" t="s">
        <v>1335</v>
      </c>
      <c r="P950" s="4">
        <f t="shared" si="28"/>
        <v>42411.828287037039</v>
      </c>
      <c r="Q950">
        <f t="shared" si="29"/>
        <v>2016</v>
      </c>
    </row>
    <row r="951" spans="1:17" ht="45" x14ac:dyDescent="0.25">
      <c r="A951">
        <v>949</v>
      </c>
      <c r="B951" s="1" t="s">
        <v>1962</v>
      </c>
      <c r="C951" s="1" t="s">
        <v>1963</v>
      </c>
      <c r="D951" s="2">
        <v>20000</v>
      </c>
      <c r="E951" s="3">
        <v>273</v>
      </c>
      <c r="F951" t="s">
        <v>361</v>
      </c>
      <c r="G951" t="s">
        <v>506</v>
      </c>
      <c r="H951" t="s">
        <v>59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1132</v>
      </c>
      <c r="O951" t="s">
        <v>1335</v>
      </c>
      <c r="P951" s="4">
        <f t="shared" si="28"/>
        <v>42361.043703703705</v>
      </c>
      <c r="Q951">
        <f t="shared" si="29"/>
        <v>2015</v>
      </c>
    </row>
    <row r="952" spans="1:17" ht="45" x14ac:dyDescent="0.25">
      <c r="A952">
        <v>950</v>
      </c>
      <c r="B952" s="1" t="s">
        <v>1964</v>
      </c>
      <c r="C952" s="1" t="s">
        <v>1965</v>
      </c>
      <c r="D952" s="2">
        <v>5000</v>
      </c>
      <c r="E952" s="3">
        <v>1402</v>
      </c>
      <c r="F952" t="s">
        <v>361</v>
      </c>
      <c r="G952" t="s">
        <v>163</v>
      </c>
      <c r="H952" t="s">
        <v>164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1132</v>
      </c>
      <c r="O952" t="s">
        <v>1335</v>
      </c>
      <c r="P952" s="4">
        <f t="shared" si="28"/>
        <v>42356.750706018516</v>
      </c>
      <c r="Q952">
        <f t="shared" si="29"/>
        <v>2015</v>
      </c>
    </row>
    <row r="953" spans="1:17" x14ac:dyDescent="0.25">
      <c r="A953">
        <v>951</v>
      </c>
      <c r="B953" s="1" t="s">
        <v>1966</v>
      </c>
      <c r="C953" s="1" t="s">
        <v>1967</v>
      </c>
      <c r="D953" s="2">
        <v>50000</v>
      </c>
      <c r="E953" s="3">
        <v>19195</v>
      </c>
      <c r="F953" t="s">
        <v>361</v>
      </c>
      <c r="G953" t="s">
        <v>20</v>
      </c>
      <c r="H953" t="s">
        <v>21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1132</v>
      </c>
      <c r="O953" t="s">
        <v>1335</v>
      </c>
      <c r="P953" s="4">
        <f t="shared" si="28"/>
        <v>42480.653611111105</v>
      </c>
      <c r="Q953">
        <f t="shared" si="29"/>
        <v>2016</v>
      </c>
    </row>
    <row r="954" spans="1:17" ht="30" x14ac:dyDescent="0.25">
      <c r="A954">
        <v>952</v>
      </c>
      <c r="B954" s="1" t="s">
        <v>1968</v>
      </c>
      <c r="C954" s="1" t="s">
        <v>1969</v>
      </c>
      <c r="D954" s="2">
        <v>49000</v>
      </c>
      <c r="E954" s="3">
        <v>19572</v>
      </c>
      <c r="F954" t="s">
        <v>361</v>
      </c>
      <c r="G954" t="s">
        <v>20</v>
      </c>
      <c r="H954" t="s">
        <v>21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1132</v>
      </c>
      <c r="O954" t="s">
        <v>1335</v>
      </c>
      <c r="P954" s="4">
        <f t="shared" si="28"/>
        <v>42662.613564814819</v>
      </c>
      <c r="Q954">
        <f t="shared" si="29"/>
        <v>2016</v>
      </c>
    </row>
    <row r="955" spans="1:17" ht="45" x14ac:dyDescent="0.25">
      <c r="A955">
        <v>953</v>
      </c>
      <c r="B955" s="1" t="s">
        <v>1970</v>
      </c>
      <c r="C955" s="1" t="s">
        <v>1971</v>
      </c>
      <c r="D955" s="2">
        <v>15000</v>
      </c>
      <c r="E955" s="3">
        <v>126</v>
      </c>
      <c r="F955" t="s">
        <v>361</v>
      </c>
      <c r="G955" t="s">
        <v>20</v>
      </c>
      <c r="H955" t="s">
        <v>21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1132</v>
      </c>
      <c r="O955" t="s">
        <v>1335</v>
      </c>
      <c r="P955" s="4">
        <f t="shared" si="28"/>
        <v>41999.164340277777</v>
      </c>
      <c r="Q955">
        <f t="shared" si="29"/>
        <v>2014</v>
      </c>
    </row>
    <row r="956" spans="1:17" ht="45" x14ac:dyDescent="0.25">
      <c r="A956">
        <v>954</v>
      </c>
      <c r="B956" s="1" t="s">
        <v>1972</v>
      </c>
      <c r="C956" s="1" t="s">
        <v>1973</v>
      </c>
      <c r="D956" s="2">
        <v>15000</v>
      </c>
      <c r="E956" s="3">
        <v>6511</v>
      </c>
      <c r="F956" t="s">
        <v>361</v>
      </c>
      <c r="G956" t="s">
        <v>20</v>
      </c>
      <c r="H956" t="s">
        <v>21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1132</v>
      </c>
      <c r="O956" t="s">
        <v>1335</v>
      </c>
      <c r="P956" s="4">
        <f t="shared" si="28"/>
        <v>42194.833784722221</v>
      </c>
      <c r="Q956">
        <f t="shared" si="29"/>
        <v>2015</v>
      </c>
    </row>
    <row r="957" spans="1:17" ht="45" x14ac:dyDescent="0.25">
      <c r="A957">
        <v>955</v>
      </c>
      <c r="B957" s="1" t="s">
        <v>1974</v>
      </c>
      <c r="C957" s="1" t="s">
        <v>1975</v>
      </c>
      <c r="D957" s="2">
        <v>300000</v>
      </c>
      <c r="E957" s="3">
        <v>16984</v>
      </c>
      <c r="F957" t="s">
        <v>361</v>
      </c>
      <c r="G957" t="s">
        <v>20</v>
      </c>
      <c r="H957" t="s">
        <v>21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1132</v>
      </c>
      <c r="O957" t="s">
        <v>1335</v>
      </c>
      <c r="P957" s="4">
        <f t="shared" si="28"/>
        <v>42586.295138888891</v>
      </c>
      <c r="Q957">
        <f t="shared" si="29"/>
        <v>2016</v>
      </c>
    </row>
    <row r="958" spans="1:17" ht="60" x14ac:dyDescent="0.25">
      <c r="A958">
        <v>956</v>
      </c>
      <c r="B958" s="1" t="s">
        <v>1976</v>
      </c>
      <c r="C958" s="1" t="s">
        <v>1977</v>
      </c>
      <c r="D958" s="2">
        <v>50000</v>
      </c>
      <c r="E958" s="3">
        <v>861</v>
      </c>
      <c r="F958" t="s">
        <v>361</v>
      </c>
      <c r="G958" t="s">
        <v>20</v>
      </c>
      <c r="H958" t="s">
        <v>21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1132</v>
      </c>
      <c r="O958" t="s">
        <v>1335</v>
      </c>
      <c r="P958" s="4">
        <f t="shared" si="28"/>
        <v>42060.913877314815</v>
      </c>
      <c r="Q958">
        <f t="shared" si="29"/>
        <v>2015</v>
      </c>
    </row>
    <row r="959" spans="1:17" ht="30" x14ac:dyDescent="0.25">
      <c r="A959">
        <v>957</v>
      </c>
      <c r="B959" s="1" t="s">
        <v>1978</v>
      </c>
      <c r="C959" s="1" t="s">
        <v>1979</v>
      </c>
      <c r="D959" s="2">
        <v>12000</v>
      </c>
      <c r="E959" s="3">
        <v>233</v>
      </c>
      <c r="F959" t="s">
        <v>361</v>
      </c>
      <c r="G959" t="s">
        <v>20</v>
      </c>
      <c r="H959" t="s">
        <v>21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1132</v>
      </c>
      <c r="O959" t="s">
        <v>1335</v>
      </c>
      <c r="P959" s="4">
        <f t="shared" si="28"/>
        <v>42660.552465277782</v>
      </c>
      <c r="Q959">
        <f t="shared" si="29"/>
        <v>2016</v>
      </c>
    </row>
    <row r="960" spans="1:17" ht="60" x14ac:dyDescent="0.25">
      <c r="A960">
        <v>958</v>
      </c>
      <c r="B960" s="1" t="s">
        <v>1980</v>
      </c>
      <c r="C960" s="1" t="s">
        <v>1981</v>
      </c>
      <c r="D960" s="2">
        <v>7777</v>
      </c>
      <c r="E960" s="3">
        <v>881</v>
      </c>
      <c r="F960" t="s">
        <v>361</v>
      </c>
      <c r="G960" t="s">
        <v>20</v>
      </c>
      <c r="H960" t="s">
        <v>21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1132</v>
      </c>
      <c r="O960" t="s">
        <v>1335</v>
      </c>
      <c r="P960" s="4">
        <f t="shared" si="28"/>
        <v>42082.802812499998</v>
      </c>
      <c r="Q960">
        <f t="shared" si="29"/>
        <v>2015</v>
      </c>
    </row>
    <row r="961" spans="1:17" ht="60" x14ac:dyDescent="0.25">
      <c r="A961">
        <v>959</v>
      </c>
      <c r="B961" s="1" t="s">
        <v>1982</v>
      </c>
      <c r="C961" s="1" t="s">
        <v>1983</v>
      </c>
      <c r="D961" s="2">
        <v>50000</v>
      </c>
      <c r="E961" s="3">
        <v>19430</v>
      </c>
      <c r="F961" t="s">
        <v>361</v>
      </c>
      <c r="G961" t="s">
        <v>20</v>
      </c>
      <c r="H961" t="s">
        <v>21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1132</v>
      </c>
      <c r="O961" t="s">
        <v>1335</v>
      </c>
      <c r="P961" s="4">
        <f t="shared" si="28"/>
        <v>41993.174363425926</v>
      </c>
      <c r="Q961">
        <f t="shared" si="29"/>
        <v>2014</v>
      </c>
    </row>
    <row r="962" spans="1:17" ht="45" x14ac:dyDescent="0.25">
      <c r="A962">
        <v>960</v>
      </c>
      <c r="B962" s="1" t="s">
        <v>1984</v>
      </c>
      <c r="C962" s="1" t="s">
        <v>1985</v>
      </c>
      <c r="D962" s="2">
        <v>55650</v>
      </c>
      <c r="E962" s="3">
        <v>25655</v>
      </c>
      <c r="F962" t="s">
        <v>361</v>
      </c>
      <c r="G962" t="s">
        <v>20</v>
      </c>
      <c r="H962" t="s">
        <v>21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1132</v>
      </c>
      <c r="O962" t="s">
        <v>1335</v>
      </c>
      <c r="P962" s="4">
        <f t="shared" ref="P962:P1025" si="30">(((J962/60)/60)/24)+DATE(1970,1,1)</f>
        <v>42766.626793981486</v>
      </c>
      <c r="Q962">
        <f t="shared" ref="Q962:Q1025" si="31">YEAR(P962)</f>
        <v>2017</v>
      </c>
    </row>
    <row r="963" spans="1:17" ht="45" x14ac:dyDescent="0.25">
      <c r="A963">
        <v>961</v>
      </c>
      <c r="B963" s="1" t="s">
        <v>1986</v>
      </c>
      <c r="C963" s="1" t="s">
        <v>1987</v>
      </c>
      <c r="D963" s="2">
        <v>95000</v>
      </c>
      <c r="E963" s="3">
        <v>40079</v>
      </c>
      <c r="F963" t="s">
        <v>361</v>
      </c>
      <c r="G963" t="s">
        <v>20</v>
      </c>
      <c r="H963" t="s">
        <v>21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1132</v>
      </c>
      <c r="O963" t="s">
        <v>1335</v>
      </c>
      <c r="P963" s="4">
        <f t="shared" si="30"/>
        <v>42740.693692129629</v>
      </c>
      <c r="Q963">
        <f t="shared" si="31"/>
        <v>2017</v>
      </c>
    </row>
    <row r="964" spans="1:17" ht="60" x14ac:dyDescent="0.25">
      <c r="A964">
        <v>962</v>
      </c>
      <c r="B964" s="1" t="s">
        <v>1988</v>
      </c>
      <c r="C964" s="1" t="s">
        <v>1989</v>
      </c>
      <c r="D964" s="2">
        <v>2500</v>
      </c>
      <c r="E964" s="3">
        <v>712</v>
      </c>
      <c r="F964" t="s">
        <v>361</v>
      </c>
      <c r="G964" t="s">
        <v>20</v>
      </c>
      <c r="H964" t="s">
        <v>21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1132</v>
      </c>
      <c r="O964" t="s">
        <v>1335</v>
      </c>
      <c r="P964" s="4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1" t="s">
        <v>1990</v>
      </c>
      <c r="C965" s="1" t="s">
        <v>1991</v>
      </c>
      <c r="D965" s="2">
        <v>35000</v>
      </c>
      <c r="E965" s="3">
        <v>377</v>
      </c>
      <c r="F965" t="s">
        <v>361</v>
      </c>
      <c r="G965" t="s">
        <v>20</v>
      </c>
      <c r="H965" t="s">
        <v>21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1132</v>
      </c>
      <c r="O965" t="s">
        <v>1335</v>
      </c>
      <c r="P965" s="4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1" t="s">
        <v>1992</v>
      </c>
      <c r="C966" s="1" t="s">
        <v>1993</v>
      </c>
      <c r="D966" s="2">
        <v>110000</v>
      </c>
      <c r="E966" s="3">
        <v>879</v>
      </c>
      <c r="F966" t="s">
        <v>361</v>
      </c>
      <c r="G966" t="s">
        <v>163</v>
      </c>
      <c r="H966" t="s">
        <v>164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1132</v>
      </c>
      <c r="O966" t="s">
        <v>1335</v>
      </c>
      <c r="P966" s="4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1" t="s">
        <v>1994</v>
      </c>
      <c r="C967" s="1" t="s">
        <v>1995</v>
      </c>
      <c r="D967" s="2">
        <v>25000</v>
      </c>
      <c r="E967" s="3">
        <v>298</v>
      </c>
      <c r="F967" t="s">
        <v>361</v>
      </c>
      <c r="G967" t="s">
        <v>20</v>
      </c>
      <c r="H967" t="s">
        <v>21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1132</v>
      </c>
      <c r="O967" t="s">
        <v>1335</v>
      </c>
      <c r="P967" s="4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1" t="s">
        <v>1996</v>
      </c>
      <c r="C968" s="1" t="s">
        <v>1997</v>
      </c>
      <c r="D968" s="2">
        <v>12000</v>
      </c>
      <c r="E968" s="3">
        <v>1776</v>
      </c>
      <c r="F968" t="s">
        <v>361</v>
      </c>
      <c r="G968" t="s">
        <v>20</v>
      </c>
      <c r="H968" t="s">
        <v>21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1132</v>
      </c>
      <c r="O968" t="s">
        <v>1335</v>
      </c>
      <c r="P968" s="4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1" t="s">
        <v>1998</v>
      </c>
      <c r="C969" s="1" t="s">
        <v>1999</v>
      </c>
      <c r="D969" s="2">
        <v>20000</v>
      </c>
      <c r="E969" s="3">
        <v>3562</v>
      </c>
      <c r="F969" t="s">
        <v>361</v>
      </c>
      <c r="G969" t="s">
        <v>20</v>
      </c>
      <c r="H969" t="s">
        <v>21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1132</v>
      </c>
      <c r="O969" t="s">
        <v>1335</v>
      </c>
      <c r="P969" s="4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1" t="s">
        <v>2000</v>
      </c>
      <c r="C970" s="1" t="s">
        <v>2001</v>
      </c>
      <c r="D970" s="2">
        <v>8000</v>
      </c>
      <c r="E970" s="3">
        <v>106</v>
      </c>
      <c r="F970" t="s">
        <v>361</v>
      </c>
      <c r="G970" t="s">
        <v>20</v>
      </c>
      <c r="H970" t="s">
        <v>21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1132</v>
      </c>
      <c r="O970" t="s">
        <v>1335</v>
      </c>
      <c r="P970" s="4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1" t="s">
        <v>2002</v>
      </c>
      <c r="C971" s="1" t="s">
        <v>2003</v>
      </c>
      <c r="D971" s="2">
        <v>30000</v>
      </c>
      <c r="E971" s="3">
        <v>14000</v>
      </c>
      <c r="F971" t="s">
        <v>361</v>
      </c>
      <c r="G971" t="s">
        <v>1430</v>
      </c>
      <c r="H971" t="s">
        <v>1431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1132</v>
      </c>
      <c r="O971" t="s">
        <v>1335</v>
      </c>
      <c r="P971" s="4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1" t="s">
        <v>2004</v>
      </c>
      <c r="C972" s="1" t="s">
        <v>2005</v>
      </c>
      <c r="D972" s="2">
        <v>5000</v>
      </c>
      <c r="E972" s="3">
        <v>2296</v>
      </c>
      <c r="F972" t="s">
        <v>361</v>
      </c>
      <c r="G972" t="s">
        <v>163</v>
      </c>
      <c r="H972" t="s">
        <v>164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1132</v>
      </c>
      <c r="O972" t="s">
        <v>1335</v>
      </c>
      <c r="P972" s="4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1" t="s">
        <v>2006</v>
      </c>
      <c r="C973" s="1" t="s">
        <v>2007</v>
      </c>
      <c r="D973" s="2">
        <v>100000</v>
      </c>
      <c r="E973" s="3">
        <v>226</v>
      </c>
      <c r="F973" t="s">
        <v>361</v>
      </c>
      <c r="G973" t="s">
        <v>20</v>
      </c>
      <c r="H973" t="s">
        <v>21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1132</v>
      </c>
      <c r="O973" t="s">
        <v>1335</v>
      </c>
      <c r="P973" s="4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1" t="s">
        <v>2008</v>
      </c>
      <c r="C974" s="1" t="s">
        <v>2009</v>
      </c>
      <c r="D974" s="2">
        <v>20000</v>
      </c>
      <c r="E974" s="3">
        <v>6925</v>
      </c>
      <c r="F974" t="s">
        <v>361</v>
      </c>
      <c r="G974" t="s">
        <v>20</v>
      </c>
      <c r="H974" t="s">
        <v>21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1132</v>
      </c>
      <c r="O974" t="s">
        <v>1335</v>
      </c>
      <c r="P974" s="4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1" t="s">
        <v>2010</v>
      </c>
      <c r="C975" s="1" t="s">
        <v>2011</v>
      </c>
      <c r="D975" s="2">
        <v>20000</v>
      </c>
      <c r="E975" s="3">
        <v>411</v>
      </c>
      <c r="F975" t="s">
        <v>361</v>
      </c>
      <c r="G975" t="s">
        <v>20</v>
      </c>
      <c r="H975" t="s">
        <v>21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1132</v>
      </c>
      <c r="O975" t="s">
        <v>1335</v>
      </c>
      <c r="P975" s="4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1" t="s">
        <v>2012</v>
      </c>
      <c r="C976" s="1" t="s">
        <v>2013</v>
      </c>
      <c r="D976" s="2">
        <v>50000</v>
      </c>
      <c r="E976" s="3">
        <v>280</v>
      </c>
      <c r="F976" t="s">
        <v>361</v>
      </c>
      <c r="G976" t="s">
        <v>20</v>
      </c>
      <c r="H976" t="s">
        <v>21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1132</v>
      </c>
      <c r="O976" t="s">
        <v>1335</v>
      </c>
      <c r="P976" s="4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1" t="s">
        <v>2014</v>
      </c>
      <c r="C977" s="1" t="s">
        <v>2015</v>
      </c>
      <c r="D977" s="2">
        <v>100000</v>
      </c>
      <c r="E977" s="3">
        <v>2607</v>
      </c>
      <c r="F977" t="s">
        <v>361</v>
      </c>
      <c r="G977" t="s">
        <v>20</v>
      </c>
      <c r="H977" t="s">
        <v>21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1132</v>
      </c>
      <c r="O977" t="s">
        <v>1335</v>
      </c>
      <c r="P977" s="4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1" t="s">
        <v>2016</v>
      </c>
      <c r="C978" s="1" t="s">
        <v>2017</v>
      </c>
      <c r="D978" s="2">
        <v>150000</v>
      </c>
      <c r="E978" s="3">
        <v>2889</v>
      </c>
      <c r="F978" t="s">
        <v>361</v>
      </c>
      <c r="G978" t="s">
        <v>54</v>
      </c>
      <c r="H978" t="s">
        <v>55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1132</v>
      </c>
      <c r="O978" t="s">
        <v>1335</v>
      </c>
      <c r="P978" s="4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1" t="s">
        <v>2018</v>
      </c>
      <c r="C979" s="1" t="s">
        <v>2019</v>
      </c>
      <c r="D979" s="2">
        <v>2700</v>
      </c>
      <c r="E979" s="3">
        <v>909</v>
      </c>
      <c r="F979" t="s">
        <v>361</v>
      </c>
      <c r="G979" t="s">
        <v>2020</v>
      </c>
      <c r="H979" t="s">
        <v>59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1132</v>
      </c>
      <c r="O979" t="s">
        <v>1335</v>
      </c>
      <c r="P979" s="4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1" t="s">
        <v>2021</v>
      </c>
      <c r="C980" s="1" t="s">
        <v>2022</v>
      </c>
      <c r="D980" s="2">
        <v>172889</v>
      </c>
      <c r="E980" s="3">
        <v>97273</v>
      </c>
      <c r="F980" t="s">
        <v>361</v>
      </c>
      <c r="G980" t="s">
        <v>480</v>
      </c>
      <c r="H980" t="s">
        <v>481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1132</v>
      </c>
      <c r="O980" t="s">
        <v>1335</v>
      </c>
      <c r="P980" s="4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1" t="s">
        <v>2023</v>
      </c>
      <c r="C981" s="1" t="s">
        <v>2024</v>
      </c>
      <c r="D981" s="2">
        <v>35000</v>
      </c>
      <c r="E981" s="3">
        <v>28986.16</v>
      </c>
      <c r="F981" t="s">
        <v>361</v>
      </c>
      <c r="G981" t="s">
        <v>20</v>
      </c>
      <c r="H981" t="s">
        <v>21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1132</v>
      </c>
      <c r="O981" t="s">
        <v>1335</v>
      </c>
      <c r="P981" s="4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1" t="s">
        <v>2025</v>
      </c>
      <c r="C982" s="1" t="s">
        <v>2026</v>
      </c>
      <c r="D982" s="2">
        <v>10000</v>
      </c>
      <c r="E982" s="3">
        <v>1486</v>
      </c>
      <c r="F982" t="s">
        <v>361</v>
      </c>
      <c r="G982" t="s">
        <v>20</v>
      </c>
      <c r="H982" t="s">
        <v>21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1132</v>
      </c>
      <c r="O982" t="s">
        <v>1335</v>
      </c>
      <c r="P982" s="4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1" t="s">
        <v>2027</v>
      </c>
      <c r="C983" s="1" t="s">
        <v>2028</v>
      </c>
      <c r="D983" s="2">
        <v>88888</v>
      </c>
      <c r="E983" s="3">
        <v>11</v>
      </c>
      <c r="F983" t="s">
        <v>361</v>
      </c>
      <c r="G983" t="s">
        <v>20</v>
      </c>
      <c r="H983" t="s">
        <v>21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1132</v>
      </c>
      <c r="O983" t="s">
        <v>1335</v>
      </c>
      <c r="P983" s="4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1" t="s">
        <v>2029</v>
      </c>
      <c r="C984" s="1" t="s">
        <v>2030</v>
      </c>
      <c r="D984" s="2">
        <v>17500</v>
      </c>
      <c r="E984" s="3">
        <v>3</v>
      </c>
      <c r="F984" t="s">
        <v>361</v>
      </c>
      <c r="G984" t="s">
        <v>20</v>
      </c>
      <c r="H984" t="s">
        <v>21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1132</v>
      </c>
      <c r="O984" t="s">
        <v>1335</v>
      </c>
      <c r="P984" s="4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1" t="s">
        <v>2031</v>
      </c>
      <c r="C985" s="1" t="s">
        <v>2032</v>
      </c>
      <c r="D985" s="2">
        <v>104219</v>
      </c>
      <c r="E985" s="3">
        <v>30751</v>
      </c>
      <c r="F985" t="s">
        <v>361</v>
      </c>
      <c r="G985" t="s">
        <v>58</v>
      </c>
      <c r="H985" t="s">
        <v>59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1132</v>
      </c>
      <c r="O985" t="s">
        <v>1335</v>
      </c>
      <c r="P985" s="4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1" t="s">
        <v>2033</v>
      </c>
      <c r="C986" s="1" t="s">
        <v>2034</v>
      </c>
      <c r="D986" s="2">
        <v>10000</v>
      </c>
      <c r="E986" s="3">
        <v>106</v>
      </c>
      <c r="F986" t="s">
        <v>361</v>
      </c>
      <c r="G986" t="s">
        <v>20</v>
      </c>
      <c r="H986" t="s">
        <v>21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1132</v>
      </c>
      <c r="O986" t="s">
        <v>1335</v>
      </c>
      <c r="P986" s="4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1" t="s">
        <v>2035</v>
      </c>
      <c r="C987" s="1" t="s">
        <v>2036</v>
      </c>
      <c r="D987" s="2">
        <v>30000</v>
      </c>
      <c r="E987" s="3">
        <v>1888</v>
      </c>
      <c r="F987" t="s">
        <v>361</v>
      </c>
      <c r="G987" t="s">
        <v>506</v>
      </c>
      <c r="H987" t="s">
        <v>59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1132</v>
      </c>
      <c r="O987" t="s">
        <v>1335</v>
      </c>
      <c r="P987" s="4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1" t="s">
        <v>2037</v>
      </c>
      <c r="C988" s="1" t="s">
        <v>2038</v>
      </c>
      <c r="D988" s="2">
        <v>20000</v>
      </c>
      <c r="E988" s="3">
        <v>2550</v>
      </c>
      <c r="F988" t="s">
        <v>361</v>
      </c>
      <c r="G988" t="s">
        <v>28</v>
      </c>
      <c r="H988" t="s">
        <v>29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1132</v>
      </c>
      <c r="O988" t="s">
        <v>1335</v>
      </c>
      <c r="P988" s="4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1" t="s">
        <v>2039</v>
      </c>
      <c r="C989" s="1" t="s">
        <v>2040</v>
      </c>
      <c r="D989" s="2">
        <v>50000</v>
      </c>
      <c r="E989" s="3">
        <v>6610</v>
      </c>
      <c r="F989" t="s">
        <v>361</v>
      </c>
      <c r="G989" t="s">
        <v>391</v>
      </c>
      <c r="H989" t="s">
        <v>59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1132</v>
      </c>
      <c r="O989" t="s">
        <v>1335</v>
      </c>
      <c r="P989" s="4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1" t="s">
        <v>2041</v>
      </c>
      <c r="C990" s="1" t="s">
        <v>2042</v>
      </c>
      <c r="D990" s="2">
        <v>5000</v>
      </c>
      <c r="E990" s="3">
        <v>0</v>
      </c>
      <c r="F990" t="s">
        <v>361</v>
      </c>
      <c r="G990" t="s">
        <v>1230</v>
      </c>
      <c r="H990" t="s">
        <v>59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1132</v>
      </c>
      <c r="O990" t="s">
        <v>1335</v>
      </c>
      <c r="P990" s="4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1" t="s">
        <v>2043</v>
      </c>
      <c r="C991" s="1" t="s">
        <v>2044</v>
      </c>
      <c r="D991" s="2">
        <v>10000</v>
      </c>
      <c r="E991" s="3">
        <v>1677</v>
      </c>
      <c r="F991" t="s">
        <v>361</v>
      </c>
      <c r="G991" t="s">
        <v>20</v>
      </c>
      <c r="H991" t="s">
        <v>21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1132</v>
      </c>
      <c r="O991" t="s">
        <v>1335</v>
      </c>
      <c r="P991" s="4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1" t="s">
        <v>2045</v>
      </c>
      <c r="C992" s="1" t="s">
        <v>2046</v>
      </c>
      <c r="D992" s="2">
        <v>25000</v>
      </c>
      <c r="E992" s="3">
        <v>26</v>
      </c>
      <c r="F992" t="s">
        <v>361</v>
      </c>
      <c r="G992" t="s">
        <v>20</v>
      </c>
      <c r="H992" t="s">
        <v>21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1132</v>
      </c>
      <c r="O992" t="s">
        <v>1335</v>
      </c>
      <c r="P992" s="4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1" t="s">
        <v>2047</v>
      </c>
      <c r="C993" s="1" t="s">
        <v>2048</v>
      </c>
      <c r="D993" s="2">
        <v>5000</v>
      </c>
      <c r="E993" s="3">
        <v>212</v>
      </c>
      <c r="F993" t="s">
        <v>361</v>
      </c>
      <c r="G993" t="s">
        <v>28</v>
      </c>
      <c r="H993" t="s">
        <v>29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1132</v>
      </c>
      <c r="O993" t="s">
        <v>1335</v>
      </c>
      <c r="P993" s="4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1" t="s">
        <v>2049</v>
      </c>
      <c r="C994" s="1" t="s">
        <v>2050</v>
      </c>
      <c r="D994" s="2">
        <v>100000</v>
      </c>
      <c r="E994" s="3">
        <v>467</v>
      </c>
      <c r="F994" t="s">
        <v>361</v>
      </c>
      <c r="G994" t="s">
        <v>20</v>
      </c>
      <c r="H994" t="s">
        <v>21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1132</v>
      </c>
      <c r="O994" t="s">
        <v>1335</v>
      </c>
      <c r="P994" s="4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1" t="s">
        <v>2051</v>
      </c>
      <c r="C995" s="1" t="s">
        <v>2052</v>
      </c>
      <c r="D995" s="2">
        <v>70000</v>
      </c>
      <c r="E995" s="3">
        <v>17561</v>
      </c>
      <c r="F995" t="s">
        <v>361</v>
      </c>
      <c r="G995" t="s">
        <v>20</v>
      </c>
      <c r="H995" t="s">
        <v>21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1132</v>
      </c>
      <c r="O995" t="s">
        <v>1335</v>
      </c>
      <c r="P995" s="4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1" t="s">
        <v>2053</v>
      </c>
      <c r="C996" s="1" t="s">
        <v>2054</v>
      </c>
      <c r="D996" s="2">
        <v>200000</v>
      </c>
      <c r="E996" s="3">
        <v>4669</v>
      </c>
      <c r="F996" t="s">
        <v>361</v>
      </c>
      <c r="G996" t="s">
        <v>20</v>
      </c>
      <c r="H996" t="s">
        <v>21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1132</v>
      </c>
      <c r="O996" t="s">
        <v>1335</v>
      </c>
      <c r="P996" s="4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1" t="s">
        <v>2055</v>
      </c>
      <c r="C997" s="1" t="s">
        <v>2056</v>
      </c>
      <c r="D997" s="2">
        <v>10000</v>
      </c>
      <c r="E997" s="3">
        <v>726</v>
      </c>
      <c r="F997" t="s">
        <v>361</v>
      </c>
      <c r="G997" t="s">
        <v>20</v>
      </c>
      <c r="H997" t="s">
        <v>21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1132</v>
      </c>
      <c r="O997" t="s">
        <v>1335</v>
      </c>
      <c r="P997" s="4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1" t="s">
        <v>2057</v>
      </c>
      <c r="C998" s="1" t="s">
        <v>2058</v>
      </c>
      <c r="D998" s="2">
        <v>4000</v>
      </c>
      <c r="E998" s="3">
        <v>65</v>
      </c>
      <c r="F998" t="s">
        <v>361</v>
      </c>
      <c r="G998" t="s">
        <v>20</v>
      </c>
      <c r="H998" t="s">
        <v>21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1132</v>
      </c>
      <c r="O998" t="s">
        <v>1335</v>
      </c>
      <c r="P998" s="4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1" t="s">
        <v>2059</v>
      </c>
      <c r="C999" s="1" t="s">
        <v>2060</v>
      </c>
      <c r="D999" s="2">
        <v>5000</v>
      </c>
      <c r="E999" s="3">
        <v>65</v>
      </c>
      <c r="F999" t="s">
        <v>361</v>
      </c>
      <c r="G999" t="s">
        <v>20</v>
      </c>
      <c r="H999" t="s">
        <v>21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1132</v>
      </c>
      <c r="O999" t="s">
        <v>1335</v>
      </c>
      <c r="P999" s="4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1" t="s">
        <v>2061</v>
      </c>
      <c r="C1000" s="1" t="s">
        <v>2062</v>
      </c>
      <c r="D1000" s="2">
        <v>60000</v>
      </c>
      <c r="E1000" s="3">
        <v>35135</v>
      </c>
      <c r="F1000" t="s">
        <v>361</v>
      </c>
      <c r="G1000" t="s">
        <v>163</v>
      </c>
      <c r="H1000" t="s">
        <v>164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1132</v>
      </c>
      <c r="O1000" t="s">
        <v>1335</v>
      </c>
      <c r="P1000" s="4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1" t="s">
        <v>2063</v>
      </c>
      <c r="C1001" s="1" t="s">
        <v>2064</v>
      </c>
      <c r="D1001" s="2">
        <v>150000</v>
      </c>
      <c r="E1001" s="3">
        <v>11683</v>
      </c>
      <c r="F1001" t="s">
        <v>361</v>
      </c>
      <c r="G1001" t="s">
        <v>163</v>
      </c>
      <c r="H1001" t="s">
        <v>164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1132</v>
      </c>
      <c r="O1001" t="s">
        <v>1335</v>
      </c>
      <c r="P1001" s="4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1" t="s">
        <v>2065</v>
      </c>
      <c r="C1002" s="1" t="s">
        <v>2066</v>
      </c>
      <c r="D1002" s="2">
        <v>894700</v>
      </c>
      <c r="E1002" s="3">
        <v>19824</v>
      </c>
      <c r="F1002" t="s">
        <v>276</v>
      </c>
      <c r="G1002" t="s">
        <v>20</v>
      </c>
      <c r="H1002" t="s">
        <v>21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1132</v>
      </c>
      <c r="O1002" t="s">
        <v>1335</v>
      </c>
      <c r="P1002" s="4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1" t="s">
        <v>2067</v>
      </c>
      <c r="C1003" s="1" t="s">
        <v>2068</v>
      </c>
      <c r="D1003" s="2">
        <v>5000</v>
      </c>
      <c r="E1003" s="3">
        <v>5200</v>
      </c>
      <c r="F1003" t="s">
        <v>276</v>
      </c>
      <c r="G1003" t="s">
        <v>28</v>
      </c>
      <c r="H1003" t="s">
        <v>29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1132</v>
      </c>
      <c r="O1003" t="s">
        <v>1335</v>
      </c>
      <c r="P1003" s="4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1" t="s">
        <v>2069</v>
      </c>
      <c r="C1004" s="1" t="s">
        <v>2070</v>
      </c>
      <c r="D1004" s="2">
        <v>9999</v>
      </c>
      <c r="E1004" s="3">
        <v>2960</v>
      </c>
      <c r="F1004" t="s">
        <v>276</v>
      </c>
      <c r="G1004" t="s">
        <v>20</v>
      </c>
      <c r="H1004" t="s">
        <v>21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1132</v>
      </c>
      <c r="O1004" t="s">
        <v>1335</v>
      </c>
      <c r="P1004" s="4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1" t="s">
        <v>2071</v>
      </c>
      <c r="C1005" s="1" t="s">
        <v>2072</v>
      </c>
      <c r="D1005" s="2">
        <v>20000</v>
      </c>
      <c r="E1005" s="3">
        <v>3211</v>
      </c>
      <c r="F1005" t="s">
        <v>276</v>
      </c>
      <c r="G1005" t="s">
        <v>183</v>
      </c>
      <c r="H1005" t="s">
        <v>59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1132</v>
      </c>
      <c r="O1005" t="s">
        <v>1335</v>
      </c>
      <c r="P1005" s="4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1" t="s">
        <v>2073</v>
      </c>
      <c r="C1006" s="1" t="s">
        <v>2074</v>
      </c>
      <c r="D1006" s="2">
        <v>25000</v>
      </c>
      <c r="E1006" s="3">
        <v>20552</v>
      </c>
      <c r="F1006" t="s">
        <v>276</v>
      </c>
      <c r="G1006" t="s">
        <v>20</v>
      </c>
      <c r="H1006" t="s">
        <v>21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1132</v>
      </c>
      <c r="O1006" t="s">
        <v>1335</v>
      </c>
      <c r="P1006" s="4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1" t="s">
        <v>2075</v>
      </c>
      <c r="C1007" s="1" t="s">
        <v>2076</v>
      </c>
      <c r="D1007" s="2">
        <v>200000</v>
      </c>
      <c r="E1007" s="3">
        <v>150102</v>
      </c>
      <c r="F1007" t="s">
        <v>276</v>
      </c>
      <c r="G1007" t="s">
        <v>20</v>
      </c>
      <c r="H1007" t="s">
        <v>21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1132</v>
      </c>
      <c r="O1007" t="s">
        <v>1335</v>
      </c>
      <c r="P1007" s="4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1" t="s">
        <v>2077</v>
      </c>
      <c r="C1008" s="1" t="s">
        <v>2078</v>
      </c>
      <c r="D1008" s="2">
        <v>4000</v>
      </c>
      <c r="E1008" s="3">
        <v>234</v>
      </c>
      <c r="F1008" t="s">
        <v>276</v>
      </c>
      <c r="G1008" t="s">
        <v>20</v>
      </c>
      <c r="H1008" t="s">
        <v>21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1132</v>
      </c>
      <c r="O1008" t="s">
        <v>1335</v>
      </c>
      <c r="P1008" s="4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1" t="s">
        <v>2079</v>
      </c>
      <c r="C1009" s="1" t="s">
        <v>2080</v>
      </c>
      <c r="D1009" s="2">
        <v>30000</v>
      </c>
      <c r="E1009" s="3">
        <v>13296</v>
      </c>
      <c r="F1009" t="s">
        <v>276</v>
      </c>
      <c r="G1009" t="s">
        <v>20</v>
      </c>
      <c r="H1009" t="s">
        <v>21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1132</v>
      </c>
      <c r="O1009" t="s">
        <v>1335</v>
      </c>
      <c r="P1009" s="4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1" t="s">
        <v>2081</v>
      </c>
      <c r="C1010" s="1" t="s">
        <v>2082</v>
      </c>
      <c r="D1010" s="2">
        <v>93500</v>
      </c>
      <c r="E1010" s="3">
        <v>250</v>
      </c>
      <c r="F1010" t="s">
        <v>276</v>
      </c>
      <c r="G1010" t="s">
        <v>1430</v>
      </c>
      <c r="H1010" t="s">
        <v>1431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1132</v>
      </c>
      <c r="O1010" t="s">
        <v>1335</v>
      </c>
      <c r="P1010" s="4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1" t="s">
        <v>2083</v>
      </c>
      <c r="C1011" s="1" t="s">
        <v>2084</v>
      </c>
      <c r="D1011" s="2">
        <v>50000</v>
      </c>
      <c r="E1011" s="3">
        <v>6565</v>
      </c>
      <c r="F1011" t="s">
        <v>276</v>
      </c>
      <c r="G1011" t="s">
        <v>20</v>
      </c>
      <c r="H1011" t="s">
        <v>21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1132</v>
      </c>
      <c r="O1011" t="s">
        <v>1335</v>
      </c>
      <c r="P1011" s="4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1" t="s">
        <v>2085</v>
      </c>
      <c r="C1012" s="1" t="s">
        <v>2086</v>
      </c>
      <c r="D1012" s="2">
        <v>115250</v>
      </c>
      <c r="E1012" s="3">
        <v>220</v>
      </c>
      <c r="F1012" t="s">
        <v>276</v>
      </c>
      <c r="G1012" t="s">
        <v>20</v>
      </c>
      <c r="H1012" t="s">
        <v>21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1132</v>
      </c>
      <c r="O1012" t="s">
        <v>1335</v>
      </c>
      <c r="P1012" s="4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1" t="s">
        <v>2087</v>
      </c>
      <c r="C1013" s="1" t="s">
        <v>2088</v>
      </c>
      <c r="D1013" s="2">
        <v>20000</v>
      </c>
      <c r="E1013" s="3">
        <v>75</v>
      </c>
      <c r="F1013" t="s">
        <v>276</v>
      </c>
      <c r="G1013" t="s">
        <v>20</v>
      </c>
      <c r="H1013" t="s">
        <v>21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1132</v>
      </c>
      <c r="O1013" t="s">
        <v>1335</v>
      </c>
      <c r="P1013" s="4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1" t="s">
        <v>2089</v>
      </c>
      <c r="C1014" s="1" t="s">
        <v>2090</v>
      </c>
      <c r="D1014" s="2">
        <v>5000</v>
      </c>
      <c r="E1014" s="3">
        <v>1076751.05</v>
      </c>
      <c r="F1014" t="s">
        <v>276</v>
      </c>
      <c r="G1014" t="s">
        <v>20</v>
      </c>
      <c r="H1014" t="s">
        <v>21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1132</v>
      </c>
      <c r="O1014" t="s">
        <v>1335</v>
      </c>
      <c r="P1014" s="4">
        <f t="shared" si="30"/>
        <v>42714.440416666665</v>
      </c>
      <c r="Q1014">
        <f t="shared" si="31"/>
        <v>2016</v>
      </c>
    </row>
    <row r="1015" spans="1:17" ht="60" x14ac:dyDescent="0.25">
      <c r="A1015">
        <v>1013</v>
      </c>
      <c r="B1015" s="1" t="s">
        <v>2091</v>
      </c>
      <c r="C1015" s="1" t="s">
        <v>2092</v>
      </c>
      <c r="D1015" s="2">
        <v>25000</v>
      </c>
      <c r="E1015" s="3">
        <v>8632</v>
      </c>
      <c r="F1015" t="s">
        <v>276</v>
      </c>
      <c r="G1015" t="s">
        <v>20</v>
      </c>
      <c r="H1015" t="s">
        <v>21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1132</v>
      </c>
      <c r="O1015" t="s">
        <v>1335</v>
      </c>
      <c r="P1015" s="4">
        <f t="shared" si="30"/>
        <v>42339.833981481483</v>
      </c>
      <c r="Q1015">
        <f t="shared" si="31"/>
        <v>2015</v>
      </c>
    </row>
    <row r="1016" spans="1:17" ht="30" x14ac:dyDescent="0.25">
      <c r="A1016">
        <v>1014</v>
      </c>
      <c r="B1016" s="1" t="s">
        <v>2093</v>
      </c>
      <c r="C1016" s="1" t="s">
        <v>2094</v>
      </c>
      <c r="D1016" s="2">
        <v>10000</v>
      </c>
      <c r="E1016" s="3">
        <v>3060</v>
      </c>
      <c r="F1016" t="s">
        <v>276</v>
      </c>
      <c r="G1016" t="s">
        <v>20</v>
      </c>
      <c r="H1016" t="s">
        <v>21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1132</v>
      </c>
      <c r="O1016" t="s">
        <v>1335</v>
      </c>
      <c r="P1016" s="4">
        <f t="shared" si="30"/>
        <v>41955.002488425926</v>
      </c>
      <c r="Q1016">
        <f t="shared" si="31"/>
        <v>2014</v>
      </c>
    </row>
    <row r="1017" spans="1:17" ht="45" x14ac:dyDescent="0.25">
      <c r="A1017">
        <v>1015</v>
      </c>
      <c r="B1017" s="1" t="s">
        <v>2095</v>
      </c>
      <c r="C1017" s="1" t="s">
        <v>2096</v>
      </c>
      <c r="D1017" s="2">
        <v>9000</v>
      </c>
      <c r="E1017" s="3">
        <v>240</v>
      </c>
      <c r="F1017" t="s">
        <v>276</v>
      </c>
      <c r="G1017" t="s">
        <v>2097</v>
      </c>
      <c r="H1017" t="s">
        <v>2098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1132</v>
      </c>
      <c r="O1017" t="s">
        <v>1335</v>
      </c>
      <c r="P1017" s="4">
        <f t="shared" si="30"/>
        <v>42303.878414351857</v>
      </c>
      <c r="Q1017">
        <f t="shared" si="31"/>
        <v>2015</v>
      </c>
    </row>
    <row r="1018" spans="1:17" ht="45" x14ac:dyDescent="0.25">
      <c r="A1018">
        <v>1016</v>
      </c>
      <c r="B1018" s="1" t="s">
        <v>2099</v>
      </c>
      <c r="C1018" s="1" t="s">
        <v>2100</v>
      </c>
      <c r="D1018" s="2">
        <v>100000</v>
      </c>
      <c r="E1018" s="3">
        <v>2842</v>
      </c>
      <c r="F1018" t="s">
        <v>276</v>
      </c>
      <c r="G1018" t="s">
        <v>20</v>
      </c>
      <c r="H1018" t="s">
        <v>21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1132</v>
      </c>
      <c r="O1018" t="s">
        <v>1335</v>
      </c>
      <c r="P1018" s="4">
        <f t="shared" si="30"/>
        <v>42422.107129629629</v>
      </c>
      <c r="Q1018">
        <f t="shared" si="31"/>
        <v>2016</v>
      </c>
    </row>
    <row r="1019" spans="1:17" ht="60" x14ac:dyDescent="0.25">
      <c r="A1019">
        <v>1017</v>
      </c>
      <c r="B1019" s="1" t="s">
        <v>2101</v>
      </c>
      <c r="C1019" s="1" t="s">
        <v>2102</v>
      </c>
      <c r="D1019" s="2">
        <v>250000</v>
      </c>
      <c r="E1019" s="3">
        <v>57197</v>
      </c>
      <c r="F1019" t="s">
        <v>276</v>
      </c>
      <c r="G1019" t="s">
        <v>20</v>
      </c>
      <c r="H1019" t="s">
        <v>21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1132</v>
      </c>
      <c r="O1019" t="s">
        <v>1335</v>
      </c>
      <c r="P1019" s="4">
        <f t="shared" si="30"/>
        <v>42289.675173611111</v>
      </c>
      <c r="Q1019">
        <f t="shared" si="31"/>
        <v>2015</v>
      </c>
    </row>
    <row r="1020" spans="1:17" ht="45" x14ac:dyDescent="0.25">
      <c r="A1020">
        <v>1018</v>
      </c>
      <c r="B1020" s="1" t="s">
        <v>2103</v>
      </c>
      <c r="C1020" s="1" t="s">
        <v>2104</v>
      </c>
      <c r="D1020" s="2">
        <v>20000</v>
      </c>
      <c r="E1020" s="3">
        <v>621</v>
      </c>
      <c r="F1020" t="s">
        <v>276</v>
      </c>
      <c r="G1020" t="s">
        <v>20</v>
      </c>
      <c r="H1020" t="s">
        <v>21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1132</v>
      </c>
      <c r="O1020" t="s">
        <v>1335</v>
      </c>
      <c r="P1020" s="4">
        <f t="shared" si="30"/>
        <v>42535.492280092592</v>
      </c>
      <c r="Q1020">
        <f t="shared" si="31"/>
        <v>2016</v>
      </c>
    </row>
    <row r="1021" spans="1:17" ht="45" x14ac:dyDescent="0.25">
      <c r="A1021">
        <v>1019</v>
      </c>
      <c r="B1021" s="1" t="s">
        <v>2105</v>
      </c>
      <c r="C1021" s="1" t="s">
        <v>2106</v>
      </c>
      <c r="D1021" s="2">
        <v>45000</v>
      </c>
      <c r="E1021" s="3">
        <v>21300</v>
      </c>
      <c r="F1021" t="s">
        <v>276</v>
      </c>
      <c r="G1021" t="s">
        <v>20</v>
      </c>
      <c r="H1021" t="s">
        <v>21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1132</v>
      </c>
      <c r="O1021" t="s">
        <v>1335</v>
      </c>
      <c r="P1021" s="4">
        <f t="shared" si="30"/>
        <v>42009.973946759259</v>
      </c>
      <c r="Q1021">
        <f t="shared" si="31"/>
        <v>2015</v>
      </c>
    </row>
    <row r="1022" spans="1:17" ht="60" x14ac:dyDescent="0.25">
      <c r="A1022">
        <v>1020</v>
      </c>
      <c r="B1022" s="1" t="s">
        <v>2107</v>
      </c>
      <c r="C1022" s="1" t="s">
        <v>2108</v>
      </c>
      <c r="D1022" s="2">
        <v>1550</v>
      </c>
      <c r="E1022" s="3">
        <v>3186</v>
      </c>
      <c r="F1022" t="s">
        <v>19</v>
      </c>
      <c r="G1022" t="s">
        <v>163</v>
      </c>
      <c r="H1022" t="s">
        <v>164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1621</v>
      </c>
      <c r="O1022" t="s">
        <v>2109</v>
      </c>
      <c r="P1022" s="4">
        <f t="shared" si="30"/>
        <v>42127.069548611107</v>
      </c>
      <c r="Q1022">
        <f t="shared" si="31"/>
        <v>2015</v>
      </c>
    </row>
    <row r="1023" spans="1:17" ht="45" x14ac:dyDescent="0.25">
      <c r="A1023">
        <v>1021</v>
      </c>
      <c r="B1023" s="1" t="s">
        <v>2110</v>
      </c>
      <c r="C1023" s="1" t="s">
        <v>2111</v>
      </c>
      <c r="D1023" s="2">
        <v>3000</v>
      </c>
      <c r="E1023" s="3">
        <v>10554.11</v>
      </c>
      <c r="F1023" t="s">
        <v>19</v>
      </c>
      <c r="G1023" t="s">
        <v>20</v>
      </c>
      <c r="H1023" t="s">
        <v>21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1621</v>
      </c>
      <c r="O1023" t="s">
        <v>2109</v>
      </c>
      <c r="P1023" s="4">
        <f t="shared" si="30"/>
        <v>42271.251979166671</v>
      </c>
      <c r="Q1023">
        <f t="shared" si="31"/>
        <v>2015</v>
      </c>
    </row>
    <row r="1024" spans="1:17" ht="30" x14ac:dyDescent="0.25">
      <c r="A1024">
        <v>1022</v>
      </c>
      <c r="B1024" s="1" t="s">
        <v>2112</v>
      </c>
      <c r="C1024" s="1" t="s">
        <v>2113</v>
      </c>
      <c r="D1024" s="2">
        <v>2000</v>
      </c>
      <c r="E1024" s="3">
        <v>2298</v>
      </c>
      <c r="F1024" t="s">
        <v>19</v>
      </c>
      <c r="G1024" t="s">
        <v>20</v>
      </c>
      <c r="H1024" t="s">
        <v>21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1621</v>
      </c>
      <c r="O1024" t="s">
        <v>2109</v>
      </c>
      <c r="P1024" s="4">
        <f t="shared" si="30"/>
        <v>42111.646724537044</v>
      </c>
      <c r="Q1024">
        <f t="shared" si="31"/>
        <v>2015</v>
      </c>
    </row>
    <row r="1025" spans="1:17" ht="45" x14ac:dyDescent="0.25">
      <c r="A1025">
        <v>1023</v>
      </c>
      <c r="B1025" s="1" t="s">
        <v>2114</v>
      </c>
      <c r="C1025" s="1" t="s">
        <v>2115</v>
      </c>
      <c r="D1025" s="2">
        <v>2000</v>
      </c>
      <c r="E1025" s="3">
        <v>4743</v>
      </c>
      <c r="F1025" t="s">
        <v>19</v>
      </c>
      <c r="G1025" t="s">
        <v>28</v>
      </c>
      <c r="H1025" t="s">
        <v>29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1621</v>
      </c>
      <c r="O1025" t="s">
        <v>2109</v>
      </c>
      <c r="P1025" s="4">
        <f t="shared" si="30"/>
        <v>42145.919687500005</v>
      </c>
      <c r="Q1025">
        <f t="shared" si="31"/>
        <v>2015</v>
      </c>
    </row>
    <row r="1026" spans="1:17" ht="45" x14ac:dyDescent="0.25">
      <c r="A1026">
        <v>1024</v>
      </c>
      <c r="B1026" s="1" t="s">
        <v>2116</v>
      </c>
      <c r="C1026" s="1" t="s">
        <v>2117</v>
      </c>
      <c r="D1026" s="2">
        <v>20000</v>
      </c>
      <c r="E1026" s="3">
        <v>23727.55</v>
      </c>
      <c r="F1026" t="s">
        <v>19</v>
      </c>
      <c r="G1026" t="s">
        <v>480</v>
      </c>
      <c r="H1026" t="s">
        <v>481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1621</v>
      </c>
      <c r="O1026" t="s">
        <v>2109</v>
      </c>
      <c r="P1026" s="4">
        <f t="shared" ref="P1026:P1089" si="32">(((J1026/60)/60)/24)+DATE(1970,1,1)</f>
        <v>42370.580590277779</v>
      </c>
      <c r="Q1026">
        <f t="shared" ref="Q1026:Q1089" si="33">YEAR(P1026)</f>
        <v>2016</v>
      </c>
    </row>
    <row r="1027" spans="1:17" ht="45" x14ac:dyDescent="0.25">
      <c r="A1027">
        <v>1025</v>
      </c>
      <c r="B1027" s="1" t="s">
        <v>2118</v>
      </c>
      <c r="C1027" s="1" t="s">
        <v>2119</v>
      </c>
      <c r="D1027" s="2">
        <v>70000</v>
      </c>
      <c r="E1027" s="3">
        <v>76949.820000000007</v>
      </c>
      <c r="F1027" t="s">
        <v>19</v>
      </c>
      <c r="G1027" t="s">
        <v>20</v>
      </c>
      <c r="H1027" t="s">
        <v>21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1621</v>
      </c>
      <c r="O1027" t="s">
        <v>2109</v>
      </c>
      <c r="P1027" s="4">
        <f t="shared" si="32"/>
        <v>42049.833761574075</v>
      </c>
      <c r="Q1027">
        <f t="shared" si="33"/>
        <v>2015</v>
      </c>
    </row>
    <row r="1028" spans="1:17" ht="60" x14ac:dyDescent="0.25">
      <c r="A1028">
        <v>1026</v>
      </c>
      <c r="B1028" s="1" t="s">
        <v>2120</v>
      </c>
      <c r="C1028" s="1" t="s">
        <v>2121</v>
      </c>
      <c r="D1028" s="2">
        <v>7000</v>
      </c>
      <c r="E1028" s="3">
        <v>7000.58</v>
      </c>
      <c r="F1028" t="s">
        <v>19</v>
      </c>
      <c r="G1028" t="s">
        <v>28</v>
      </c>
      <c r="H1028" t="s">
        <v>29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1621</v>
      </c>
      <c r="O1028" t="s">
        <v>2109</v>
      </c>
      <c r="P1028" s="4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1" t="s">
        <v>2122</v>
      </c>
      <c r="C1029" s="1" t="s">
        <v>2123</v>
      </c>
      <c r="D1029" s="2">
        <v>7501</v>
      </c>
      <c r="E1029" s="3">
        <v>7733</v>
      </c>
      <c r="F1029" t="s">
        <v>19</v>
      </c>
      <c r="G1029" t="s">
        <v>20</v>
      </c>
      <c r="H1029" t="s">
        <v>21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1621</v>
      </c>
      <c r="O1029" t="s">
        <v>2109</v>
      </c>
      <c r="P1029" s="4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1" t="s">
        <v>2124</v>
      </c>
      <c r="C1030" s="1" t="s">
        <v>2125</v>
      </c>
      <c r="D1030" s="2">
        <v>10000</v>
      </c>
      <c r="E1030" s="3">
        <v>11727</v>
      </c>
      <c r="F1030" t="s">
        <v>19</v>
      </c>
      <c r="G1030" t="s">
        <v>28</v>
      </c>
      <c r="H1030" t="s">
        <v>29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1621</v>
      </c>
      <c r="O1030" t="s">
        <v>2109</v>
      </c>
      <c r="P1030" s="4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1" t="s">
        <v>2126</v>
      </c>
      <c r="C1031" s="1" t="s">
        <v>2127</v>
      </c>
      <c r="D1031" s="2">
        <v>10000</v>
      </c>
      <c r="E1031" s="3">
        <v>11176</v>
      </c>
      <c r="F1031" t="s">
        <v>19</v>
      </c>
      <c r="G1031" t="s">
        <v>480</v>
      </c>
      <c r="H1031" t="s">
        <v>481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1621</v>
      </c>
      <c r="O1031" t="s">
        <v>2109</v>
      </c>
      <c r="P1031" s="4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1" t="s">
        <v>2128</v>
      </c>
      <c r="C1032" s="1" t="s">
        <v>2129</v>
      </c>
      <c r="D1032" s="2">
        <v>2000</v>
      </c>
      <c r="E1032" s="3">
        <v>6842</v>
      </c>
      <c r="F1032" t="s">
        <v>19</v>
      </c>
      <c r="G1032" t="s">
        <v>20</v>
      </c>
      <c r="H1032" t="s">
        <v>21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1621</v>
      </c>
      <c r="O1032" t="s">
        <v>2109</v>
      </c>
      <c r="P1032" s="4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1" t="s">
        <v>2130</v>
      </c>
      <c r="C1033" s="1" t="s">
        <v>2131</v>
      </c>
      <c r="D1033" s="2">
        <v>10000</v>
      </c>
      <c r="E1033" s="3">
        <v>10740</v>
      </c>
      <c r="F1033" t="s">
        <v>19</v>
      </c>
      <c r="G1033" t="s">
        <v>20</v>
      </c>
      <c r="H1033" t="s">
        <v>21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1621</v>
      </c>
      <c r="O1033" t="s">
        <v>2109</v>
      </c>
      <c r="P1033" s="4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1" t="s">
        <v>2132</v>
      </c>
      <c r="C1034" s="1" t="s">
        <v>2133</v>
      </c>
      <c r="D1034" s="2">
        <v>5400</v>
      </c>
      <c r="E1034" s="3">
        <v>5858.84</v>
      </c>
      <c r="F1034" t="s">
        <v>19</v>
      </c>
      <c r="G1034" t="s">
        <v>20</v>
      </c>
      <c r="H1034" t="s">
        <v>21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1621</v>
      </c>
      <c r="O1034" t="s">
        <v>2109</v>
      </c>
      <c r="P1034" s="4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1" t="s">
        <v>2134</v>
      </c>
      <c r="C1035" s="1" t="s">
        <v>2135</v>
      </c>
      <c r="D1035" s="2">
        <v>1328</v>
      </c>
      <c r="E1035" s="3">
        <v>1366</v>
      </c>
      <c r="F1035" t="s">
        <v>19</v>
      </c>
      <c r="G1035" t="s">
        <v>28</v>
      </c>
      <c r="H1035" t="s">
        <v>29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1621</v>
      </c>
      <c r="O1035" t="s">
        <v>2109</v>
      </c>
      <c r="P1035" s="4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1" t="s">
        <v>2136</v>
      </c>
      <c r="C1036" s="1" t="s">
        <v>2137</v>
      </c>
      <c r="D1036" s="2">
        <v>5000</v>
      </c>
      <c r="E1036" s="3">
        <v>6500.09</v>
      </c>
      <c r="F1036" t="s">
        <v>19</v>
      </c>
      <c r="G1036" t="s">
        <v>20</v>
      </c>
      <c r="H1036" t="s">
        <v>21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1621</v>
      </c>
      <c r="O1036" t="s">
        <v>2109</v>
      </c>
      <c r="P1036" s="4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1" t="s">
        <v>2138</v>
      </c>
      <c r="C1037" s="1" t="s">
        <v>2139</v>
      </c>
      <c r="D1037" s="2">
        <v>4600</v>
      </c>
      <c r="E1037" s="3">
        <v>4952</v>
      </c>
      <c r="F1037" t="s">
        <v>19</v>
      </c>
      <c r="G1037" t="s">
        <v>20</v>
      </c>
      <c r="H1037" t="s">
        <v>21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1621</v>
      </c>
      <c r="O1037" t="s">
        <v>2109</v>
      </c>
      <c r="P1037" s="4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1" t="s">
        <v>2140</v>
      </c>
      <c r="C1038" s="1" t="s">
        <v>2141</v>
      </c>
      <c r="D1038" s="2">
        <v>4500</v>
      </c>
      <c r="E1038" s="3">
        <v>5056.22</v>
      </c>
      <c r="F1038" t="s">
        <v>19</v>
      </c>
      <c r="G1038" t="s">
        <v>20</v>
      </c>
      <c r="H1038" t="s">
        <v>21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1621</v>
      </c>
      <c r="O1038" t="s">
        <v>2109</v>
      </c>
      <c r="P1038" s="4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1" t="s">
        <v>2142</v>
      </c>
      <c r="C1039" s="1" t="s">
        <v>2143</v>
      </c>
      <c r="D1039" s="2">
        <v>1000</v>
      </c>
      <c r="E1039" s="3">
        <v>1021</v>
      </c>
      <c r="F1039" t="s">
        <v>19</v>
      </c>
      <c r="G1039" t="s">
        <v>20</v>
      </c>
      <c r="H1039" t="s">
        <v>21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1621</v>
      </c>
      <c r="O1039" t="s">
        <v>2109</v>
      </c>
      <c r="P1039" s="4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1" t="s">
        <v>2144</v>
      </c>
      <c r="C1040" s="1" t="s">
        <v>2145</v>
      </c>
      <c r="D1040" s="2">
        <v>1500</v>
      </c>
      <c r="E1040" s="3">
        <v>2180</v>
      </c>
      <c r="F1040" t="s">
        <v>19</v>
      </c>
      <c r="G1040" t="s">
        <v>20</v>
      </c>
      <c r="H1040" t="s">
        <v>21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1621</v>
      </c>
      <c r="O1040" t="s">
        <v>2109</v>
      </c>
      <c r="P1040" s="4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1" t="s">
        <v>2146</v>
      </c>
      <c r="C1041" s="1" t="s">
        <v>2147</v>
      </c>
      <c r="D1041" s="2">
        <v>500</v>
      </c>
      <c r="E1041" s="3">
        <v>641</v>
      </c>
      <c r="F1041" t="s">
        <v>19</v>
      </c>
      <c r="G1041" t="s">
        <v>20</v>
      </c>
      <c r="H1041" t="s">
        <v>21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1621</v>
      </c>
      <c r="O1041" t="s">
        <v>2109</v>
      </c>
      <c r="P1041" s="4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1" t="s">
        <v>2148</v>
      </c>
      <c r="C1042" s="1" t="s">
        <v>2149</v>
      </c>
      <c r="D1042" s="2">
        <v>85000</v>
      </c>
      <c r="E1042" s="3">
        <v>250</v>
      </c>
      <c r="F1042" t="s">
        <v>276</v>
      </c>
      <c r="G1042" t="s">
        <v>20</v>
      </c>
      <c r="H1042" t="s">
        <v>21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2150</v>
      </c>
      <c r="O1042" t="s">
        <v>2151</v>
      </c>
      <c r="P1042" s="4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1" t="s">
        <v>2152</v>
      </c>
      <c r="C1043" s="1" t="s">
        <v>2153</v>
      </c>
      <c r="D1043" s="2">
        <v>50</v>
      </c>
      <c r="E1043" s="3">
        <v>0</v>
      </c>
      <c r="F1043" t="s">
        <v>276</v>
      </c>
      <c r="G1043" t="s">
        <v>20</v>
      </c>
      <c r="H1043" t="s">
        <v>21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2150</v>
      </c>
      <c r="O1043" t="s">
        <v>2151</v>
      </c>
      <c r="P1043" s="4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1" t="s">
        <v>2154</v>
      </c>
      <c r="C1044" s="1" t="s">
        <v>2155</v>
      </c>
      <c r="D1044" s="2">
        <v>650</v>
      </c>
      <c r="E1044" s="3">
        <v>10</v>
      </c>
      <c r="F1044" t="s">
        <v>276</v>
      </c>
      <c r="G1044" t="s">
        <v>20</v>
      </c>
      <c r="H1044" t="s">
        <v>21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2150</v>
      </c>
      <c r="O1044" t="s">
        <v>2151</v>
      </c>
      <c r="P1044" s="4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1" t="s">
        <v>2156</v>
      </c>
      <c r="C1045" s="1" t="s">
        <v>2157</v>
      </c>
      <c r="D1045" s="2">
        <v>100000</v>
      </c>
      <c r="E1045" s="3">
        <v>8537</v>
      </c>
      <c r="F1045" t="s">
        <v>276</v>
      </c>
      <c r="G1045" t="s">
        <v>20</v>
      </c>
      <c r="H1045" t="s">
        <v>21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2150</v>
      </c>
      <c r="O1045" t="s">
        <v>2151</v>
      </c>
      <c r="P1045" s="4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1" t="s">
        <v>2158</v>
      </c>
      <c r="C1046" s="1" t="s">
        <v>2159</v>
      </c>
      <c r="D1046" s="2">
        <v>7000</v>
      </c>
      <c r="E1046" s="3">
        <v>6</v>
      </c>
      <c r="F1046" t="s">
        <v>276</v>
      </c>
      <c r="G1046" t="s">
        <v>20</v>
      </c>
      <c r="H1046" t="s">
        <v>21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2150</v>
      </c>
      <c r="O1046" t="s">
        <v>2151</v>
      </c>
      <c r="P1046" s="4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1" t="s">
        <v>2160</v>
      </c>
      <c r="C1047" s="1" t="s">
        <v>2161</v>
      </c>
      <c r="D1047" s="2">
        <v>10000</v>
      </c>
      <c r="E1047" s="3">
        <v>266</v>
      </c>
      <c r="F1047" t="s">
        <v>276</v>
      </c>
      <c r="G1047" t="s">
        <v>20</v>
      </c>
      <c r="H1047" t="s">
        <v>21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2150</v>
      </c>
      <c r="O1047" t="s">
        <v>2151</v>
      </c>
      <c r="P1047" s="4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1" t="s">
        <v>2162</v>
      </c>
      <c r="C1048" s="1" t="s">
        <v>2163</v>
      </c>
      <c r="D1048" s="2">
        <v>3000</v>
      </c>
      <c r="E1048" s="3">
        <v>0</v>
      </c>
      <c r="F1048" t="s">
        <v>276</v>
      </c>
      <c r="G1048" t="s">
        <v>506</v>
      </c>
      <c r="H1048" t="s">
        <v>59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2150</v>
      </c>
      <c r="O1048" t="s">
        <v>2151</v>
      </c>
      <c r="P1048" s="4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1" t="s">
        <v>2164</v>
      </c>
      <c r="C1049" s="1" t="s">
        <v>2165</v>
      </c>
      <c r="D1049" s="2">
        <v>2000</v>
      </c>
      <c r="E1049" s="3">
        <v>1</v>
      </c>
      <c r="F1049" t="s">
        <v>276</v>
      </c>
      <c r="G1049" t="s">
        <v>20</v>
      </c>
      <c r="H1049" t="s">
        <v>21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2150</v>
      </c>
      <c r="O1049" t="s">
        <v>2151</v>
      </c>
      <c r="P1049" s="4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1" t="s">
        <v>2166</v>
      </c>
      <c r="C1050" s="1" t="s">
        <v>2167</v>
      </c>
      <c r="D1050" s="2">
        <v>15000</v>
      </c>
      <c r="E1050" s="3">
        <v>212</v>
      </c>
      <c r="F1050" t="s">
        <v>276</v>
      </c>
      <c r="G1050" t="s">
        <v>20</v>
      </c>
      <c r="H1050" t="s">
        <v>21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2150</v>
      </c>
      <c r="O1050" t="s">
        <v>2151</v>
      </c>
      <c r="P1050" s="4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1" t="s">
        <v>2168</v>
      </c>
      <c r="C1051" s="1" t="s">
        <v>2169</v>
      </c>
      <c r="D1051" s="2">
        <v>12000</v>
      </c>
      <c r="E1051" s="3">
        <v>0</v>
      </c>
      <c r="F1051" t="s">
        <v>276</v>
      </c>
      <c r="G1051" t="s">
        <v>20</v>
      </c>
      <c r="H1051" t="s">
        <v>21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2150</v>
      </c>
      <c r="O1051" t="s">
        <v>2151</v>
      </c>
      <c r="P1051" s="4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1" t="s">
        <v>2170</v>
      </c>
      <c r="C1052" s="1" t="s">
        <v>2171</v>
      </c>
      <c r="D1052" s="2">
        <v>2500</v>
      </c>
      <c r="E1052" s="3">
        <v>0</v>
      </c>
      <c r="F1052" t="s">
        <v>276</v>
      </c>
      <c r="G1052" t="s">
        <v>20</v>
      </c>
      <c r="H1052" t="s">
        <v>21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2150</v>
      </c>
      <c r="O1052" t="s">
        <v>2151</v>
      </c>
      <c r="P1052" s="4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1" t="s">
        <v>2172</v>
      </c>
      <c r="C1053" s="1" t="s">
        <v>2173</v>
      </c>
      <c r="D1053" s="2">
        <v>500</v>
      </c>
      <c r="E1053" s="3">
        <v>0</v>
      </c>
      <c r="F1053" t="s">
        <v>276</v>
      </c>
      <c r="G1053" t="s">
        <v>20</v>
      </c>
      <c r="H1053" t="s">
        <v>21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2150</v>
      </c>
      <c r="O1053" t="s">
        <v>2151</v>
      </c>
      <c r="P1053" s="4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1" t="s">
        <v>2174</v>
      </c>
      <c r="C1054" s="1" t="s">
        <v>2175</v>
      </c>
      <c r="D1054" s="2">
        <v>4336</v>
      </c>
      <c r="E1054" s="3">
        <v>0</v>
      </c>
      <c r="F1054" t="s">
        <v>276</v>
      </c>
      <c r="G1054" t="s">
        <v>20</v>
      </c>
      <c r="H1054" t="s">
        <v>21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2150</v>
      </c>
      <c r="O1054" t="s">
        <v>2151</v>
      </c>
      <c r="P1054" s="4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1" t="s">
        <v>2176</v>
      </c>
      <c r="C1055" s="1" t="s">
        <v>2177</v>
      </c>
      <c r="D1055" s="2">
        <v>1500</v>
      </c>
      <c r="E1055" s="3">
        <v>15</v>
      </c>
      <c r="F1055" t="s">
        <v>276</v>
      </c>
      <c r="G1055" t="s">
        <v>20</v>
      </c>
      <c r="H1055" t="s">
        <v>21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2150</v>
      </c>
      <c r="O1055" t="s">
        <v>2151</v>
      </c>
      <c r="P1055" s="4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1" t="s">
        <v>2178</v>
      </c>
      <c r="C1056" s="1" t="s">
        <v>2179</v>
      </c>
      <c r="D1056" s="2">
        <v>2500</v>
      </c>
      <c r="E1056" s="3">
        <v>0</v>
      </c>
      <c r="F1056" t="s">
        <v>276</v>
      </c>
      <c r="G1056" t="s">
        <v>20</v>
      </c>
      <c r="H1056" t="s">
        <v>21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2150</v>
      </c>
      <c r="O1056" t="s">
        <v>2151</v>
      </c>
      <c r="P1056" s="4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1" t="s">
        <v>2180</v>
      </c>
      <c r="C1057" s="1" t="s">
        <v>2181</v>
      </c>
      <c r="D1057" s="2">
        <v>3500</v>
      </c>
      <c r="E1057" s="3">
        <v>0</v>
      </c>
      <c r="F1057" t="s">
        <v>276</v>
      </c>
      <c r="G1057" t="s">
        <v>20</v>
      </c>
      <c r="H1057" t="s">
        <v>21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2150</v>
      </c>
      <c r="O1057" t="s">
        <v>2151</v>
      </c>
      <c r="P1057" s="4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1" t="s">
        <v>2182</v>
      </c>
      <c r="C1058" s="1" t="s">
        <v>2183</v>
      </c>
      <c r="D1058" s="2">
        <v>10000</v>
      </c>
      <c r="E1058" s="3">
        <v>0</v>
      </c>
      <c r="F1058" t="s">
        <v>276</v>
      </c>
      <c r="G1058" t="s">
        <v>20</v>
      </c>
      <c r="H1058" t="s">
        <v>21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2150</v>
      </c>
      <c r="O1058" t="s">
        <v>2151</v>
      </c>
      <c r="P1058" s="4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1" t="s">
        <v>2184</v>
      </c>
      <c r="C1059" s="1" t="s">
        <v>2185</v>
      </c>
      <c r="D1059" s="2">
        <v>10000</v>
      </c>
      <c r="E1059" s="3">
        <v>0</v>
      </c>
      <c r="F1059" t="s">
        <v>276</v>
      </c>
      <c r="G1059" t="s">
        <v>20</v>
      </c>
      <c r="H1059" t="s">
        <v>21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2150</v>
      </c>
      <c r="O1059" t="s">
        <v>2151</v>
      </c>
      <c r="P1059" s="4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1" t="s">
        <v>2186</v>
      </c>
      <c r="C1060" s="1" t="s">
        <v>2187</v>
      </c>
      <c r="D1060" s="2">
        <v>40000</v>
      </c>
      <c r="E1060" s="3">
        <v>0</v>
      </c>
      <c r="F1060" t="s">
        <v>276</v>
      </c>
      <c r="G1060" t="s">
        <v>20</v>
      </c>
      <c r="H1060" t="s">
        <v>21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2150</v>
      </c>
      <c r="O1060" t="s">
        <v>2151</v>
      </c>
      <c r="P1060" s="4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1" t="s">
        <v>2188</v>
      </c>
      <c r="C1061" s="1" t="s">
        <v>2189</v>
      </c>
      <c r="D1061" s="2">
        <v>1100</v>
      </c>
      <c r="E1061" s="3">
        <v>0</v>
      </c>
      <c r="F1061" t="s">
        <v>276</v>
      </c>
      <c r="G1061" t="s">
        <v>20</v>
      </c>
      <c r="H1061" t="s">
        <v>21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2150</v>
      </c>
      <c r="O1061" t="s">
        <v>2151</v>
      </c>
      <c r="P1061" s="4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1" t="s">
        <v>2190</v>
      </c>
      <c r="C1062" s="1" t="s">
        <v>2191</v>
      </c>
      <c r="D1062" s="2">
        <v>5000</v>
      </c>
      <c r="E1062" s="3">
        <v>50</v>
      </c>
      <c r="F1062" t="s">
        <v>276</v>
      </c>
      <c r="G1062" t="s">
        <v>20</v>
      </c>
      <c r="H1062" t="s">
        <v>21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2150</v>
      </c>
      <c r="O1062" t="s">
        <v>2151</v>
      </c>
      <c r="P1062" s="4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1" t="s">
        <v>2192</v>
      </c>
      <c r="C1063" s="1" t="s">
        <v>2193</v>
      </c>
      <c r="D1063" s="2">
        <v>4000</v>
      </c>
      <c r="E1063" s="3">
        <v>0</v>
      </c>
      <c r="F1063" t="s">
        <v>276</v>
      </c>
      <c r="G1063" t="s">
        <v>20</v>
      </c>
      <c r="H1063" t="s">
        <v>21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2150</v>
      </c>
      <c r="O1063" t="s">
        <v>2151</v>
      </c>
      <c r="P1063" s="4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1" t="s">
        <v>2194</v>
      </c>
      <c r="C1064" s="1" t="s">
        <v>2195</v>
      </c>
      <c r="D1064" s="2">
        <v>199</v>
      </c>
      <c r="E1064" s="3">
        <v>190</v>
      </c>
      <c r="F1064" t="s">
        <v>276</v>
      </c>
      <c r="G1064" t="s">
        <v>20</v>
      </c>
      <c r="H1064" t="s">
        <v>21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2150</v>
      </c>
      <c r="O1064" t="s">
        <v>2151</v>
      </c>
      <c r="P1064" s="4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1" t="s">
        <v>2196</v>
      </c>
      <c r="C1065" s="1" t="s">
        <v>2197</v>
      </c>
      <c r="D1065" s="2">
        <v>1000</v>
      </c>
      <c r="E1065" s="3">
        <v>0</v>
      </c>
      <c r="F1065" t="s">
        <v>276</v>
      </c>
      <c r="G1065" t="s">
        <v>20</v>
      </c>
      <c r="H1065" t="s">
        <v>21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2150</v>
      </c>
      <c r="O1065" t="s">
        <v>2151</v>
      </c>
      <c r="P1065" s="4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1" t="s">
        <v>2198</v>
      </c>
      <c r="C1066" s="1" t="s">
        <v>2199</v>
      </c>
      <c r="D1066" s="2">
        <v>90000</v>
      </c>
      <c r="E1066" s="3">
        <v>8077</v>
      </c>
      <c r="F1066" t="s">
        <v>361</v>
      </c>
      <c r="G1066" t="s">
        <v>20</v>
      </c>
      <c r="H1066" t="s">
        <v>21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2200</v>
      </c>
      <c r="O1066" t="s">
        <v>2201</v>
      </c>
      <c r="P1066" s="4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1" t="s">
        <v>2202</v>
      </c>
      <c r="C1067" s="1" t="s">
        <v>2203</v>
      </c>
      <c r="D1067" s="2">
        <v>3000</v>
      </c>
      <c r="E1067" s="3">
        <v>81</v>
      </c>
      <c r="F1067" t="s">
        <v>361</v>
      </c>
      <c r="G1067" t="s">
        <v>54</v>
      </c>
      <c r="H1067" t="s">
        <v>55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2200</v>
      </c>
      <c r="O1067" t="s">
        <v>2201</v>
      </c>
      <c r="P1067" s="4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1" t="s">
        <v>2204</v>
      </c>
      <c r="C1068" s="1" t="s">
        <v>2205</v>
      </c>
      <c r="D1068" s="2">
        <v>150000</v>
      </c>
      <c r="E1068" s="3">
        <v>5051</v>
      </c>
      <c r="F1068" t="s">
        <v>361</v>
      </c>
      <c r="G1068" t="s">
        <v>20</v>
      </c>
      <c r="H1068" t="s">
        <v>21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2200</v>
      </c>
      <c r="O1068" t="s">
        <v>2201</v>
      </c>
      <c r="P1068" s="4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1" t="s">
        <v>2206</v>
      </c>
      <c r="C1069" s="1" t="s">
        <v>2207</v>
      </c>
      <c r="D1069" s="2">
        <v>500</v>
      </c>
      <c r="E1069" s="3">
        <v>130</v>
      </c>
      <c r="F1069" t="s">
        <v>361</v>
      </c>
      <c r="G1069" t="s">
        <v>20</v>
      </c>
      <c r="H1069" t="s">
        <v>21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2200</v>
      </c>
      <c r="O1069" t="s">
        <v>2201</v>
      </c>
      <c r="P1069" s="4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1" t="s">
        <v>2208</v>
      </c>
      <c r="C1070" s="1" t="s">
        <v>2209</v>
      </c>
      <c r="D1070" s="2">
        <v>30000</v>
      </c>
      <c r="E1070" s="3">
        <v>45</v>
      </c>
      <c r="F1070" t="s">
        <v>361</v>
      </c>
      <c r="G1070" t="s">
        <v>20</v>
      </c>
      <c r="H1070" t="s">
        <v>21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2200</v>
      </c>
      <c r="O1070" t="s">
        <v>2201</v>
      </c>
      <c r="P1070" s="4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1" t="s">
        <v>2210</v>
      </c>
      <c r="C1071" s="1" t="s">
        <v>2211</v>
      </c>
      <c r="D1071" s="2">
        <v>2200</v>
      </c>
      <c r="E1071" s="3">
        <v>850</v>
      </c>
      <c r="F1071" t="s">
        <v>361</v>
      </c>
      <c r="G1071" t="s">
        <v>20</v>
      </c>
      <c r="H1071" t="s">
        <v>21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2200</v>
      </c>
      <c r="O1071" t="s">
        <v>2201</v>
      </c>
      <c r="P1071" s="4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1" t="s">
        <v>2212</v>
      </c>
      <c r="C1072" s="1" t="s">
        <v>2213</v>
      </c>
      <c r="D1072" s="2">
        <v>10000</v>
      </c>
      <c r="E1072" s="3">
        <v>70</v>
      </c>
      <c r="F1072" t="s">
        <v>361</v>
      </c>
      <c r="G1072" t="s">
        <v>20</v>
      </c>
      <c r="H1072" t="s">
        <v>21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2200</v>
      </c>
      <c r="O1072" t="s">
        <v>2201</v>
      </c>
      <c r="P1072" s="4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1" t="s">
        <v>2214</v>
      </c>
      <c r="C1073" s="1" t="s">
        <v>2215</v>
      </c>
      <c r="D1073" s="2">
        <v>100</v>
      </c>
      <c r="E1073" s="3">
        <v>0</v>
      </c>
      <c r="F1073" t="s">
        <v>361</v>
      </c>
      <c r="G1073" t="s">
        <v>414</v>
      </c>
      <c r="H1073" t="s">
        <v>415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2200</v>
      </c>
      <c r="O1073" t="s">
        <v>2201</v>
      </c>
      <c r="P1073" s="4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1" t="s">
        <v>2216</v>
      </c>
      <c r="C1074" s="1" t="s">
        <v>2217</v>
      </c>
      <c r="D1074" s="2">
        <v>75000</v>
      </c>
      <c r="E1074" s="3">
        <v>51</v>
      </c>
      <c r="F1074" t="s">
        <v>361</v>
      </c>
      <c r="G1074" t="s">
        <v>20</v>
      </c>
      <c r="H1074" t="s">
        <v>21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2200</v>
      </c>
      <c r="O1074" t="s">
        <v>2201</v>
      </c>
      <c r="P1074" s="4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1" t="s">
        <v>2218</v>
      </c>
      <c r="C1075" s="1" t="s">
        <v>2219</v>
      </c>
      <c r="D1075" s="2">
        <v>750</v>
      </c>
      <c r="E1075" s="3">
        <v>10</v>
      </c>
      <c r="F1075" t="s">
        <v>361</v>
      </c>
      <c r="G1075" t="s">
        <v>20</v>
      </c>
      <c r="H1075" t="s">
        <v>21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2200</v>
      </c>
      <c r="O1075" t="s">
        <v>2201</v>
      </c>
      <c r="P1075" s="4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1" t="s">
        <v>2220</v>
      </c>
      <c r="C1076" s="1" t="s">
        <v>2221</v>
      </c>
      <c r="D1076" s="2">
        <v>54000</v>
      </c>
      <c r="E1076" s="3">
        <v>3407</v>
      </c>
      <c r="F1076" t="s">
        <v>361</v>
      </c>
      <c r="G1076" t="s">
        <v>20</v>
      </c>
      <c r="H1076" t="s">
        <v>21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2200</v>
      </c>
      <c r="O1076" t="s">
        <v>2201</v>
      </c>
      <c r="P1076" s="4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1" t="s">
        <v>2222</v>
      </c>
      <c r="C1077" s="1" t="s">
        <v>2223</v>
      </c>
      <c r="D1077" s="2">
        <v>1000</v>
      </c>
      <c r="E1077" s="3">
        <v>45</v>
      </c>
      <c r="F1077" t="s">
        <v>361</v>
      </c>
      <c r="G1077" t="s">
        <v>20</v>
      </c>
      <c r="H1077" t="s">
        <v>21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2200</v>
      </c>
      <c r="O1077" t="s">
        <v>2201</v>
      </c>
      <c r="P1077" s="4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1" t="s">
        <v>2224</v>
      </c>
      <c r="C1078" s="1" t="s">
        <v>2225</v>
      </c>
      <c r="D1078" s="2">
        <v>75000</v>
      </c>
      <c r="E1078" s="3">
        <v>47074</v>
      </c>
      <c r="F1078" t="s">
        <v>361</v>
      </c>
      <c r="G1078" t="s">
        <v>20</v>
      </c>
      <c r="H1078" t="s">
        <v>21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2200</v>
      </c>
      <c r="O1078" t="s">
        <v>2201</v>
      </c>
      <c r="P1078" s="4">
        <f t="shared" si="32"/>
        <v>41838.377893518518</v>
      </c>
      <c r="Q1078">
        <f t="shared" si="33"/>
        <v>2014</v>
      </c>
    </row>
    <row r="1079" spans="1:17" ht="45" x14ac:dyDescent="0.25">
      <c r="A1079">
        <v>1077</v>
      </c>
      <c r="B1079" s="1" t="s">
        <v>2226</v>
      </c>
      <c r="C1079" s="1" t="s">
        <v>2227</v>
      </c>
      <c r="D1079" s="2">
        <v>25000</v>
      </c>
      <c r="E1079" s="3">
        <v>7344</v>
      </c>
      <c r="F1079" t="s">
        <v>361</v>
      </c>
      <c r="G1079" t="s">
        <v>20</v>
      </c>
      <c r="H1079" t="s">
        <v>21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2200</v>
      </c>
      <c r="O1079" t="s">
        <v>2201</v>
      </c>
      <c r="P1079" s="4">
        <f t="shared" si="32"/>
        <v>42353.16679398148</v>
      </c>
      <c r="Q1079">
        <f t="shared" si="33"/>
        <v>2015</v>
      </c>
    </row>
    <row r="1080" spans="1:17" ht="60" x14ac:dyDescent="0.25">
      <c r="A1080">
        <v>1078</v>
      </c>
      <c r="B1080" s="1" t="s">
        <v>2228</v>
      </c>
      <c r="C1080" s="1" t="s">
        <v>2229</v>
      </c>
      <c r="D1080" s="2">
        <v>600</v>
      </c>
      <c r="E1080" s="3">
        <v>45</v>
      </c>
      <c r="F1080" t="s">
        <v>361</v>
      </c>
      <c r="G1080" t="s">
        <v>20</v>
      </c>
      <c r="H1080" t="s">
        <v>21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2200</v>
      </c>
      <c r="O1080" t="s">
        <v>2201</v>
      </c>
      <c r="P1080" s="4">
        <f t="shared" si="32"/>
        <v>40701.195844907408</v>
      </c>
      <c r="Q1080">
        <f t="shared" si="33"/>
        <v>2011</v>
      </c>
    </row>
    <row r="1081" spans="1:17" ht="60" x14ac:dyDescent="0.25">
      <c r="A1081">
        <v>1079</v>
      </c>
      <c r="B1081" s="1" t="s">
        <v>2230</v>
      </c>
      <c r="C1081" s="1" t="s">
        <v>2231</v>
      </c>
      <c r="D1081" s="2">
        <v>26000</v>
      </c>
      <c r="E1081" s="3">
        <v>678</v>
      </c>
      <c r="F1081" t="s">
        <v>361</v>
      </c>
      <c r="G1081" t="s">
        <v>506</v>
      </c>
      <c r="H1081" t="s">
        <v>59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2200</v>
      </c>
      <c r="O1081" t="s">
        <v>2201</v>
      </c>
      <c r="P1081" s="4">
        <f t="shared" si="32"/>
        <v>42479.566388888896</v>
      </c>
      <c r="Q1081">
        <f t="shared" si="33"/>
        <v>2016</v>
      </c>
    </row>
    <row r="1082" spans="1:17" ht="45" x14ac:dyDescent="0.25">
      <c r="A1082">
        <v>1080</v>
      </c>
      <c r="B1082" s="1" t="s">
        <v>2232</v>
      </c>
      <c r="C1082" s="1" t="s">
        <v>2233</v>
      </c>
      <c r="D1082" s="2">
        <v>20000</v>
      </c>
      <c r="E1082" s="3">
        <v>1821</v>
      </c>
      <c r="F1082" t="s">
        <v>361</v>
      </c>
      <c r="G1082" t="s">
        <v>20</v>
      </c>
      <c r="H1082" t="s">
        <v>21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2200</v>
      </c>
      <c r="O1082" t="s">
        <v>2201</v>
      </c>
      <c r="P1082" s="4">
        <f t="shared" si="32"/>
        <v>41740.138113425928</v>
      </c>
      <c r="Q1082">
        <f t="shared" si="33"/>
        <v>2014</v>
      </c>
    </row>
    <row r="1083" spans="1:17" ht="45" x14ac:dyDescent="0.25">
      <c r="A1083">
        <v>1081</v>
      </c>
      <c r="B1083" s="1" t="s">
        <v>2234</v>
      </c>
      <c r="C1083" s="1" t="s">
        <v>2235</v>
      </c>
      <c r="D1083" s="2">
        <v>68000</v>
      </c>
      <c r="E1083" s="3">
        <v>12</v>
      </c>
      <c r="F1083" t="s">
        <v>361</v>
      </c>
      <c r="G1083" t="s">
        <v>20</v>
      </c>
      <c r="H1083" t="s">
        <v>21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2200</v>
      </c>
      <c r="O1083" t="s">
        <v>2201</v>
      </c>
      <c r="P1083" s="4">
        <f t="shared" si="32"/>
        <v>42002.926990740743</v>
      </c>
      <c r="Q1083">
        <f t="shared" si="33"/>
        <v>2014</v>
      </c>
    </row>
    <row r="1084" spans="1:17" ht="45" x14ac:dyDescent="0.25">
      <c r="A1084">
        <v>1082</v>
      </c>
      <c r="B1084" s="1" t="s">
        <v>2236</v>
      </c>
      <c r="C1084" s="1" t="s">
        <v>2237</v>
      </c>
      <c r="D1084" s="2">
        <v>10000</v>
      </c>
      <c r="E1084" s="3">
        <v>56</v>
      </c>
      <c r="F1084" t="s">
        <v>361</v>
      </c>
      <c r="G1084" t="s">
        <v>20</v>
      </c>
      <c r="H1084" t="s">
        <v>21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2200</v>
      </c>
      <c r="O1084" t="s">
        <v>2201</v>
      </c>
      <c r="P1084" s="4">
        <f t="shared" si="32"/>
        <v>41101.906111111115</v>
      </c>
      <c r="Q1084">
        <f t="shared" si="33"/>
        <v>2012</v>
      </c>
    </row>
    <row r="1085" spans="1:17" ht="60" x14ac:dyDescent="0.25">
      <c r="A1085">
        <v>1083</v>
      </c>
      <c r="B1085" s="1" t="s">
        <v>2238</v>
      </c>
      <c r="C1085" s="1" t="s">
        <v>2239</v>
      </c>
      <c r="D1085" s="2">
        <v>50000</v>
      </c>
      <c r="E1085" s="3">
        <v>410</v>
      </c>
      <c r="F1085" t="s">
        <v>361</v>
      </c>
      <c r="G1085" t="s">
        <v>163</v>
      </c>
      <c r="H1085" t="s">
        <v>164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2200</v>
      </c>
      <c r="O1085" t="s">
        <v>2201</v>
      </c>
      <c r="P1085" s="4">
        <f t="shared" si="32"/>
        <v>41793.659525462965</v>
      </c>
      <c r="Q1085">
        <f t="shared" si="33"/>
        <v>2014</v>
      </c>
    </row>
    <row r="1086" spans="1:17" x14ac:dyDescent="0.25">
      <c r="A1086">
        <v>1084</v>
      </c>
      <c r="B1086" s="1" t="s">
        <v>2240</v>
      </c>
      <c r="C1086" s="1" t="s">
        <v>2241</v>
      </c>
      <c r="D1086" s="2">
        <v>550</v>
      </c>
      <c r="E1086" s="3">
        <v>0</v>
      </c>
      <c r="F1086" t="s">
        <v>361</v>
      </c>
      <c r="G1086" t="s">
        <v>20</v>
      </c>
      <c r="H1086" t="s">
        <v>21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2200</v>
      </c>
      <c r="O1086" t="s">
        <v>2201</v>
      </c>
      <c r="P1086" s="4">
        <f t="shared" si="32"/>
        <v>41829.912083333329</v>
      </c>
      <c r="Q1086">
        <f t="shared" si="33"/>
        <v>2014</v>
      </c>
    </row>
    <row r="1087" spans="1:17" ht="45" x14ac:dyDescent="0.25">
      <c r="A1087">
        <v>1085</v>
      </c>
      <c r="B1087" s="1" t="s">
        <v>2242</v>
      </c>
      <c r="C1087" s="1" t="s">
        <v>2243</v>
      </c>
      <c r="D1087" s="2">
        <v>30000</v>
      </c>
      <c r="E1087" s="3">
        <v>1026</v>
      </c>
      <c r="F1087" t="s">
        <v>361</v>
      </c>
      <c r="G1087" t="s">
        <v>163</v>
      </c>
      <c r="H1087" t="s">
        <v>164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2200</v>
      </c>
      <c r="O1087" t="s">
        <v>2201</v>
      </c>
      <c r="P1087" s="4">
        <f t="shared" si="32"/>
        <v>42413.671006944445</v>
      </c>
      <c r="Q1087">
        <f t="shared" si="33"/>
        <v>2016</v>
      </c>
    </row>
    <row r="1088" spans="1:17" x14ac:dyDescent="0.25">
      <c r="A1088">
        <v>1086</v>
      </c>
      <c r="B1088" s="1" t="s">
        <v>2244</v>
      </c>
      <c r="C1088" s="1" t="s">
        <v>2245</v>
      </c>
      <c r="D1088" s="2">
        <v>18000</v>
      </c>
      <c r="E1088" s="3">
        <v>15</v>
      </c>
      <c r="F1088" t="s">
        <v>361</v>
      </c>
      <c r="G1088" t="s">
        <v>20</v>
      </c>
      <c r="H1088" t="s">
        <v>21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2200</v>
      </c>
      <c r="O1088" t="s">
        <v>2201</v>
      </c>
      <c r="P1088" s="4">
        <f t="shared" si="32"/>
        <v>41845.866793981484</v>
      </c>
      <c r="Q1088">
        <f t="shared" si="33"/>
        <v>2014</v>
      </c>
    </row>
    <row r="1089" spans="1:17" ht="60" x14ac:dyDescent="0.25">
      <c r="A1089">
        <v>1087</v>
      </c>
      <c r="B1089" s="1" t="s">
        <v>2246</v>
      </c>
      <c r="C1089" s="1" t="s">
        <v>2247</v>
      </c>
      <c r="D1089" s="2">
        <v>1100</v>
      </c>
      <c r="E1089" s="3">
        <v>0</v>
      </c>
      <c r="F1089" t="s">
        <v>361</v>
      </c>
      <c r="G1089" t="s">
        <v>20</v>
      </c>
      <c r="H1089" t="s">
        <v>21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2200</v>
      </c>
      <c r="O1089" t="s">
        <v>2201</v>
      </c>
      <c r="P1089" s="4">
        <f t="shared" si="32"/>
        <v>41775.713969907411</v>
      </c>
      <c r="Q1089">
        <f t="shared" si="33"/>
        <v>2014</v>
      </c>
    </row>
    <row r="1090" spans="1:17" ht="45" x14ac:dyDescent="0.25">
      <c r="A1090">
        <v>1088</v>
      </c>
      <c r="B1090" s="1" t="s">
        <v>2248</v>
      </c>
      <c r="C1090" s="1" t="s">
        <v>2249</v>
      </c>
      <c r="D1090" s="2">
        <v>45000</v>
      </c>
      <c r="E1090" s="3">
        <v>6382.34</v>
      </c>
      <c r="F1090" t="s">
        <v>361</v>
      </c>
      <c r="G1090" t="s">
        <v>20</v>
      </c>
      <c r="H1090" t="s">
        <v>21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2200</v>
      </c>
      <c r="O1090" t="s">
        <v>2201</v>
      </c>
      <c r="P1090" s="4">
        <f t="shared" ref="P1090:P1153" si="34">(((J1090/60)/60)/24)+DATE(1970,1,1)</f>
        <v>41723.799386574072</v>
      </c>
      <c r="Q1090">
        <f t="shared" ref="Q1090:Q1153" si="35">YEAR(P1090)</f>
        <v>2014</v>
      </c>
    </row>
    <row r="1091" spans="1:17" ht="30" x14ac:dyDescent="0.25">
      <c r="A1091">
        <v>1089</v>
      </c>
      <c r="B1091" s="1" t="s">
        <v>2250</v>
      </c>
      <c r="C1091" s="1" t="s">
        <v>2251</v>
      </c>
      <c r="D1091" s="2">
        <v>15000</v>
      </c>
      <c r="E1091" s="3">
        <v>1174</v>
      </c>
      <c r="F1091" t="s">
        <v>361</v>
      </c>
      <c r="G1091" t="s">
        <v>183</v>
      </c>
      <c r="H1091" t="s">
        <v>59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2200</v>
      </c>
      <c r="O1091" t="s">
        <v>2201</v>
      </c>
      <c r="P1091" s="4">
        <f t="shared" si="34"/>
        <v>42151.189525462964</v>
      </c>
      <c r="Q1091">
        <f t="shared" si="35"/>
        <v>2015</v>
      </c>
    </row>
    <row r="1092" spans="1:17" ht="60" x14ac:dyDescent="0.25">
      <c r="A1092">
        <v>1090</v>
      </c>
      <c r="B1092" s="1" t="s">
        <v>2252</v>
      </c>
      <c r="C1092" s="1" t="s">
        <v>2253</v>
      </c>
      <c r="D1092" s="2">
        <v>12999</v>
      </c>
      <c r="E1092" s="3">
        <v>5</v>
      </c>
      <c r="F1092" t="s">
        <v>361</v>
      </c>
      <c r="G1092" t="s">
        <v>54</v>
      </c>
      <c r="H1092" t="s">
        <v>55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2200</v>
      </c>
      <c r="O1092" t="s">
        <v>2201</v>
      </c>
      <c r="P1092" s="4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1" t="s">
        <v>2254</v>
      </c>
      <c r="C1093" s="1" t="s">
        <v>2255</v>
      </c>
      <c r="D1093" s="2">
        <v>200</v>
      </c>
      <c r="E1093" s="3">
        <v>25</v>
      </c>
      <c r="F1093" t="s">
        <v>361</v>
      </c>
      <c r="G1093" t="s">
        <v>28</v>
      </c>
      <c r="H1093" t="s">
        <v>29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2200</v>
      </c>
      <c r="O1093" t="s">
        <v>2201</v>
      </c>
      <c r="P1093" s="4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1" t="s">
        <v>2256</v>
      </c>
      <c r="C1094" s="1" t="s">
        <v>2257</v>
      </c>
      <c r="D1094" s="2">
        <v>2000</v>
      </c>
      <c r="E1094" s="3">
        <v>21</v>
      </c>
      <c r="F1094" t="s">
        <v>361</v>
      </c>
      <c r="G1094" t="s">
        <v>20</v>
      </c>
      <c r="H1094" t="s">
        <v>21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2200</v>
      </c>
      <c r="O1094" t="s">
        <v>2201</v>
      </c>
      <c r="P1094" s="4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1" t="s">
        <v>2258</v>
      </c>
      <c r="C1095" s="1" t="s">
        <v>2259</v>
      </c>
      <c r="D1095" s="2">
        <v>300</v>
      </c>
      <c r="E1095" s="3">
        <v>42.25</v>
      </c>
      <c r="F1095" t="s">
        <v>361</v>
      </c>
      <c r="G1095" t="s">
        <v>163</v>
      </c>
      <c r="H1095" t="s">
        <v>164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2200</v>
      </c>
      <c r="O1095" t="s">
        <v>2201</v>
      </c>
      <c r="P1095" s="4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1" t="s">
        <v>2260</v>
      </c>
      <c r="C1096" s="1" t="s">
        <v>2261</v>
      </c>
      <c r="D1096" s="2">
        <v>18000</v>
      </c>
      <c r="E1096" s="3">
        <v>3294.01</v>
      </c>
      <c r="F1096" t="s">
        <v>361</v>
      </c>
      <c r="G1096" t="s">
        <v>20</v>
      </c>
      <c r="H1096" t="s">
        <v>21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2200</v>
      </c>
      <c r="O1096" t="s">
        <v>2201</v>
      </c>
      <c r="P1096" s="4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1" t="s">
        <v>2262</v>
      </c>
      <c r="C1097" s="1" t="s">
        <v>2263</v>
      </c>
      <c r="D1097" s="2">
        <v>500000</v>
      </c>
      <c r="E1097" s="3">
        <v>25174</v>
      </c>
      <c r="F1097" t="s">
        <v>361</v>
      </c>
      <c r="G1097" t="s">
        <v>20</v>
      </c>
      <c r="H1097" t="s">
        <v>21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2200</v>
      </c>
      <c r="O1097" t="s">
        <v>2201</v>
      </c>
      <c r="P1097" s="4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1" t="s">
        <v>2264</v>
      </c>
      <c r="C1098" s="1" t="s">
        <v>2265</v>
      </c>
      <c r="D1098" s="2">
        <v>12000</v>
      </c>
      <c r="E1098" s="3">
        <v>2152</v>
      </c>
      <c r="F1098" t="s">
        <v>361</v>
      </c>
      <c r="G1098" t="s">
        <v>20</v>
      </c>
      <c r="H1098" t="s">
        <v>21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2200</v>
      </c>
      <c r="O1098" t="s">
        <v>2201</v>
      </c>
      <c r="P1098" s="4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1" t="s">
        <v>2266</v>
      </c>
      <c r="C1099" s="1" t="s">
        <v>2267</v>
      </c>
      <c r="D1099" s="2">
        <v>100000</v>
      </c>
      <c r="E1099" s="3">
        <v>47</v>
      </c>
      <c r="F1099" t="s">
        <v>361</v>
      </c>
      <c r="G1099" t="s">
        <v>20</v>
      </c>
      <c r="H1099" t="s">
        <v>21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2200</v>
      </c>
      <c r="O1099" t="s">
        <v>2201</v>
      </c>
      <c r="P1099" s="4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1" t="s">
        <v>2268</v>
      </c>
      <c r="C1100" s="1" t="s">
        <v>2269</v>
      </c>
      <c r="D1100" s="2">
        <v>25000</v>
      </c>
      <c r="E1100" s="3">
        <v>1803</v>
      </c>
      <c r="F1100" t="s">
        <v>361</v>
      </c>
      <c r="G1100" t="s">
        <v>20</v>
      </c>
      <c r="H1100" t="s">
        <v>21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2200</v>
      </c>
      <c r="O1100" t="s">
        <v>2201</v>
      </c>
      <c r="P1100" s="4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1" t="s">
        <v>2270</v>
      </c>
      <c r="C1101" s="1" t="s">
        <v>2271</v>
      </c>
      <c r="D1101" s="2">
        <v>5000</v>
      </c>
      <c r="E1101" s="3">
        <v>25</v>
      </c>
      <c r="F1101" t="s">
        <v>361</v>
      </c>
      <c r="G1101" t="s">
        <v>28</v>
      </c>
      <c r="H1101" t="s">
        <v>29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2200</v>
      </c>
      <c r="O1101" t="s">
        <v>2201</v>
      </c>
      <c r="P1101" s="4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1" t="s">
        <v>2272</v>
      </c>
      <c r="C1102" s="1" t="s">
        <v>2273</v>
      </c>
      <c r="D1102" s="2">
        <v>4000</v>
      </c>
      <c r="E1102" s="3">
        <v>100</v>
      </c>
      <c r="F1102" t="s">
        <v>361</v>
      </c>
      <c r="G1102" t="s">
        <v>506</v>
      </c>
      <c r="H1102" t="s">
        <v>59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2200</v>
      </c>
      <c r="O1102" t="s">
        <v>2201</v>
      </c>
      <c r="P1102" s="4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1" t="s">
        <v>2274</v>
      </c>
      <c r="C1103" s="1" t="s">
        <v>2275</v>
      </c>
      <c r="D1103" s="2">
        <v>100000</v>
      </c>
      <c r="E1103" s="3">
        <v>41</v>
      </c>
      <c r="F1103" t="s">
        <v>361</v>
      </c>
      <c r="G1103" t="s">
        <v>20</v>
      </c>
      <c r="H1103" t="s">
        <v>21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2200</v>
      </c>
      <c r="O1103" t="s">
        <v>2201</v>
      </c>
      <c r="P1103" s="4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1" t="s">
        <v>2276</v>
      </c>
      <c r="C1104" s="1" t="s">
        <v>2277</v>
      </c>
      <c r="D1104" s="2">
        <v>8000</v>
      </c>
      <c r="E1104" s="3">
        <v>425</v>
      </c>
      <c r="F1104" t="s">
        <v>361</v>
      </c>
      <c r="G1104" t="s">
        <v>20</v>
      </c>
      <c r="H1104" t="s">
        <v>21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2200</v>
      </c>
      <c r="O1104" t="s">
        <v>2201</v>
      </c>
      <c r="P1104" s="4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1" t="s">
        <v>2278</v>
      </c>
      <c r="C1105" s="1" t="s">
        <v>2279</v>
      </c>
      <c r="D1105" s="2">
        <v>15000</v>
      </c>
      <c r="E1105" s="3">
        <v>243</v>
      </c>
      <c r="F1105" t="s">
        <v>361</v>
      </c>
      <c r="G1105" t="s">
        <v>20</v>
      </c>
      <c r="H1105" t="s">
        <v>21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2200</v>
      </c>
      <c r="O1105" t="s">
        <v>2201</v>
      </c>
      <c r="P1105" s="4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1" t="s">
        <v>2280</v>
      </c>
      <c r="C1106" s="1" t="s">
        <v>2281</v>
      </c>
      <c r="D1106" s="2">
        <v>60000</v>
      </c>
      <c r="E1106" s="3">
        <v>2971</v>
      </c>
      <c r="F1106" t="s">
        <v>361</v>
      </c>
      <c r="G1106" t="s">
        <v>28</v>
      </c>
      <c r="H1106" t="s">
        <v>29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2200</v>
      </c>
      <c r="O1106" t="s">
        <v>2201</v>
      </c>
      <c r="P1106" s="4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1" t="s">
        <v>2282</v>
      </c>
      <c r="C1107" s="1" t="s">
        <v>2283</v>
      </c>
      <c r="D1107" s="2">
        <v>900000</v>
      </c>
      <c r="E1107" s="3">
        <v>1431</v>
      </c>
      <c r="F1107" t="s">
        <v>361</v>
      </c>
      <c r="G1107" t="s">
        <v>20</v>
      </c>
      <c r="H1107" t="s">
        <v>21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2200</v>
      </c>
      <c r="O1107" t="s">
        <v>2201</v>
      </c>
      <c r="P1107" s="4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1" t="s">
        <v>2284</v>
      </c>
      <c r="C1108" s="1" t="s">
        <v>2285</v>
      </c>
      <c r="D1108" s="2">
        <v>400</v>
      </c>
      <c r="E1108" s="3">
        <v>165</v>
      </c>
      <c r="F1108" t="s">
        <v>361</v>
      </c>
      <c r="G1108" t="s">
        <v>20</v>
      </c>
      <c r="H1108" t="s">
        <v>21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2200</v>
      </c>
      <c r="O1108" t="s">
        <v>2201</v>
      </c>
      <c r="P1108" s="4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1" t="s">
        <v>2286</v>
      </c>
      <c r="C1109" s="1" t="s">
        <v>2287</v>
      </c>
      <c r="D1109" s="2">
        <v>10000</v>
      </c>
      <c r="E1109" s="3">
        <v>0</v>
      </c>
      <c r="F1109" t="s">
        <v>361</v>
      </c>
      <c r="G1109" t="s">
        <v>20</v>
      </c>
      <c r="H1109" t="s">
        <v>21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2200</v>
      </c>
      <c r="O1109" t="s">
        <v>2201</v>
      </c>
      <c r="P1109" s="4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1" t="s">
        <v>2288</v>
      </c>
      <c r="C1110" s="1" t="s">
        <v>2289</v>
      </c>
      <c r="D1110" s="2">
        <v>25000</v>
      </c>
      <c r="E1110" s="3">
        <v>732.5</v>
      </c>
      <c r="F1110" t="s">
        <v>361</v>
      </c>
      <c r="G1110" t="s">
        <v>20</v>
      </c>
      <c r="H1110" t="s">
        <v>21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2200</v>
      </c>
      <c r="O1110" t="s">
        <v>2201</v>
      </c>
      <c r="P1110" s="4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1" t="s">
        <v>2290</v>
      </c>
      <c r="C1111" s="1" t="s">
        <v>2291</v>
      </c>
      <c r="D1111" s="2">
        <v>10000</v>
      </c>
      <c r="E1111" s="3">
        <v>45</v>
      </c>
      <c r="F1111" t="s">
        <v>361</v>
      </c>
      <c r="G1111" t="s">
        <v>20</v>
      </c>
      <c r="H1111" t="s">
        <v>21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2200</v>
      </c>
      <c r="O1111" t="s">
        <v>2201</v>
      </c>
      <c r="P1111" s="4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1" t="s">
        <v>2292</v>
      </c>
      <c r="C1112" s="1" t="s">
        <v>2293</v>
      </c>
      <c r="D1112" s="2">
        <v>50000</v>
      </c>
      <c r="E1112" s="3">
        <v>255</v>
      </c>
      <c r="F1112" t="s">
        <v>361</v>
      </c>
      <c r="G1112" t="s">
        <v>20</v>
      </c>
      <c r="H1112" t="s">
        <v>21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2200</v>
      </c>
      <c r="O1112" t="s">
        <v>2201</v>
      </c>
      <c r="P1112" s="4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1" t="s">
        <v>2294</v>
      </c>
      <c r="C1113" s="1" t="s">
        <v>2295</v>
      </c>
      <c r="D1113" s="2">
        <v>2500</v>
      </c>
      <c r="E1113" s="3">
        <v>1</v>
      </c>
      <c r="F1113" t="s">
        <v>361</v>
      </c>
      <c r="G1113" t="s">
        <v>20</v>
      </c>
      <c r="H1113" t="s">
        <v>21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2200</v>
      </c>
      <c r="O1113" t="s">
        <v>2201</v>
      </c>
      <c r="P1113" s="4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1" t="s">
        <v>2296</v>
      </c>
      <c r="C1114" s="1" t="s">
        <v>2297</v>
      </c>
      <c r="D1114" s="2">
        <v>88000</v>
      </c>
      <c r="E1114" s="3">
        <v>31272.92</v>
      </c>
      <c r="F1114" t="s">
        <v>361</v>
      </c>
      <c r="G1114" t="s">
        <v>20</v>
      </c>
      <c r="H1114" t="s">
        <v>21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2200</v>
      </c>
      <c r="O1114" t="s">
        <v>2201</v>
      </c>
      <c r="P1114" s="4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1" t="s">
        <v>2298</v>
      </c>
      <c r="C1115" s="1" t="s">
        <v>2299</v>
      </c>
      <c r="D1115" s="2">
        <v>1000</v>
      </c>
      <c r="E1115" s="3">
        <v>5</v>
      </c>
      <c r="F1115" t="s">
        <v>361</v>
      </c>
      <c r="G1115" t="s">
        <v>28</v>
      </c>
      <c r="H1115" t="s">
        <v>29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2200</v>
      </c>
      <c r="O1115" t="s">
        <v>2201</v>
      </c>
      <c r="P1115" s="4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1" t="s">
        <v>2300</v>
      </c>
      <c r="C1116" s="1" t="s">
        <v>2301</v>
      </c>
      <c r="D1116" s="2">
        <v>6000</v>
      </c>
      <c r="E1116" s="3">
        <v>10</v>
      </c>
      <c r="F1116" t="s">
        <v>361</v>
      </c>
      <c r="G1116" t="s">
        <v>28</v>
      </c>
      <c r="H1116" t="s">
        <v>29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2200</v>
      </c>
      <c r="O1116" t="s">
        <v>2201</v>
      </c>
      <c r="P1116" s="4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1" t="s">
        <v>2302</v>
      </c>
      <c r="C1117" s="1" t="s">
        <v>2303</v>
      </c>
      <c r="D1117" s="2">
        <v>40000</v>
      </c>
      <c r="E1117" s="3">
        <v>53</v>
      </c>
      <c r="F1117" t="s">
        <v>361</v>
      </c>
      <c r="G1117" t="s">
        <v>20</v>
      </c>
      <c r="H1117" t="s">
        <v>21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2200</v>
      </c>
      <c r="O1117" t="s">
        <v>2201</v>
      </c>
      <c r="P1117" s="4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1" t="s">
        <v>2304</v>
      </c>
      <c r="C1118" s="1" t="s">
        <v>2305</v>
      </c>
      <c r="D1118" s="2">
        <v>500000</v>
      </c>
      <c r="E1118" s="3">
        <v>178.52</v>
      </c>
      <c r="F1118" t="s">
        <v>361</v>
      </c>
      <c r="G1118" t="s">
        <v>20</v>
      </c>
      <c r="H1118" t="s">
        <v>21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2200</v>
      </c>
      <c r="O1118" t="s">
        <v>2201</v>
      </c>
      <c r="P1118" s="4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1" t="s">
        <v>2306</v>
      </c>
      <c r="C1119" s="1" t="s">
        <v>2307</v>
      </c>
      <c r="D1119" s="2">
        <v>1000</v>
      </c>
      <c r="E1119" s="3">
        <v>83</v>
      </c>
      <c r="F1119" t="s">
        <v>361</v>
      </c>
      <c r="G1119" t="s">
        <v>506</v>
      </c>
      <c r="H1119" t="s">
        <v>59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2200</v>
      </c>
      <c r="O1119" t="s">
        <v>2201</v>
      </c>
      <c r="P1119" s="4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1" t="s">
        <v>2308</v>
      </c>
      <c r="C1120" s="1" t="s">
        <v>2309</v>
      </c>
      <c r="D1120" s="2">
        <v>4500</v>
      </c>
      <c r="E1120" s="3">
        <v>109</v>
      </c>
      <c r="F1120" t="s">
        <v>361</v>
      </c>
      <c r="G1120" t="s">
        <v>54</v>
      </c>
      <c r="H1120" t="s">
        <v>55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2200</v>
      </c>
      <c r="O1120" t="s">
        <v>2201</v>
      </c>
      <c r="P1120" s="4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1" t="s">
        <v>2310</v>
      </c>
      <c r="C1121" s="1" t="s">
        <v>2311</v>
      </c>
      <c r="D1121" s="2">
        <v>2100</v>
      </c>
      <c r="E1121" s="3">
        <v>5</v>
      </c>
      <c r="F1121" t="s">
        <v>361</v>
      </c>
      <c r="G1121" t="s">
        <v>20</v>
      </c>
      <c r="H1121" t="s">
        <v>21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2200</v>
      </c>
      <c r="O1121" t="s">
        <v>2201</v>
      </c>
      <c r="P1121" s="4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1" t="s">
        <v>2312</v>
      </c>
      <c r="C1122" s="1" t="s">
        <v>2313</v>
      </c>
      <c r="D1122" s="2">
        <v>25000</v>
      </c>
      <c r="E1122" s="3">
        <v>0</v>
      </c>
      <c r="F1122" t="s">
        <v>361</v>
      </c>
      <c r="G1122" t="s">
        <v>20</v>
      </c>
      <c r="H1122" t="s">
        <v>21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2200</v>
      </c>
      <c r="O1122" t="s">
        <v>2201</v>
      </c>
      <c r="P1122" s="4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1" t="s">
        <v>2314</v>
      </c>
      <c r="C1123" s="1" t="s">
        <v>2315</v>
      </c>
      <c r="D1123" s="2">
        <v>250000</v>
      </c>
      <c r="E1123" s="3">
        <v>29</v>
      </c>
      <c r="F1123" t="s">
        <v>361</v>
      </c>
      <c r="G1123" t="s">
        <v>20</v>
      </c>
      <c r="H1123" t="s">
        <v>21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2200</v>
      </c>
      <c r="O1123" t="s">
        <v>2201</v>
      </c>
      <c r="P1123" s="4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1" t="s">
        <v>2316</v>
      </c>
      <c r="C1124" s="1" t="s">
        <v>2317</v>
      </c>
      <c r="D1124" s="2">
        <v>3200</v>
      </c>
      <c r="E1124" s="3">
        <v>0</v>
      </c>
      <c r="F1124" t="s">
        <v>361</v>
      </c>
      <c r="G1124" t="s">
        <v>28</v>
      </c>
      <c r="H1124" t="s">
        <v>29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2200</v>
      </c>
      <c r="O1124" t="s">
        <v>2201</v>
      </c>
      <c r="P1124" s="4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1" t="s">
        <v>2318</v>
      </c>
      <c r="C1125" s="1" t="s">
        <v>2319</v>
      </c>
      <c r="D1125" s="2">
        <v>5000</v>
      </c>
      <c r="E1125" s="3">
        <v>11</v>
      </c>
      <c r="F1125" t="s">
        <v>361</v>
      </c>
      <c r="G1125" t="s">
        <v>20</v>
      </c>
      <c r="H1125" t="s">
        <v>21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2200</v>
      </c>
      <c r="O1125" t="s">
        <v>2201</v>
      </c>
      <c r="P1125" s="4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1" t="s">
        <v>2320</v>
      </c>
      <c r="C1126" s="1" t="s">
        <v>2321</v>
      </c>
      <c r="D1126" s="2">
        <v>90000</v>
      </c>
      <c r="E1126" s="3">
        <v>425</v>
      </c>
      <c r="F1126" t="s">
        <v>361</v>
      </c>
      <c r="G1126" t="s">
        <v>20</v>
      </c>
      <c r="H1126" t="s">
        <v>21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2200</v>
      </c>
      <c r="O1126" t="s">
        <v>2322</v>
      </c>
      <c r="P1126" s="4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1" t="s">
        <v>2323</v>
      </c>
      <c r="C1127" s="1" t="s">
        <v>2324</v>
      </c>
      <c r="D1127" s="2">
        <v>3000</v>
      </c>
      <c r="E1127" s="3">
        <v>0</v>
      </c>
      <c r="F1127" t="s">
        <v>361</v>
      </c>
      <c r="G1127" t="s">
        <v>28</v>
      </c>
      <c r="H1127" t="s">
        <v>29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2200</v>
      </c>
      <c r="O1127" t="s">
        <v>2322</v>
      </c>
      <c r="P1127" s="4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1" t="s">
        <v>2325</v>
      </c>
      <c r="C1128" s="1" t="s">
        <v>2326</v>
      </c>
      <c r="D1128" s="2">
        <v>2000</v>
      </c>
      <c r="E1128" s="3">
        <v>10</v>
      </c>
      <c r="F1128" t="s">
        <v>361</v>
      </c>
      <c r="G1128" t="s">
        <v>20</v>
      </c>
      <c r="H1128" t="s">
        <v>21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2200</v>
      </c>
      <c r="O1128" t="s">
        <v>2322</v>
      </c>
      <c r="P1128" s="4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1" t="s">
        <v>2327</v>
      </c>
      <c r="C1129" s="1" t="s">
        <v>2328</v>
      </c>
      <c r="D1129" s="2">
        <v>35000</v>
      </c>
      <c r="E1129" s="3">
        <v>585</v>
      </c>
      <c r="F1129" t="s">
        <v>361</v>
      </c>
      <c r="G1129" t="s">
        <v>20</v>
      </c>
      <c r="H1129" t="s">
        <v>21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2200</v>
      </c>
      <c r="O1129" t="s">
        <v>2322</v>
      </c>
      <c r="P1129" s="4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1" t="s">
        <v>2329</v>
      </c>
      <c r="C1130" s="1" t="s">
        <v>2330</v>
      </c>
      <c r="D1130" s="2">
        <v>1000</v>
      </c>
      <c r="E1130" s="3">
        <v>1</v>
      </c>
      <c r="F1130" t="s">
        <v>361</v>
      </c>
      <c r="G1130" t="s">
        <v>28</v>
      </c>
      <c r="H1130" t="s">
        <v>29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2200</v>
      </c>
      <c r="O1130" t="s">
        <v>2322</v>
      </c>
      <c r="P1130" s="4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1" t="s">
        <v>2331</v>
      </c>
      <c r="C1131" s="1" t="s">
        <v>2332</v>
      </c>
      <c r="D1131" s="2">
        <v>20000</v>
      </c>
      <c r="E1131" s="3">
        <v>21</v>
      </c>
      <c r="F1131" t="s">
        <v>361</v>
      </c>
      <c r="G1131" t="s">
        <v>20</v>
      </c>
      <c r="H1131" t="s">
        <v>21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2200</v>
      </c>
      <c r="O1131" t="s">
        <v>2322</v>
      </c>
      <c r="P1131" s="4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1" t="s">
        <v>2333</v>
      </c>
      <c r="C1132" s="1" t="s">
        <v>2334</v>
      </c>
      <c r="D1132" s="2">
        <v>5000</v>
      </c>
      <c r="E1132" s="3">
        <v>11</v>
      </c>
      <c r="F1132" t="s">
        <v>361</v>
      </c>
      <c r="G1132" t="s">
        <v>20</v>
      </c>
      <c r="H1132" t="s">
        <v>21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2200</v>
      </c>
      <c r="O1132" t="s">
        <v>2322</v>
      </c>
      <c r="P1132" s="4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1" t="s">
        <v>2335</v>
      </c>
      <c r="C1133" s="1" t="s">
        <v>2336</v>
      </c>
      <c r="D1133" s="2">
        <v>40000</v>
      </c>
      <c r="E1133" s="3">
        <v>0</v>
      </c>
      <c r="F1133" t="s">
        <v>361</v>
      </c>
      <c r="G1133" t="s">
        <v>54</v>
      </c>
      <c r="H1133" t="s">
        <v>55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2200</v>
      </c>
      <c r="O1133" t="s">
        <v>2322</v>
      </c>
      <c r="P1133" s="4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1" t="s">
        <v>2337</v>
      </c>
      <c r="C1134" s="1" t="s">
        <v>2338</v>
      </c>
      <c r="D1134" s="2">
        <v>10000</v>
      </c>
      <c r="E1134" s="3">
        <v>1438</v>
      </c>
      <c r="F1134" t="s">
        <v>361</v>
      </c>
      <c r="G1134" t="s">
        <v>163</v>
      </c>
      <c r="H1134" t="s">
        <v>164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2200</v>
      </c>
      <c r="O1134" t="s">
        <v>2322</v>
      </c>
      <c r="P1134" s="4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1" t="s">
        <v>2339</v>
      </c>
      <c r="C1135" s="1" t="s">
        <v>2340</v>
      </c>
      <c r="D1135" s="2">
        <v>3000</v>
      </c>
      <c r="E1135" s="3">
        <v>20</v>
      </c>
      <c r="F1135" t="s">
        <v>361</v>
      </c>
      <c r="G1135" t="s">
        <v>28</v>
      </c>
      <c r="H1135" t="s">
        <v>29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2200</v>
      </c>
      <c r="O1135" t="s">
        <v>2322</v>
      </c>
      <c r="P1135" s="4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1" t="s">
        <v>2341</v>
      </c>
      <c r="C1136" s="1" t="s">
        <v>2342</v>
      </c>
      <c r="D1136" s="2">
        <v>25000</v>
      </c>
      <c r="E1136" s="3">
        <v>1</v>
      </c>
      <c r="F1136" t="s">
        <v>361</v>
      </c>
      <c r="G1136" t="s">
        <v>54</v>
      </c>
      <c r="H1136" t="s">
        <v>55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2200</v>
      </c>
      <c r="O1136" t="s">
        <v>2322</v>
      </c>
      <c r="P1136" s="4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1" t="s">
        <v>2343</v>
      </c>
      <c r="C1137" s="1" t="s">
        <v>2344</v>
      </c>
      <c r="D1137" s="2">
        <v>1000</v>
      </c>
      <c r="E1137" s="3">
        <v>50</v>
      </c>
      <c r="F1137" t="s">
        <v>361</v>
      </c>
      <c r="G1137" t="s">
        <v>506</v>
      </c>
      <c r="H1137" t="s">
        <v>59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2200</v>
      </c>
      <c r="O1137" t="s">
        <v>2322</v>
      </c>
      <c r="P1137" s="4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1" t="s">
        <v>2345</v>
      </c>
      <c r="C1138" s="1" t="s">
        <v>2346</v>
      </c>
      <c r="D1138" s="2">
        <v>4190</v>
      </c>
      <c r="E1138" s="3">
        <v>270</v>
      </c>
      <c r="F1138" t="s">
        <v>361</v>
      </c>
      <c r="G1138" t="s">
        <v>183</v>
      </c>
      <c r="H1138" t="s">
        <v>59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2200</v>
      </c>
      <c r="O1138" t="s">
        <v>2322</v>
      </c>
      <c r="P1138" s="4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1" t="s">
        <v>2347</v>
      </c>
      <c r="C1139" s="1" t="s">
        <v>2348</v>
      </c>
      <c r="D1139" s="2">
        <v>25000</v>
      </c>
      <c r="E1139" s="3">
        <v>9875</v>
      </c>
      <c r="F1139" t="s">
        <v>361</v>
      </c>
      <c r="G1139" t="s">
        <v>20</v>
      </c>
      <c r="H1139" t="s">
        <v>21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2200</v>
      </c>
      <c r="O1139" t="s">
        <v>2322</v>
      </c>
      <c r="P1139" s="4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1" t="s">
        <v>2349</v>
      </c>
      <c r="C1140" s="1" t="s">
        <v>2350</v>
      </c>
      <c r="D1140" s="2">
        <v>35000</v>
      </c>
      <c r="E1140" s="3">
        <v>125</v>
      </c>
      <c r="F1140" t="s">
        <v>361</v>
      </c>
      <c r="G1140" t="s">
        <v>20</v>
      </c>
      <c r="H1140" t="s">
        <v>21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2200</v>
      </c>
      <c r="O1140" t="s">
        <v>2322</v>
      </c>
      <c r="P1140" s="4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1" t="s">
        <v>2351</v>
      </c>
      <c r="C1141" s="1" t="s">
        <v>2352</v>
      </c>
      <c r="D1141" s="2">
        <v>8000</v>
      </c>
      <c r="E1141" s="3">
        <v>5</v>
      </c>
      <c r="F1141" t="s">
        <v>361</v>
      </c>
      <c r="G1141" t="s">
        <v>20</v>
      </c>
      <c r="H1141" t="s">
        <v>21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2200</v>
      </c>
      <c r="O1141" t="s">
        <v>2322</v>
      </c>
      <c r="P1141" s="4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1" t="s">
        <v>2353</v>
      </c>
      <c r="C1142" s="1" t="s">
        <v>2354</v>
      </c>
      <c r="D1142" s="2">
        <v>5000</v>
      </c>
      <c r="E1142" s="3">
        <v>0</v>
      </c>
      <c r="F1142" t="s">
        <v>361</v>
      </c>
      <c r="G1142" t="s">
        <v>28</v>
      </c>
      <c r="H1142" t="s">
        <v>29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2200</v>
      </c>
      <c r="O1142" t="s">
        <v>2322</v>
      </c>
      <c r="P1142" s="4">
        <f t="shared" si="34"/>
        <v>42192.462048611109</v>
      </c>
      <c r="Q1142">
        <f t="shared" si="35"/>
        <v>2015</v>
      </c>
    </row>
    <row r="1143" spans="1:17" x14ac:dyDescent="0.25">
      <c r="A1143">
        <v>1141</v>
      </c>
      <c r="B1143" s="1" t="s">
        <v>2355</v>
      </c>
      <c r="C1143" s="1" t="s">
        <v>2356</v>
      </c>
      <c r="D1143" s="2">
        <v>500</v>
      </c>
      <c r="E1143" s="3">
        <v>0</v>
      </c>
      <c r="F1143" t="s">
        <v>361</v>
      </c>
      <c r="G1143" t="s">
        <v>506</v>
      </c>
      <c r="H1143" t="s">
        <v>59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2200</v>
      </c>
      <c r="O1143" t="s">
        <v>2322</v>
      </c>
      <c r="P1143" s="4">
        <f t="shared" si="34"/>
        <v>42164.699652777781</v>
      </c>
      <c r="Q1143">
        <f t="shared" si="35"/>
        <v>2015</v>
      </c>
    </row>
    <row r="1144" spans="1:17" ht="45" x14ac:dyDescent="0.25">
      <c r="A1144">
        <v>1142</v>
      </c>
      <c r="B1144" s="1" t="s">
        <v>2357</v>
      </c>
      <c r="C1144" s="1" t="s">
        <v>2358</v>
      </c>
      <c r="D1144" s="2">
        <v>4000</v>
      </c>
      <c r="E1144" s="3">
        <v>0</v>
      </c>
      <c r="F1144" t="s">
        <v>361</v>
      </c>
      <c r="G1144" t="s">
        <v>20</v>
      </c>
      <c r="H1144" t="s">
        <v>21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2200</v>
      </c>
      <c r="O1144" t="s">
        <v>2322</v>
      </c>
      <c r="P1144" s="4">
        <f t="shared" si="34"/>
        <v>42022.006099537044</v>
      </c>
      <c r="Q1144">
        <f t="shared" si="35"/>
        <v>2015</v>
      </c>
    </row>
    <row r="1145" spans="1:17" ht="60" x14ac:dyDescent="0.25">
      <c r="A1145">
        <v>1143</v>
      </c>
      <c r="B1145" s="1" t="s">
        <v>2359</v>
      </c>
      <c r="C1145" s="1" t="s">
        <v>2360</v>
      </c>
      <c r="D1145" s="2">
        <v>45000</v>
      </c>
      <c r="E1145" s="3">
        <v>186</v>
      </c>
      <c r="F1145" t="s">
        <v>361</v>
      </c>
      <c r="G1145" t="s">
        <v>20</v>
      </c>
      <c r="H1145" t="s">
        <v>21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2200</v>
      </c>
      <c r="O1145" t="s">
        <v>2322</v>
      </c>
      <c r="P1145" s="4">
        <f t="shared" si="34"/>
        <v>42325.19358796296</v>
      </c>
      <c r="Q1145">
        <f t="shared" si="35"/>
        <v>2015</v>
      </c>
    </row>
    <row r="1146" spans="1:17" ht="45" x14ac:dyDescent="0.25">
      <c r="A1146">
        <v>1144</v>
      </c>
      <c r="B1146" s="1" t="s">
        <v>2361</v>
      </c>
      <c r="C1146" s="1" t="s">
        <v>2362</v>
      </c>
      <c r="D1146" s="2">
        <v>9300</v>
      </c>
      <c r="E1146" s="3">
        <v>0</v>
      </c>
      <c r="F1146" t="s">
        <v>361</v>
      </c>
      <c r="G1146" t="s">
        <v>20</v>
      </c>
      <c r="H1146" t="s">
        <v>21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2363</v>
      </c>
      <c r="O1146" t="s">
        <v>2364</v>
      </c>
      <c r="P1146" s="4">
        <f t="shared" si="34"/>
        <v>42093.181944444441</v>
      </c>
      <c r="Q1146">
        <f t="shared" si="35"/>
        <v>2015</v>
      </c>
    </row>
    <row r="1147" spans="1:17" ht="45" x14ac:dyDescent="0.25">
      <c r="A1147">
        <v>1145</v>
      </c>
      <c r="B1147" s="1" t="s">
        <v>2365</v>
      </c>
      <c r="C1147" s="1" t="s">
        <v>2366</v>
      </c>
      <c r="D1147" s="2">
        <v>80000</v>
      </c>
      <c r="E1147" s="3">
        <v>100</v>
      </c>
      <c r="F1147" t="s">
        <v>361</v>
      </c>
      <c r="G1147" t="s">
        <v>20</v>
      </c>
      <c r="H1147" t="s">
        <v>21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2363</v>
      </c>
      <c r="O1147" t="s">
        <v>2364</v>
      </c>
      <c r="P1147" s="4">
        <f t="shared" si="34"/>
        <v>41854.747592592597</v>
      </c>
      <c r="Q1147">
        <f t="shared" si="35"/>
        <v>2014</v>
      </c>
    </row>
    <row r="1148" spans="1:17" ht="45" x14ac:dyDescent="0.25">
      <c r="A1148">
        <v>1146</v>
      </c>
      <c r="B1148" s="1" t="s">
        <v>2367</v>
      </c>
      <c r="C1148" s="1" t="s">
        <v>2368</v>
      </c>
      <c r="D1148" s="2">
        <v>6000</v>
      </c>
      <c r="E1148" s="3">
        <v>530</v>
      </c>
      <c r="F1148" t="s">
        <v>361</v>
      </c>
      <c r="G1148" t="s">
        <v>20</v>
      </c>
      <c r="H1148" t="s">
        <v>21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2363</v>
      </c>
      <c r="O1148" t="s">
        <v>2364</v>
      </c>
      <c r="P1148" s="4">
        <f t="shared" si="34"/>
        <v>41723.9533912037</v>
      </c>
      <c r="Q1148">
        <f t="shared" si="35"/>
        <v>2014</v>
      </c>
    </row>
    <row r="1149" spans="1:17" ht="60" x14ac:dyDescent="0.25">
      <c r="A1149">
        <v>1147</v>
      </c>
      <c r="B1149" s="1" t="s">
        <v>2369</v>
      </c>
      <c r="C1149" s="1" t="s">
        <v>2370</v>
      </c>
      <c r="D1149" s="2">
        <v>25000</v>
      </c>
      <c r="E1149" s="3">
        <v>0</v>
      </c>
      <c r="F1149" t="s">
        <v>361</v>
      </c>
      <c r="G1149" t="s">
        <v>163</v>
      </c>
      <c r="H1149" t="s">
        <v>164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2363</v>
      </c>
      <c r="O1149" t="s">
        <v>2364</v>
      </c>
      <c r="P1149" s="4">
        <f t="shared" si="34"/>
        <v>41871.972025462965</v>
      </c>
      <c r="Q1149">
        <f t="shared" si="35"/>
        <v>2014</v>
      </c>
    </row>
    <row r="1150" spans="1:17" ht="30" x14ac:dyDescent="0.25">
      <c r="A1150">
        <v>1148</v>
      </c>
      <c r="B1150" s="1" t="s">
        <v>2371</v>
      </c>
      <c r="C1150" s="1" t="s">
        <v>2372</v>
      </c>
      <c r="D1150" s="2">
        <v>15000</v>
      </c>
      <c r="E1150" s="3">
        <v>73</v>
      </c>
      <c r="F1150" t="s">
        <v>361</v>
      </c>
      <c r="G1150" t="s">
        <v>20</v>
      </c>
      <c r="H1150" t="s">
        <v>21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2363</v>
      </c>
      <c r="O1150" t="s">
        <v>2364</v>
      </c>
      <c r="P1150" s="4">
        <f t="shared" si="34"/>
        <v>42675.171076388884</v>
      </c>
      <c r="Q1150">
        <f t="shared" si="35"/>
        <v>2016</v>
      </c>
    </row>
    <row r="1151" spans="1:17" ht="30" x14ac:dyDescent="0.25">
      <c r="A1151">
        <v>1149</v>
      </c>
      <c r="B1151" s="1" t="s">
        <v>2373</v>
      </c>
      <c r="C1151" s="1" t="s">
        <v>2374</v>
      </c>
      <c r="D1151" s="2">
        <v>50000</v>
      </c>
      <c r="E1151" s="3">
        <v>75</v>
      </c>
      <c r="F1151" t="s">
        <v>361</v>
      </c>
      <c r="G1151" t="s">
        <v>20</v>
      </c>
      <c r="H1151" t="s">
        <v>21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2363</v>
      </c>
      <c r="O1151" t="s">
        <v>2364</v>
      </c>
      <c r="P1151" s="4">
        <f t="shared" si="34"/>
        <v>42507.71025462963</v>
      </c>
      <c r="Q1151">
        <f t="shared" si="35"/>
        <v>2016</v>
      </c>
    </row>
    <row r="1152" spans="1:17" ht="30" x14ac:dyDescent="0.25">
      <c r="A1152">
        <v>1150</v>
      </c>
      <c r="B1152" s="1" t="s">
        <v>2375</v>
      </c>
      <c r="C1152" s="1" t="s">
        <v>2376</v>
      </c>
      <c r="D1152" s="2">
        <v>2500</v>
      </c>
      <c r="E1152" s="3">
        <v>252</v>
      </c>
      <c r="F1152" t="s">
        <v>361</v>
      </c>
      <c r="G1152" t="s">
        <v>20</v>
      </c>
      <c r="H1152" t="s">
        <v>21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2363</v>
      </c>
      <c r="O1152" t="s">
        <v>2364</v>
      </c>
      <c r="P1152" s="4">
        <f t="shared" si="34"/>
        <v>42317.954571759255</v>
      </c>
      <c r="Q1152">
        <f t="shared" si="35"/>
        <v>2015</v>
      </c>
    </row>
    <row r="1153" spans="1:17" ht="60" x14ac:dyDescent="0.25">
      <c r="A1153">
        <v>1151</v>
      </c>
      <c r="B1153" s="1" t="s">
        <v>2377</v>
      </c>
      <c r="C1153" s="1" t="s">
        <v>2378</v>
      </c>
      <c r="D1153" s="2">
        <v>25000</v>
      </c>
      <c r="E1153" s="3">
        <v>0</v>
      </c>
      <c r="F1153" t="s">
        <v>361</v>
      </c>
      <c r="G1153" t="s">
        <v>20</v>
      </c>
      <c r="H1153" t="s">
        <v>21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2363</v>
      </c>
      <c r="O1153" t="s">
        <v>2364</v>
      </c>
      <c r="P1153" s="4">
        <f t="shared" si="34"/>
        <v>42224.102581018517</v>
      </c>
      <c r="Q1153">
        <f t="shared" si="35"/>
        <v>2015</v>
      </c>
    </row>
    <row r="1154" spans="1:17" x14ac:dyDescent="0.25">
      <c r="A1154">
        <v>1152</v>
      </c>
      <c r="B1154" s="1" t="s">
        <v>2379</v>
      </c>
      <c r="C1154" s="1" t="s">
        <v>2380</v>
      </c>
      <c r="D1154" s="2">
        <v>16000</v>
      </c>
      <c r="E1154" s="3">
        <v>911</v>
      </c>
      <c r="F1154" t="s">
        <v>361</v>
      </c>
      <c r="G1154" t="s">
        <v>20</v>
      </c>
      <c r="H1154" t="s">
        <v>21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2363</v>
      </c>
      <c r="O1154" t="s">
        <v>2364</v>
      </c>
      <c r="P1154" s="4">
        <f t="shared" ref="P1154:P1217" si="36">(((J1154/60)/60)/24)+DATE(1970,1,1)</f>
        <v>42109.709629629629</v>
      </c>
      <c r="Q1154">
        <f t="shared" ref="Q1154:Q1217" si="37">YEAR(P1154)</f>
        <v>2015</v>
      </c>
    </row>
    <row r="1155" spans="1:17" ht="30" x14ac:dyDescent="0.25">
      <c r="A1155">
        <v>1153</v>
      </c>
      <c r="B1155" s="1" t="s">
        <v>2381</v>
      </c>
      <c r="C1155" s="1" t="s">
        <v>2382</v>
      </c>
      <c r="D1155" s="2">
        <v>8000</v>
      </c>
      <c r="E1155" s="3">
        <v>50</v>
      </c>
      <c r="F1155" t="s">
        <v>361</v>
      </c>
      <c r="G1155" t="s">
        <v>20</v>
      </c>
      <c r="H1155" t="s">
        <v>21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2363</v>
      </c>
      <c r="O1155" t="s">
        <v>2364</v>
      </c>
      <c r="P1155" s="4">
        <f t="shared" si="36"/>
        <v>42143.714178240742</v>
      </c>
      <c r="Q1155">
        <f t="shared" si="37"/>
        <v>2015</v>
      </c>
    </row>
    <row r="1156" spans="1:17" ht="45" x14ac:dyDescent="0.25">
      <c r="A1156">
        <v>1154</v>
      </c>
      <c r="B1156" s="1" t="s">
        <v>2383</v>
      </c>
      <c r="C1156" s="1" t="s">
        <v>2384</v>
      </c>
      <c r="D1156" s="2">
        <v>5000</v>
      </c>
      <c r="E1156" s="3">
        <v>325</v>
      </c>
      <c r="F1156" t="s">
        <v>361</v>
      </c>
      <c r="G1156" t="s">
        <v>20</v>
      </c>
      <c r="H1156" t="s">
        <v>21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2363</v>
      </c>
      <c r="O1156" t="s">
        <v>2364</v>
      </c>
      <c r="P1156" s="4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1" t="s">
        <v>2385</v>
      </c>
      <c r="C1157" s="1" t="s">
        <v>2386</v>
      </c>
      <c r="D1157" s="2">
        <v>25000</v>
      </c>
      <c r="E1157" s="3">
        <v>188</v>
      </c>
      <c r="F1157" t="s">
        <v>361</v>
      </c>
      <c r="G1157" t="s">
        <v>20</v>
      </c>
      <c r="H1157" t="s">
        <v>21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2363</v>
      </c>
      <c r="O1157" t="s">
        <v>2364</v>
      </c>
      <c r="P1157" s="4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1" t="s">
        <v>2387</v>
      </c>
      <c r="C1158" s="1" t="s">
        <v>2388</v>
      </c>
      <c r="D1158" s="2">
        <v>6500</v>
      </c>
      <c r="E1158" s="3">
        <v>0</v>
      </c>
      <c r="F1158" t="s">
        <v>361</v>
      </c>
      <c r="G1158" t="s">
        <v>20</v>
      </c>
      <c r="H1158" t="s">
        <v>21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2363</v>
      </c>
      <c r="O1158" t="s">
        <v>2364</v>
      </c>
      <c r="P1158" s="4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1" t="s">
        <v>2389</v>
      </c>
      <c r="C1159" s="1" t="s">
        <v>2390</v>
      </c>
      <c r="D1159" s="2">
        <v>10000</v>
      </c>
      <c r="E1159" s="3">
        <v>151</v>
      </c>
      <c r="F1159" t="s">
        <v>361</v>
      </c>
      <c r="G1159" t="s">
        <v>20</v>
      </c>
      <c r="H1159" t="s">
        <v>21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2363</v>
      </c>
      <c r="O1159" t="s">
        <v>2364</v>
      </c>
      <c r="P1159" s="4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1" t="s">
        <v>2391</v>
      </c>
      <c r="C1160" s="1" t="s">
        <v>2392</v>
      </c>
      <c r="D1160" s="2">
        <v>7500</v>
      </c>
      <c r="E1160" s="3">
        <v>35</v>
      </c>
      <c r="F1160" t="s">
        <v>361</v>
      </c>
      <c r="G1160" t="s">
        <v>20</v>
      </c>
      <c r="H1160" t="s">
        <v>21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2363</v>
      </c>
      <c r="O1160" t="s">
        <v>2364</v>
      </c>
      <c r="P1160" s="4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1" t="s">
        <v>2393</v>
      </c>
      <c r="C1161" s="1" t="s">
        <v>2394</v>
      </c>
      <c r="D1161" s="2">
        <v>6750</v>
      </c>
      <c r="E1161" s="3">
        <v>0</v>
      </c>
      <c r="F1161" t="s">
        <v>361</v>
      </c>
      <c r="G1161" t="s">
        <v>20</v>
      </c>
      <c r="H1161" t="s">
        <v>21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2363</v>
      </c>
      <c r="O1161" t="s">
        <v>2364</v>
      </c>
      <c r="P1161" s="4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1" t="s">
        <v>2395</v>
      </c>
      <c r="C1162" s="1" t="s">
        <v>2396</v>
      </c>
      <c r="D1162" s="2">
        <v>30000</v>
      </c>
      <c r="E1162" s="3">
        <v>1155</v>
      </c>
      <c r="F1162" t="s">
        <v>361</v>
      </c>
      <c r="G1162" t="s">
        <v>20</v>
      </c>
      <c r="H1162" t="s">
        <v>21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2363</v>
      </c>
      <c r="O1162" t="s">
        <v>2364</v>
      </c>
      <c r="P1162" s="4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1" t="s">
        <v>2397</v>
      </c>
      <c r="C1163" s="1" t="s">
        <v>2398</v>
      </c>
      <c r="D1163" s="2">
        <v>18000</v>
      </c>
      <c r="E1163" s="3">
        <v>0</v>
      </c>
      <c r="F1163" t="s">
        <v>361</v>
      </c>
      <c r="G1163" t="s">
        <v>20</v>
      </c>
      <c r="H1163" t="s">
        <v>21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2363</v>
      </c>
      <c r="O1163" t="s">
        <v>2364</v>
      </c>
      <c r="P1163" s="4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1" t="s">
        <v>2399</v>
      </c>
      <c r="C1164" s="1" t="s">
        <v>2400</v>
      </c>
      <c r="D1164" s="2">
        <v>60000</v>
      </c>
      <c r="E1164" s="3">
        <v>35</v>
      </c>
      <c r="F1164" t="s">
        <v>361</v>
      </c>
      <c r="G1164" t="s">
        <v>20</v>
      </c>
      <c r="H1164" t="s">
        <v>21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2363</v>
      </c>
      <c r="O1164" t="s">
        <v>2364</v>
      </c>
      <c r="P1164" s="4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1" t="s">
        <v>2401</v>
      </c>
      <c r="C1165" s="1" t="s">
        <v>2402</v>
      </c>
      <c r="D1165" s="2">
        <v>5200</v>
      </c>
      <c r="E1165" s="3">
        <v>0</v>
      </c>
      <c r="F1165" t="s">
        <v>361</v>
      </c>
      <c r="G1165" t="s">
        <v>20</v>
      </c>
      <c r="H1165" t="s">
        <v>21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2363</v>
      </c>
      <c r="O1165" t="s">
        <v>2364</v>
      </c>
      <c r="P1165" s="4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1" t="s">
        <v>2403</v>
      </c>
      <c r="C1166" s="1" t="s">
        <v>2404</v>
      </c>
      <c r="D1166" s="2">
        <v>10000</v>
      </c>
      <c r="E1166" s="3">
        <v>0</v>
      </c>
      <c r="F1166" t="s">
        <v>361</v>
      </c>
      <c r="G1166" t="s">
        <v>20</v>
      </c>
      <c r="H1166" t="s">
        <v>21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2363</v>
      </c>
      <c r="O1166" t="s">
        <v>2364</v>
      </c>
      <c r="P1166" s="4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1" t="s">
        <v>2405</v>
      </c>
      <c r="C1167" s="1" t="s">
        <v>2406</v>
      </c>
      <c r="D1167" s="2">
        <v>10000</v>
      </c>
      <c r="E1167" s="3">
        <v>2070.5</v>
      </c>
      <c r="F1167" t="s">
        <v>361</v>
      </c>
      <c r="G1167" t="s">
        <v>20</v>
      </c>
      <c r="H1167" t="s">
        <v>21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2363</v>
      </c>
      <c r="O1167" t="s">
        <v>2364</v>
      </c>
      <c r="P1167" s="4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1" t="s">
        <v>2407</v>
      </c>
      <c r="C1168" s="1" t="s">
        <v>2408</v>
      </c>
      <c r="D1168" s="2">
        <v>15000</v>
      </c>
      <c r="E1168" s="3">
        <v>2871</v>
      </c>
      <c r="F1168" t="s">
        <v>361</v>
      </c>
      <c r="G1168" t="s">
        <v>20</v>
      </c>
      <c r="H1168" t="s">
        <v>21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2363</v>
      </c>
      <c r="O1168" t="s">
        <v>2364</v>
      </c>
      <c r="P1168" s="4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1" t="s">
        <v>2409</v>
      </c>
      <c r="C1169" s="1" t="s">
        <v>2410</v>
      </c>
      <c r="D1169" s="2">
        <v>60000</v>
      </c>
      <c r="E1169" s="3">
        <v>979</v>
      </c>
      <c r="F1169" t="s">
        <v>361</v>
      </c>
      <c r="G1169" t="s">
        <v>20</v>
      </c>
      <c r="H1169" t="s">
        <v>21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2363</v>
      </c>
      <c r="O1169" t="s">
        <v>2364</v>
      </c>
      <c r="P1169" s="4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1" t="s">
        <v>2411</v>
      </c>
      <c r="C1170" s="1" t="s">
        <v>2412</v>
      </c>
      <c r="D1170" s="2">
        <v>18000</v>
      </c>
      <c r="E1170" s="3">
        <v>1020</v>
      </c>
      <c r="F1170" t="s">
        <v>361</v>
      </c>
      <c r="G1170" t="s">
        <v>20</v>
      </c>
      <c r="H1170" t="s">
        <v>21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2363</v>
      </c>
      <c r="O1170" t="s">
        <v>2364</v>
      </c>
      <c r="P1170" s="4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1" t="s">
        <v>2413</v>
      </c>
      <c r="C1171" s="1" t="s">
        <v>2414</v>
      </c>
      <c r="D1171" s="2">
        <v>10000</v>
      </c>
      <c r="E1171" s="3">
        <v>17</v>
      </c>
      <c r="F1171" t="s">
        <v>361</v>
      </c>
      <c r="G1171" t="s">
        <v>20</v>
      </c>
      <c r="H1171" t="s">
        <v>21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2363</v>
      </c>
      <c r="O1171" t="s">
        <v>2364</v>
      </c>
      <c r="P1171" s="4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1" t="s">
        <v>2415</v>
      </c>
      <c r="C1172" s="1" t="s">
        <v>2416</v>
      </c>
      <c r="D1172" s="2">
        <v>25000</v>
      </c>
      <c r="E1172" s="3">
        <v>100</v>
      </c>
      <c r="F1172" t="s">
        <v>361</v>
      </c>
      <c r="G1172" t="s">
        <v>28</v>
      </c>
      <c r="H1172" t="s">
        <v>29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2363</v>
      </c>
      <c r="O1172" t="s">
        <v>2364</v>
      </c>
      <c r="P1172" s="4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1" t="s">
        <v>2417</v>
      </c>
      <c r="C1173" s="1" t="s">
        <v>2418</v>
      </c>
      <c r="D1173" s="2">
        <v>25000</v>
      </c>
      <c r="E1173" s="3">
        <v>25</v>
      </c>
      <c r="F1173" t="s">
        <v>361</v>
      </c>
      <c r="G1173" t="s">
        <v>20</v>
      </c>
      <c r="H1173" t="s">
        <v>21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2363</v>
      </c>
      <c r="O1173" t="s">
        <v>2364</v>
      </c>
      <c r="P1173" s="4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1" t="s">
        <v>2419</v>
      </c>
      <c r="C1174" s="1" t="s">
        <v>2420</v>
      </c>
      <c r="D1174" s="2">
        <v>9000</v>
      </c>
      <c r="E1174" s="3">
        <v>0</v>
      </c>
      <c r="F1174" t="s">
        <v>361</v>
      </c>
      <c r="G1174" t="s">
        <v>20</v>
      </c>
      <c r="H1174" t="s">
        <v>21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2363</v>
      </c>
      <c r="O1174" t="s">
        <v>2364</v>
      </c>
      <c r="P1174" s="4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1" t="s">
        <v>2421</v>
      </c>
      <c r="C1175" s="1" t="s">
        <v>2422</v>
      </c>
      <c r="D1175" s="2">
        <v>125000</v>
      </c>
      <c r="E1175" s="3">
        <v>30</v>
      </c>
      <c r="F1175" t="s">
        <v>361</v>
      </c>
      <c r="G1175" t="s">
        <v>20</v>
      </c>
      <c r="H1175" t="s">
        <v>21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2363</v>
      </c>
      <c r="O1175" t="s">
        <v>2364</v>
      </c>
      <c r="P1175" s="4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1" t="s">
        <v>2423</v>
      </c>
      <c r="C1176" s="1" t="s">
        <v>2424</v>
      </c>
      <c r="D1176" s="2">
        <v>15000</v>
      </c>
      <c r="E1176" s="3">
        <v>886</v>
      </c>
      <c r="F1176" t="s">
        <v>361</v>
      </c>
      <c r="G1176" t="s">
        <v>20</v>
      </c>
      <c r="H1176" t="s">
        <v>21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2363</v>
      </c>
      <c r="O1176" t="s">
        <v>2364</v>
      </c>
      <c r="P1176" s="4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1" t="s">
        <v>2425</v>
      </c>
      <c r="C1177" s="1" t="s">
        <v>2426</v>
      </c>
      <c r="D1177" s="2">
        <v>20000</v>
      </c>
      <c r="E1177" s="3">
        <v>585</v>
      </c>
      <c r="F1177" t="s">
        <v>361</v>
      </c>
      <c r="G1177" t="s">
        <v>20</v>
      </c>
      <c r="H1177" t="s">
        <v>21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2363</v>
      </c>
      <c r="O1177" t="s">
        <v>2364</v>
      </c>
      <c r="P1177" s="4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1" t="s">
        <v>2427</v>
      </c>
      <c r="C1178" s="1" t="s">
        <v>2428</v>
      </c>
      <c r="D1178" s="2">
        <v>175000</v>
      </c>
      <c r="E1178" s="3">
        <v>10</v>
      </c>
      <c r="F1178" t="s">
        <v>361</v>
      </c>
      <c r="G1178" t="s">
        <v>54</v>
      </c>
      <c r="H1178" t="s">
        <v>55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2363</v>
      </c>
      <c r="O1178" t="s">
        <v>2364</v>
      </c>
      <c r="P1178" s="4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1" t="s">
        <v>2429</v>
      </c>
      <c r="C1179" s="1" t="s">
        <v>2430</v>
      </c>
      <c r="D1179" s="2">
        <v>6000</v>
      </c>
      <c r="E1179" s="3">
        <v>0</v>
      </c>
      <c r="F1179" t="s">
        <v>361</v>
      </c>
      <c r="G1179" t="s">
        <v>28</v>
      </c>
      <c r="H1179" t="s">
        <v>29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2363</v>
      </c>
      <c r="O1179" t="s">
        <v>2364</v>
      </c>
      <c r="P1179" s="4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1" t="s">
        <v>2431</v>
      </c>
      <c r="C1180" s="1" t="s">
        <v>2432</v>
      </c>
      <c r="D1180" s="2">
        <v>75000</v>
      </c>
      <c r="E1180" s="3">
        <v>5</v>
      </c>
      <c r="F1180" t="s">
        <v>361</v>
      </c>
      <c r="G1180" t="s">
        <v>20</v>
      </c>
      <c r="H1180" t="s">
        <v>21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2363</v>
      </c>
      <c r="O1180" t="s">
        <v>2364</v>
      </c>
      <c r="P1180" s="4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1" t="s">
        <v>2433</v>
      </c>
      <c r="C1181" s="1" t="s">
        <v>2434</v>
      </c>
      <c r="D1181" s="2">
        <v>60000</v>
      </c>
      <c r="E1181" s="3">
        <v>3200</v>
      </c>
      <c r="F1181" t="s">
        <v>361</v>
      </c>
      <c r="G1181" t="s">
        <v>163</v>
      </c>
      <c r="H1181" t="s">
        <v>164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2363</v>
      </c>
      <c r="O1181" t="s">
        <v>2364</v>
      </c>
      <c r="P1181" s="4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1" t="s">
        <v>2435</v>
      </c>
      <c r="C1182" s="1" t="s">
        <v>2436</v>
      </c>
      <c r="D1182" s="2">
        <v>50000</v>
      </c>
      <c r="E1182" s="3">
        <v>5875</v>
      </c>
      <c r="F1182" t="s">
        <v>361</v>
      </c>
      <c r="G1182" t="s">
        <v>20</v>
      </c>
      <c r="H1182" t="s">
        <v>21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2363</v>
      </c>
      <c r="O1182" t="s">
        <v>2364</v>
      </c>
      <c r="P1182" s="4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1" t="s">
        <v>2437</v>
      </c>
      <c r="C1183" s="1" t="s">
        <v>2438</v>
      </c>
      <c r="D1183" s="2">
        <v>50000</v>
      </c>
      <c r="E1183" s="3">
        <v>4</v>
      </c>
      <c r="F1183" t="s">
        <v>361</v>
      </c>
      <c r="G1183" t="s">
        <v>20</v>
      </c>
      <c r="H1183" t="s">
        <v>21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2363</v>
      </c>
      <c r="O1183" t="s">
        <v>2364</v>
      </c>
      <c r="P1183" s="4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1" t="s">
        <v>2439</v>
      </c>
      <c r="C1184" s="1" t="s">
        <v>2440</v>
      </c>
      <c r="D1184" s="2">
        <v>1000</v>
      </c>
      <c r="E1184" s="3">
        <v>42</v>
      </c>
      <c r="F1184" t="s">
        <v>361</v>
      </c>
      <c r="G1184" t="s">
        <v>20</v>
      </c>
      <c r="H1184" t="s">
        <v>21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2363</v>
      </c>
      <c r="O1184" t="s">
        <v>2364</v>
      </c>
      <c r="P1184" s="4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1" t="s">
        <v>2441</v>
      </c>
      <c r="C1185" s="1" t="s">
        <v>2442</v>
      </c>
      <c r="D1185" s="2">
        <v>2500</v>
      </c>
      <c r="E1185" s="3">
        <v>100</v>
      </c>
      <c r="F1185" t="s">
        <v>361</v>
      </c>
      <c r="G1185" t="s">
        <v>20</v>
      </c>
      <c r="H1185" t="s">
        <v>21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2363</v>
      </c>
      <c r="O1185" t="s">
        <v>2364</v>
      </c>
      <c r="P1185" s="4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1" t="s">
        <v>2443</v>
      </c>
      <c r="C1186" s="1" t="s">
        <v>2444</v>
      </c>
      <c r="D1186" s="2">
        <v>22000</v>
      </c>
      <c r="E1186" s="3">
        <v>23086</v>
      </c>
      <c r="F1186" t="s">
        <v>19</v>
      </c>
      <c r="G1186" t="s">
        <v>28</v>
      </c>
      <c r="H1186" t="s">
        <v>29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2445</v>
      </c>
      <c r="O1186" t="s">
        <v>2446</v>
      </c>
      <c r="P1186" s="4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1" t="s">
        <v>2447</v>
      </c>
      <c r="C1187" s="1" t="s">
        <v>2448</v>
      </c>
      <c r="D1187" s="2">
        <v>12500</v>
      </c>
      <c r="E1187" s="3">
        <v>13180</v>
      </c>
      <c r="F1187" t="s">
        <v>19</v>
      </c>
      <c r="G1187" t="s">
        <v>20</v>
      </c>
      <c r="H1187" t="s">
        <v>21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2445</v>
      </c>
      <c r="O1187" t="s">
        <v>2446</v>
      </c>
      <c r="P1187" s="4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1" t="s">
        <v>2449</v>
      </c>
      <c r="C1188" s="1" t="s">
        <v>2450</v>
      </c>
      <c r="D1188" s="2">
        <v>7500</v>
      </c>
      <c r="E1188" s="3">
        <v>8005</v>
      </c>
      <c r="F1188" t="s">
        <v>19</v>
      </c>
      <c r="G1188" t="s">
        <v>28</v>
      </c>
      <c r="H1188" t="s">
        <v>29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2445</v>
      </c>
      <c r="O1188" t="s">
        <v>2446</v>
      </c>
      <c r="P1188" s="4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1" t="s">
        <v>2451</v>
      </c>
      <c r="C1189" s="1" t="s">
        <v>2452</v>
      </c>
      <c r="D1189" s="2">
        <v>8750</v>
      </c>
      <c r="E1189" s="3">
        <v>9111</v>
      </c>
      <c r="F1189" t="s">
        <v>19</v>
      </c>
      <c r="G1189" t="s">
        <v>20</v>
      </c>
      <c r="H1189" t="s">
        <v>21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2445</v>
      </c>
      <c r="O1189" t="s">
        <v>2446</v>
      </c>
      <c r="P1189" s="4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1" t="s">
        <v>2453</v>
      </c>
      <c r="C1190" s="1" t="s">
        <v>2454</v>
      </c>
      <c r="D1190" s="2">
        <v>2000</v>
      </c>
      <c r="E1190" s="3">
        <v>3211</v>
      </c>
      <c r="F1190" t="s">
        <v>19</v>
      </c>
      <c r="G1190" t="s">
        <v>163</v>
      </c>
      <c r="H1190" t="s">
        <v>164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2445</v>
      </c>
      <c r="O1190" t="s">
        <v>2446</v>
      </c>
      <c r="P1190" s="4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1" t="s">
        <v>2455</v>
      </c>
      <c r="C1191" s="1" t="s">
        <v>2456</v>
      </c>
      <c r="D1191" s="2">
        <v>9000</v>
      </c>
      <c r="E1191" s="3">
        <v>9700</v>
      </c>
      <c r="F1191" t="s">
        <v>19</v>
      </c>
      <c r="G1191" t="s">
        <v>20</v>
      </c>
      <c r="H1191" t="s">
        <v>21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2445</v>
      </c>
      <c r="O1191" t="s">
        <v>2446</v>
      </c>
      <c r="P1191" s="4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1" t="s">
        <v>2457</v>
      </c>
      <c r="C1192" s="1" t="s">
        <v>2458</v>
      </c>
      <c r="D1192" s="2">
        <v>500</v>
      </c>
      <c r="E1192" s="3">
        <v>675</v>
      </c>
      <c r="F1192" t="s">
        <v>19</v>
      </c>
      <c r="G1192" t="s">
        <v>20</v>
      </c>
      <c r="H1192" t="s">
        <v>21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2445</v>
      </c>
      <c r="O1192" t="s">
        <v>2446</v>
      </c>
      <c r="P1192" s="4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1" t="s">
        <v>2459</v>
      </c>
      <c r="C1193" s="1" t="s">
        <v>2460</v>
      </c>
      <c r="D1193" s="2">
        <v>2700</v>
      </c>
      <c r="E1193" s="3">
        <v>2945</v>
      </c>
      <c r="F1193" t="s">
        <v>19</v>
      </c>
      <c r="G1193" t="s">
        <v>20</v>
      </c>
      <c r="H1193" t="s">
        <v>21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2445</v>
      </c>
      <c r="O1193" t="s">
        <v>2446</v>
      </c>
      <c r="P1193" s="4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1" t="s">
        <v>2461</v>
      </c>
      <c r="C1194" s="1" t="s">
        <v>2462</v>
      </c>
      <c r="D1194" s="2">
        <v>100</v>
      </c>
      <c r="E1194" s="3">
        <v>290</v>
      </c>
      <c r="F1194" t="s">
        <v>19</v>
      </c>
      <c r="G1194" t="s">
        <v>28</v>
      </c>
      <c r="H1194" t="s">
        <v>29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2445</v>
      </c>
      <c r="O1194" t="s">
        <v>2446</v>
      </c>
      <c r="P1194" s="4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1" t="s">
        <v>2463</v>
      </c>
      <c r="C1195" s="1" t="s">
        <v>2464</v>
      </c>
      <c r="D1195" s="2">
        <v>21000</v>
      </c>
      <c r="E1195" s="3">
        <v>21831</v>
      </c>
      <c r="F1195" t="s">
        <v>19</v>
      </c>
      <c r="G1195" t="s">
        <v>20</v>
      </c>
      <c r="H1195" t="s">
        <v>21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2445</v>
      </c>
      <c r="O1195" t="s">
        <v>2446</v>
      </c>
      <c r="P1195" s="4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1" t="s">
        <v>2465</v>
      </c>
      <c r="C1196" s="1" t="s">
        <v>2466</v>
      </c>
      <c r="D1196" s="2">
        <v>12500</v>
      </c>
      <c r="E1196" s="3">
        <v>40280</v>
      </c>
      <c r="F1196" t="s">
        <v>19</v>
      </c>
      <c r="G1196" t="s">
        <v>2467</v>
      </c>
      <c r="H1196" t="s">
        <v>59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2445</v>
      </c>
      <c r="O1196" t="s">
        <v>2446</v>
      </c>
      <c r="P1196" s="4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1" t="s">
        <v>2468</v>
      </c>
      <c r="C1197" s="1" t="s">
        <v>2469</v>
      </c>
      <c r="D1197" s="2">
        <v>10000</v>
      </c>
      <c r="E1197" s="3">
        <v>13500</v>
      </c>
      <c r="F1197" t="s">
        <v>19</v>
      </c>
      <c r="G1197" t="s">
        <v>1230</v>
      </c>
      <c r="H1197" t="s">
        <v>59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2445</v>
      </c>
      <c r="O1197" t="s">
        <v>2446</v>
      </c>
      <c r="P1197" s="4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1" t="s">
        <v>2470</v>
      </c>
      <c r="C1198" s="1" t="s">
        <v>2471</v>
      </c>
      <c r="D1198" s="2">
        <v>14500</v>
      </c>
      <c r="E1198" s="3">
        <v>39137</v>
      </c>
      <c r="F1198" t="s">
        <v>19</v>
      </c>
      <c r="G1198" t="s">
        <v>28</v>
      </c>
      <c r="H1198" t="s">
        <v>29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2445</v>
      </c>
      <c r="O1198" t="s">
        <v>2446</v>
      </c>
      <c r="P1198" s="4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1" t="s">
        <v>2472</v>
      </c>
      <c r="C1199" s="1" t="s">
        <v>2473</v>
      </c>
      <c r="D1199" s="2">
        <v>15000</v>
      </c>
      <c r="E1199" s="3">
        <v>37994</v>
      </c>
      <c r="F1199" t="s">
        <v>19</v>
      </c>
      <c r="G1199" t="s">
        <v>20</v>
      </c>
      <c r="H1199" t="s">
        <v>21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2445</v>
      </c>
      <c r="O1199" t="s">
        <v>2446</v>
      </c>
      <c r="P1199" s="4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1" t="s">
        <v>2474</v>
      </c>
      <c r="C1200" s="1" t="s">
        <v>2475</v>
      </c>
      <c r="D1200" s="2">
        <v>3500</v>
      </c>
      <c r="E1200" s="3">
        <v>9121</v>
      </c>
      <c r="F1200" t="s">
        <v>19</v>
      </c>
      <c r="G1200" t="s">
        <v>20</v>
      </c>
      <c r="H1200" t="s">
        <v>21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2445</v>
      </c>
      <c r="O1200" t="s">
        <v>2446</v>
      </c>
      <c r="P1200" s="4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1" t="s">
        <v>2476</v>
      </c>
      <c r="C1201" s="1" t="s">
        <v>2477</v>
      </c>
      <c r="D1201" s="2">
        <v>2658</v>
      </c>
      <c r="E1201" s="3">
        <v>2693</v>
      </c>
      <c r="F1201" t="s">
        <v>19</v>
      </c>
      <c r="G1201" t="s">
        <v>28</v>
      </c>
      <c r="H1201" t="s">
        <v>29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2445</v>
      </c>
      <c r="O1201" t="s">
        <v>2446</v>
      </c>
      <c r="P1201" s="4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1" t="s">
        <v>2478</v>
      </c>
      <c r="C1202" s="1" t="s">
        <v>2479</v>
      </c>
      <c r="D1202" s="2">
        <v>4800</v>
      </c>
      <c r="E1202" s="3">
        <v>6029</v>
      </c>
      <c r="F1202" t="s">
        <v>19</v>
      </c>
      <c r="G1202" t="s">
        <v>20</v>
      </c>
      <c r="H1202" t="s">
        <v>21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2445</v>
      </c>
      <c r="O1202" t="s">
        <v>2446</v>
      </c>
      <c r="P1202" s="4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1" t="s">
        <v>2480</v>
      </c>
      <c r="C1203" s="1" t="s">
        <v>2481</v>
      </c>
      <c r="D1203" s="2">
        <v>6000</v>
      </c>
      <c r="E1203" s="3">
        <v>6146.27</v>
      </c>
      <c r="F1203" t="s">
        <v>19</v>
      </c>
      <c r="G1203" t="s">
        <v>28</v>
      </c>
      <c r="H1203" t="s">
        <v>29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2445</v>
      </c>
      <c r="O1203" t="s">
        <v>2446</v>
      </c>
      <c r="P1203" s="4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1" t="s">
        <v>2482</v>
      </c>
      <c r="C1204" s="1" t="s">
        <v>2483</v>
      </c>
      <c r="D1204" s="2">
        <v>25000</v>
      </c>
      <c r="E1204" s="3">
        <v>49811</v>
      </c>
      <c r="F1204" t="s">
        <v>19</v>
      </c>
      <c r="G1204" t="s">
        <v>54</v>
      </c>
      <c r="H1204" t="s">
        <v>55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2445</v>
      </c>
      <c r="O1204" t="s">
        <v>2446</v>
      </c>
      <c r="P1204" s="4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1" t="s">
        <v>2484</v>
      </c>
      <c r="C1205" s="1" t="s">
        <v>2485</v>
      </c>
      <c r="D1205" s="2">
        <v>16300</v>
      </c>
      <c r="E1205" s="3">
        <v>16700</v>
      </c>
      <c r="F1205" t="s">
        <v>19</v>
      </c>
      <c r="G1205" t="s">
        <v>20</v>
      </c>
      <c r="H1205" t="s">
        <v>21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2445</v>
      </c>
      <c r="O1205" t="s">
        <v>2446</v>
      </c>
      <c r="P1205" s="4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1" t="s">
        <v>2486</v>
      </c>
      <c r="C1206" s="1" t="s">
        <v>2487</v>
      </c>
      <c r="D1206" s="2">
        <v>13000</v>
      </c>
      <c r="E1206" s="3">
        <v>13383</v>
      </c>
      <c r="F1206" t="s">
        <v>19</v>
      </c>
      <c r="G1206" t="s">
        <v>20</v>
      </c>
      <c r="H1206" t="s">
        <v>21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2445</v>
      </c>
      <c r="O1206" t="s">
        <v>2446</v>
      </c>
      <c r="P1206" s="4">
        <f t="shared" si="36"/>
        <v>42297.748067129629</v>
      </c>
      <c r="Q1206">
        <f t="shared" si="37"/>
        <v>2015</v>
      </c>
    </row>
    <row r="1207" spans="1:17" ht="60" x14ac:dyDescent="0.25">
      <c r="A1207">
        <v>1205</v>
      </c>
      <c r="B1207" s="1" t="s">
        <v>2488</v>
      </c>
      <c r="C1207" s="1" t="s">
        <v>2489</v>
      </c>
      <c r="D1207" s="2">
        <v>13000</v>
      </c>
      <c r="E1207" s="3">
        <v>13112</v>
      </c>
      <c r="F1207" t="s">
        <v>19</v>
      </c>
      <c r="G1207" t="s">
        <v>506</v>
      </c>
      <c r="H1207" t="s">
        <v>59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2445</v>
      </c>
      <c r="O1207" t="s">
        <v>2446</v>
      </c>
      <c r="P1207" s="4">
        <f t="shared" si="36"/>
        <v>42138.506377314814</v>
      </c>
      <c r="Q1207">
        <f t="shared" si="37"/>
        <v>2015</v>
      </c>
    </row>
    <row r="1208" spans="1:17" ht="60" x14ac:dyDescent="0.25">
      <c r="A1208">
        <v>1206</v>
      </c>
      <c r="B1208" s="1" t="s">
        <v>2490</v>
      </c>
      <c r="C1208" s="1" t="s">
        <v>2491</v>
      </c>
      <c r="D1208" s="2">
        <v>900</v>
      </c>
      <c r="E1208" s="3">
        <v>1035</v>
      </c>
      <c r="F1208" t="s">
        <v>19</v>
      </c>
      <c r="G1208" t="s">
        <v>2020</v>
      </c>
      <c r="H1208" t="s">
        <v>59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2445</v>
      </c>
      <c r="O1208" t="s">
        <v>2446</v>
      </c>
      <c r="P1208" s="4">
        <f t="shared" si="36"/>
        <v>42772.776076388895</v>
      </c>
      <c r="Q1208">
        <f t="shared" si="37"/>
        <v>2017</v>
      </c>
    </row>
    <row r="1209" spans="1:17" ht="30" x14ac:dyDescent="0.25">
      <c r="A1209">
        <v>1207</v>
      </c>
      <c r="B1209" s="1" t="s">
        <v>2492</v>
      </c>
      <c r="C1209" s="1" t="s">
        <v>2493</v>
      </c>
      <c r="D1209" s="2">
        <v>16700</v>
      </c>
      <c r="E1209" s="3">
        <v>17396</v>
      </c>
      <c r="F1209" t="s">
        <v>19</v>
      </c>
      <c r="G1209" t="s">
        <v>1230</v>
      </c>
      <c r="H1209" t="s">
        <v>59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2445</v>
      </c>
      <c r="O1209" t="s">
        <v>2446</v>
      </c>
      <c r="P1209" s="4">
        <f t="shared" si="36"/>
        <v>42430.430243055554</v>
      </c>
      <c r="Q1209">
        <f t="shared" si="37"/>
        <v>2016</v>
      </c>
    </row>
    <row r="1210" spans="1:17" ht="60" x14ac:dyDescent="0.25">
      <c r="A1210">
        <v>1208</v>
      </c>
      <c r="B1210" s="1" t="s">
        <v>2494</v>
      </c>
      <c r="C1210" s="1" t="s">
        <v>2495</v>
      </c>
      <c r="D1210" s="2">
        <v>10000</v>
      </c>
      <c r="E1210" s="3">
        <v>15530</v>
      </c>
      <c r="F1210" t="s">
        <v>19</v>
      </c>
      <c r="G1210" t="s">
        <v>20</v>
      </c>
      <c r="H1210" t="s">
        <v>21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2445</v>
      </c>
      <c r="O1210" t="s">
        <v>2446</v>
      </c>
      <c r="P1210" s="4">
        <f t="shared" si="36"/>
        <v>42423.709074074075</v>
      </c>
      <c r="Q1210">
        <f t="shared" si="37"/>
        <v>2016</v>
      </c>
    </row>
    <row r="1211" spans="1:17" ht="60" x14ac:dyDescent="0.25">
      <c r="A1211">
        <v>1209</v>
      </c>
      <c r="B1211" s="1" t="s">
        <v>2496</v>
      </c>
      <c r="C1211" s="1" t="s">
        <v>2497</v>
      </c>
      <c r="D1211" s="2">
        <v>6000</v>
      </c>
      <c r="E1211" s="3">
        <v>6360</v>
      </c>
      <c r="F1211" t="s">
        <v>19</v>
      </c>
      <c r="G1211" t="s">
        <v>20</v>
      </c>
      <c r="H1211" t="s">
        <v>21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2445</v>
      </c>
      <c r="O1211" t="s">
        <v>2446</v>
      </c>
      <c r="P1211" s="4">
        <f t="shared" si="36"/>
        <v>42761.846122685187</v>
      </c>
      <c r="Q1211">
        <f t="shared" si="37"/>
        <v>2017</v>
      </c>
    </row>
    <row r="1212" spans="1:17" ht="30" x14ac:dyDescent="0.25">
      <c r="A1212">
        <v>1210</v>
      </c>
      <c r="B1212" s="1" t="s">
        <v>2498</v>
      </c>
      <c r="C1212" s="1" t="s">
        <v>2499</v>
      </c>
      <c r="D1212" s="2">
        <v>20000</v>
      </c>
      <c r="E1212" s="3">
        <v>50863</v>
      </c>
      <c r="F1212" t="s">
        <v>19</v>
      </c>
      <c r="G1212" t="s">
        <v>480</v>
      </c>
      <c r="H1212" t="s">
        <v>481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2445</v>
      </c>
      <c r="O1212" t="s">
        <v>2446</v>
      </c>
      <c r="P1212" s="4">
        <f t="shared" si="36"/>
        <v>42132.941805555558</v>
      </c>
      <c r="Q1212">
        <f t="shared" si="37"/>
        <v>2015</v>
      </c>
    </row>
    <row r="1213" spans="1:17" ht="60" x14ac:dyDescent="0.25">
      <c r="A1213">
        <v>1211</v>
      </c>
      <c r="B1213" s="1" t="s">
        <v>2500</v>
      </c>
      <c r="C1213" s="1" t="s">
        <v>2501</v>
      </c>
      <c r="D1213" s="2">
        <v>1000</v>
      </c>
      <c r="E1213" s="3">
        <v>1011</v>
      </c>
      <c r="F1213" t="s">
        <v>19</v>
      </c>
      <c r="G1213" t="s">
        <v>163</v>
      </c>
      <c r="H1213" t="s">
        <v>164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2445</v>
      </c>
      <c r="O1213" t="s">
        <v>2446</v>
      </c>
      <c r="P1213" s="4">
        <f t="shared" si="36"/>
        <v>42515.866446759261</v>
      </c>
      <c r="Q1213">
        <f t="shared" si="37"/>
        <v>2016</v>
      </c>
    </row>
    <row r="1214" spans="1:17" ht="60" x14ac:dyDescent="0.25">
      <c r="A1214">
        <v>1212</v>
      </c>
      <c r="B1214" s="1" t="s">
        <v>2502</v>
      </c>
      <c r="C1214" s="1" t="s">
        <v>2503</v>
      </c>
      <c r="D1214" s="2">
        <v>2500</v>
      </c>
      <c r="E1214" s="3">
        <v>3226</v>
      </c>
      <c r="F1214" t="s">
        <v>19</v>
      </c>
      <c r="G1214" t="s">
        <v>20</v>
      </c>
      <c r="H1214" t="s">
        <v>21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2445</v>
      </c>
      <c r="O1214" t="s">
        <v>2446</v>
      </c>
      <c r="P1214" s="4">
        <f t="shared" si="36"/>
        <v>42318.950173611112</v>
      </c>
      <c r="Q1214">
        <f t="shared" si="37"/>
        <v>2015</v>
      </c>
    </row>
    <row r="1215" spans="1:17" ht="60" x14ac:dyDescent="0.25">
      <c r="A1215">
        <v>1213</v>
      </c>
      <c r="B1215" s="1" t="s">
        <v>2504</v>
      </c>
      <c r="C1215" s="1" t="s">
        <v>2505</v>
      </c>
      <c r="D1215" s="2">
        <v>6500</v>
      </c>
      <c r="E1215" s="3">
        <v>6645</v>
      </c>
      <c r="F1215" t="s">
        <v>19</v>
      </c>
      <c r="G1215" t="s">
        <v>28</v>
      </c>
      <c r="H1215" t="s">
        <v>29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2445</v>
      </c>
      <c r="O1215" t="s">
        <v>2446</v>
      </c>
      <c r="P1215" s="4">
        <f t="shared" si="36"/>
        <v>42731.755787037036</v>
      </c>
      <c r="Q1215">
        <f t="shared" si="37"/>
        <v>2016</v>
      </c>
    </row>
    <row r="1216" spans="1:17" ht="60" x14ac:dyDescent="0.25">
      <c r="A1216">
        <v>1214</v>
      </c>
      <c r="B1216" s="1" t="s">
        <v>2506</v>
      </c>
      <c r="C1216" s="1" t="s">
        <v>2507</v>
      </c>
      <c r="D1216" s="2">
        <v>2000</v>
      </c>
      <c r="E1216" s="3">
        <v>2636</v>
      </c>
      <c r="F1216" t="s">
        <v>19</v>
      </c>
      <c r="G1216" t="s">
        <v>20</v>
      </c>
      <c r="H1216" t="s">
        <v>21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2445</v>
      </c>
      <c r="O1216" t="s">
        <v>2446</v>
      </c>
      <c r="P1216" s="4">
        <f t="shared" si="36"/>
        <v>42104.840335648143</v>
      </c>
      <c r="Q1216">
        <f t="shared" si="37"/>
        <v>2015</v>
      </c>
    </row>
    <row r="1217" spans="1:17" ht="60" x14ac:dyDescent="0.25">
      <c r="A1217">
        <v>1215</v>
      </c>
      <c r="B1217" s="1" t="s">
        <v>2508</v>
      </c>
      <c r="C1217" s="1" t="s">
        <v>2509</v>
      </c>
      <c r="D1217" s="2">
        <v>5000</v>
      </c>
      <c r="E1217" s="3">
        <v>39304.01</v>
      </c>
      <c r="F1217" t="s">
        <v>19</v>
      </c>
      <c r="G1217" t="s">
        <v>20</v>
      </c>
      <c r="H1217" t="s">
        <v>21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2445</v>
      </c>
      <c r="O1217" t="s">
        <v>2446</v>
      </c>
      <c r="P1217" s="4">
        <f t="shared" si="36"/>
        <v>41759.923101851848</v>
      </c>
      <c r="Q1217">
        <f t="shared" si="37"/>
        <v>2014</v>
      </c>
    </row>
    <row r="1218" spans="1:17" ht="30" x14ac:dyDescent="0.25">
      <c r="A1218">
        <v>1216</v>
      </c>
      <c r="B1218" s="1" t="s">
        <v>2510</v>
      </c>
      <c r="C1218" s="1" t="s">
        <v>2511</v>
      </c>
      <c r="D1218" s="2">
        <v>14000</v>
      </c>
      <c r="E1218" s="3">
        <v>20398</v>
      </c>
      <c r="F1218" t="s">
        <v>19</v>
      </c>
      <c r="G1218" t="s">
        <v>20</v>
      </c>
      <c r="H1218" t="s">
        <v>21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2445</v>
      </c>
      <c r="O1218" t="s">
        <v>2446</v>
      </c>
      <c r="P1218" s="4">
        <f t="shared" ref="P1218:P1281" si="38">(((J1218/60)/60)/24)+DATE(1970,1,1)</f>
        <v>42247.616400462968</v>
      </c>
      <c r="Q1218">
        <f t="shared" ref="Q1218:Q1281" si="39">YEAR(P1218)</f>
        <v>2015</v>
      </c>
    </row>
    <row r="1219" spans="1:17" ht="45" x14ac:dyDescent="0.25">
      <c r="A1219">
        <v>1217</v>
      </c>
      <c r="B1219" s="1" t="s">
        <v>2512</v>
      </c>
      <c r="C1219" s="1" t="s">
        <v>2513</v>
      </c>
      <c r="D1219" s="2">
        <v>26500</v>
      </c>
      <c r="E1219" s="3">
        <v>27189</v>
      </c>
      <c r="F1219" t="s">
        <v>19</v>
      </c>
      <c r="G1219" t="s">
        <v>20</v>
      </c>
      <c r="H1219" t="s">
        <v>21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2445</v>
      </c>
      <c r="O1219" t="s">
        <v>2446</v>
      </c>
      <c r="P1219" s="4">
        <f t="shared" si="38"/>
        <v>42535.809490740736</v>
      </c>
      <c r="Q1219">
        <f t="shared" si="39"/>
        <v>2016</v>
      </c>
    </row>
    <row r="1220" spans="1:17" ht="60" x14ac:dyDescent="0.25">
      <c r="A1220">
        <v>1218</v>
      </c>
      <c r="B1220" s="1" t="s">
        <v>2514</v>
      </c>
      <c r="C1220" s="1" t="s">
        <v>2515</v>
      </c>
      <c r="D1220" s="2">
        <v>9000</v>
      </c>
      <c r="E1220" s="3">
        <v>15505</v>
      </c>
      <c r="F1220" t="s">
        <v>19</v>
      </c>
      <c r="G1220" t="s">
        <v>20</v>
      </c>
      <c r="H1220" t="s">
        <v>21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2445</v>
      </c>
      <c r="O1220" t="s">
        <v>2446</v>
      </c>
      <c r="P1220" s="4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1" t="s">
        <v>2516</v>
      </c>
      <c r="C1221" s="1" t="s">
        <v>2517</v>
      </c>
      <c r="D1221" s="2">
        <v>16350</v>
      </c>
      <c r="E1221" s="3">
        <v>26024</v>
      </c>
      <c r="F1221" t="s">
        <v>19</v>
      </c>
      <c r="G1221" t="s">
        <v>20</v>
      </c>
      <c r="H1221" t="s">
        <v>21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2445</v>
      </c>
      <c r="O1221" t="s">
        <v>2446</v>
      </c>
      <c r="P1221" s="4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1" t="s">
        <v>2518</v>
      </c>
      <c r="C1222" s="1" t="s">
        <v>2519</v>
      </c>
      <c r="D1222" s="2">
        <v>15000</v>
      </c>
      <c r="E1222" s="3">
        <v>15565</v>
      </c>
      <c r="F1222" t="s">
        <v>19</v>
      </c>
      <c r="G1222" t="s">
        <v>506</v>
      </c>
      <c r="H1222" t="s">
        <v>59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2445</v>
      </c>
      <c r="O1222" t="s">
        <v>2446</v>
      </c>
      <c r="P1222" s="4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1" t="s">
        <v>2520</v>
      </c>
      <c r="C1223" s="1" t="s">
        <v>2521</v>
      </c>
      <c r="D1223" s="2">
        <v>2200</v>
      </c>
      <c r="E1223" s="3">
        <v>2451.0100000000002</v>
      </c>
      <c r="F1223" t="s">
        <v>19</v>
      </c>
      <c r="G1223" t="s">
        <v>28</v>
      </c>
      <c r="H1223" t="s">
        <v>29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2445</v>
      </c>
      <c r="O1223" t="s">
        <v>2446</v>
      </c>
      <c r="P1223" s="4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1" t="s">
        <v>2522</v>
      </c>
      <c r="C1224" s="1" t="s">
        <v>2523</v>
      </c>
      <c r="D1224" s="2">
        <v>4000</v>
      </c>
      <c r="E1224" s="3">
        <v>11215</v>
      </c>
      <c r="F1224" t="s">
        <v>19</v>
      </c>
      <c r="G1224" t="s">
        <v>163</v>
      </c>
      <c r="H1224" t="s">
        <v>164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2445</v>
      </c>
      <c r="O1224" t="s">
        <v>2446</v>
      </c>
      <c r="P1224" s="4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1" t="s">
        <v>2524</v>
      </c>
      <c r="C1225" s="1" t="s">
        <v>2525</v>
      </c>
      <c r="D1225" s="2">
        <v>19800</v>
      </c>
      <c r="E1225" s="3">
        <v>22197</v>
      </c>
      <c r="F1225" t="s">
        <v>19</v>
      </c>
      <c r="G1225" t="s">
        <v>20</v>
      </c>
      <c r="H1225" t="s">
        <v>21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2445</v>
      </c>
      <c r="O1225" t="s">
        <v>2446</v>
      </c>
      <c r="P1225" s="4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1" t="s">
        <v>2526</v>
      </c>
      <c r="C1226" s="1" t="s">
        <v>2527</v>
      </c>
      <c r="D1226" s="2">
        <v>15000</v>
      </c>
      <c r="E1226" s="3">
        <v>1060</v>
      </c>
      <c r="F1226" t="s">
        <v>276</v>
      </c>
      <c r="G1226" t="s">
        <v>20</v>
      </c>
      <c r="H1226" t="s">
        <v>21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1621</v>
      </c>
      <c r="O1226" t="s">
        <v>2528</v>
      </c>
      <c r="P1226" s="4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1" t="s">
        <v>2529</v>
      </c>
      <c r="C1227" s="1" t="s">
        <v>2530</v>
      </c>
      <c r="D1227" s="2">
        <v>3000</v>
      </c>
      <c r="E1227" s="3">
        <v>132</v>
      </c>
      <c r="F1227" t="s">
        <v>276</v>
      </c>
      <c r="G1227" t="s">
        <v>20</v>
      </c>
      <c r="H1227" t="s">
        <v>21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1621</v>
      </c>
      <c r="O1227" t="s">
        <v>2528</v>
      </c>
      <c r="P1227" s="4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1" t="s">
        <v>2531</v>
      </c>
      <c r="C1228" s="1" t="s">
        <v>2532</v>
      </c>
      <c r="D1228" s="2">
        <v>50000</v>
      </c>
      <c r="E1228" s="3">
        <v>1937</v>
      </c>
      <c r="F1228" t="s">
        <v>276</v>
      </c>
      <c r="G1228" t="s">
        <v>20</v>
      </c>
      <c r="H1228" t="s">
        <v>21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1621</v>
      </c>
      <c r="O1228" t="s">
        <v>2528</v>
      </c>
      <c r="P1228" s="4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1" t="s">
        <v>2533</v>
      </c>
      <c r="C1229" s="1" t="s">
        <v>2534</v>
      </c>
      <c r="D1229" s="2">
        <v>2000</v>
      </c>
      <c r="E1229" s="3">
        <v>0</v>
      </c>
      <c r="F1229" t="s">
        <v>276</v>
      </c>
      <c r="G1229" t="s">
        <v>20</v>
      </c>
      <c r="H1229" t="s">
        <v>21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1621</v>
      </c>
      <c r="O1229" t="s">
        <v>2528</v>
      </c>
      <c r="P1229" s="4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1" t="s">
        <v>2535</v>
      </c>
      <c r="C1230" s="1" t="s">
        <v>2536</v>
      </c>
      <c r="D1230" s="2">
        <v>5000</v>
      </c>
      <c r="E1230" s="3">
        <v>1465</v>
      </c>
      <c r="F1230" t="s">
        <v>276</v>
      </c>
      <c r="G1230" t="s">
        <v>20</v>
      </c>
      <c r="H1230" t="s">
        <v>21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1621</v>
      </c>
      <c r="O1230" t="s">
        <v>2528</v>
      </c>
      <c r="P1230" s="4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1" t="s">
        <v>2537</v>
      </c>
      <c r="C1231" s="1" t="s">
        <v>2538</v>
      </c>
      <c r="D1231" s="2">
        <v>2750</v>
      </c>
      <c r="E1231" s="3">
        <v>25</v>
      </c>
      <c r="F1231" t="s">
        <v>276</v>
      </c>
      <c r="G1231" t="s">
        <v>20</v>
      </c>
      <c r="H1231" t="s">
        <v>21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1621</v>
      </c>
      <c r="O1231" t="s">
        <v>2528</v>
      </c>
      <c r="P1231" s="4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1" t="s">
        <v>2539</v>
      </c>
      <c r="C1232" s="1" t="s">
        <v>2540</v>
      </c>
      <c r="D1232" s="2">
        <v>500000</v>
      </c>
      <c r="E1232" s="3">
        <v>0</v>
      </c>
      <c r="F1232" t="s">
        <v>276</v>
      </c>
      <c r="G1232" t="s">
        <v>20</v>
      </c>
      <c r="H1232" t="s">
        <v>21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1621</v>
      </c>
      <c r="O1232" t="s">
        <v>2528</v>
      </c>
      <c r="P1232" s="4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1" t="s">
        <v>2541</v>
      </c>
      <c r="C1233" s="1" t="s">
        <v>2542</v>
      </c>
      <c r="D1233" s="2">
        <v>5000</v>
      </c>
      <c r="E1233" s="3">
        <v>0</v>
      </c>
      <c r="F1233" t="s">
        <v>276</v>
      </c>
      <c r="G1233" t="s">
        <v>20</v>
      </c>
      <c r="H1233" t="s">
        <v>21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1621</v>
      </c>
      <c r="O1233" t="s">
        <v>2528</v>
      </c>
      <c r="P1233" s="4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1" t="s">
        <v>2543</v>
      </c>
      <c r="C1234" s="1" t="s">
        <v>2544</v>
      </c>
      <c r="D1234" s="2">
        <v>5000</v>
      </c>
      <c r="E1234" s="3">
        <v>40</v>
      </c>
      <c r="F1234" t="s">
        <v>276</v>
      </c>
      <c r="G1234" t="s">
        <v>20</v>
      </c>
      <c r="H1234" t="s">
        <v>21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1621</v>
      </c>
      <c r="O1234" t="s">
        <v>2528</v>
      </c>
      <c r="P1234" s="4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1" t="s">
        <v>2545</v>
      </c>
      <c r="C1235" s="1" t="s">
        <v>2546</v>
      </c>
      <c r="D1235" s="2">
        <v>1000</v>
      </c>
      <c r="E1235" s="3">
        <v>116</v>
      </c>
      <c r="F1235" t="s">
        <v>276</v>
      </c>
      <c r="G1235" t="s">
        <v>20</v>
      </c>
      <c r="H1235" t="s">
        <v>21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1621</v>
      </c>
      <c r="O1235" t="s">
        <v>2528</v>
      </c>
      <c r="P1235" s="4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1" t="s">
        <v>2547</v>
      </c>
      <c r="C1236" s="1" t="s">
        <v>2548</v>
      </c>
      <c r="D1236" s="2">
        <v>50000</v>
      </c>
      <c r="E1236" s="3">
        <v>0</v>
      </c>
      <c r="F1236" t="s">
        <v>276</v>
      </c>
      <c r="G1236" t="s">
        <v>28</v>
      </c>
      <c r="H1236" t="s">
        <v>29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1621</v>
      </c>
      <c r="O1236" t="s">
        <v>2528</v>
      </c>
      <c r="P1236" s="4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1" t="s">
        <v>2549</v>
      </c>
      <c r="C1237" s="1" t="s">
        <v>2550</v>
      </c>
      <c r="D1237" s="2">
        <v>7534</v>
      </c>
      <c r="E1237" s="3">
        <v>210</v>
      </c>
      <c r="F1237" t="s">
        <v>276</v>
      </c>
      <c r="G1237" t="s">
        <v>20</v>
      </c>
      <c r="H1237" t="s">
        <v>21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1621</v>
      </c>
      <c r="O1237" t="s">
        <v>2528</v>
      </c>
      <c r="P1237" s="4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1" t="s">
        <v>2551</v>
      </c>
      <c r="C1238" s="1" t="s">
        <v>2552</v>
      </c>
      <c r="D1238" s="2">
        <v>2500</v>
      </c>
      <c r="E1238" s="3">
        <v>0</v>
      </c>
      <c r="F1238" t="s">
        <v>276</v>
      </c>
      <c r="G1238" t="s">
        <v>20</v>
      </c>
      <c r="H1238" t="s">
        <v>21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1621</v>
      </c>
      <c r="O1238" t="s">
        <v>2528</v>
      </c>
      <c r="P1238" s="4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1" t="s">
        <v>2553</v>
      </c>
      <c r="C1239" s="1" t="s">
        <v>2554</v>
      </c>
      <c r="D1239" s="2">
        <v>25000</v>
      </c>
      <c r="E1239" s="3">
        <v>0</v>
      </c>
      <c r="F1239" t="s">
        <v>276</v>
      </c>
      <c r="G1239" t="s">
        <v>20</v>
      </c>
      <c r="H1239" t="s">
        <v>21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1621</v>
      </c>
      <c r="O1239" t="s">
        <v>2528</v>
      </c>
      <c r="P1239" s="4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1" t="s">
        <v>2555</v>
      </c>
      <c r="C1240" s="1" t="s">
        <v>2556</v>
      </c>
      <c r="D1240" s="2">
        <v>1000</v>
      </c>
      <c r="E1240" s="3">
        <v>178</v>
      </c>
      <c r="F1240" t="s">
        <v>276</v>
      </c>
      <c r="G1240" t="s">
        <v>20</v>
      </c>
      <c r="H1240" t="s">
        <v>21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1621</v>
      </c>
      <c r="O1240" t="s">
        <v>2528</v>
      </c>
      <c r="P1240" s="4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1" t="s">
        <v>2557</v>
      </c>
      <c r="C1241" s="1" t="s">
        <v>2558</v>
      </c>
      <c r="D1241" s="2">
        <v>2500</v>
      </c>
      <c r="E1241" s="3">
        <v>0</v>
      </c>
      <c r="F1241" t="s">
        <v>276</v>
      </c>
      <c r="G1241" t="s">
        <v>20</v>
      </c>
      <c r="H1241" t="s">
        <v>21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1621</v>
      </c>
      <c r="O1241" t="s">
        <v>2528</v>
      </c>
      <c r="P1241" s="4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1" t="s">
        <v>2559</v>
      </c>
      <c r="C1242" s="1" t="s">
        <v>2560</v>
      </c>
      <c r="D1242" s="2">
        <v>8000</v>
      </c>
      <c r="E1242" s="3">
        <v>241</v>
      </c>
      <c r="F1242" t="s">
        <v>276</v>
      </c>
      <c r="G1242" t="s">
        <v>20</v>
      </c>
      <c r="H1242" t="s">
        <v>21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1621</v>
      </c>
      <c r="O1242" t="s">
        <v>2528</v>
      </c>
      <c r="P1242" s="4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1" t="s">
        <v>2561</v>
      </c>
      <c r="C1243" s="1" t="s">
        <v>2562</v>
      </c>
      <c r="D1243" s="2">
        <v>5000</v>
      </c>
      <c r="E1243" s="3">
        <v>2537</v>
      </c>
      <c r="F1243" t="s">
        <v>276</v>
      </c>
      <c r="G1243" t="s">
        <v>20</v>
      </c>
      <c r="H1243" t="s">
        <v>21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1621</v>
      </c>
      <c r="O1243" t="s">
        <v>2528</v>
      </c>
      <c r="P1243" s="4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1" t="s">
        <v>2563</v>
      </c>
      <c r="C1244" s="1" t="s">
        <v>2564</v>
      </c>
      <c r="D1244" s="2">
        <v>911</v>
      </c>
      <c r="E1244" s="3">
        <v>5</v>
      </c>
      <c r="F1244" t="s">
        <v>276</v>
      </c>
      <c r="G1244" t="s">
        <v>20</v>
      </c>
      <c r="H1244" t="s">
        <v>21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1621</v>
      </c>
      <c r="O1244" t="s">
        <v>2528</v>
      </c>
      <c r="P1244" s="4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1" t="s">
        <v>2565</v>
      </c>
      <c r="C1245" s="1" t="s">
        <v>2566</v>
      </c>
      <c r="D1245" s="2">
        <v>12000</v>
      </c>
      <c r="E1245" s="3">
        <v>1691</v>
      </c>
      <c r="F1245" t="s">
        <v>276</v>
      </c>
      <c r="G1245" t="s">
        <v>20</v>
      </c>
      <c r="H1245" t="s">
        <v>21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1621</v>
      </c>
      <c r="O1245" t="s">
        <v>2528</v>
      </c>
      <c r="P1245" s="4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1" t="s">
        <v>2567</v>
      </c>
      <c r="C1246" s="1" t="s">
        <v>2568</v>
      </c>
      <c r="D1246" s="2">
        <v>2000</v>
      </c>
      <c r="E1246" s="3">
        <v>2076</v>
      </c>
      <c r="F1246" t="s">
        <v>19</v>
      </c>
      <c r="G1246" t="s">
        <v>20</v>
      </c>
      <c r="H1246" t="s">
        <v>21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1621</v>
      </c>
      <c r="O1246" t="s">
        <v>1622</v>
      </c>
      <c r="P1246" s="4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1" t="s">
        <v>2569</v>
      </c>
      <c r="C1247" s="1" t="s">
        <v>2570</v>
      </c>
      <c r="D1247" s="2">
        <v>2000</v>
      </c>
      <c r="E1247" s="3">
        <v>2405</v>
      </c>
      <c r="F1247" t="s">
        <v>19</v>
      </c>
      <c r="G1247" t="s">
        <v>20</v>
      </c>
      <c r="H1247" t="s">
        <v>21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1621</v>
      </c>
      <c r="O1247" t="s">
        <v>1622</v>
      </c>
      <c r="P1247" s="4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1" t="s">
        <v>2571</v>
      </c>
      <c r="C1248" s="1" t="s">
        <v>2572</v>
      </c>
      <c r="D1248" s="2">
        <v>2000</v>
      </c>
      <c r="E1248" s="3">
        <v>2340</v>
      </c>
      <c r="F1248" t="s">
        <v>19</v>
      </c>
      <c r="G1248" t="s">
        <v>20</v>
      </c>
      <c r="H1248" t="s">
        <v>21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1621</v>
      </c>
      <c r="O1248" t="s">
        <v>1622</v>
      </c>
      <c r="P1248" s="4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1" t="s">
        <v>2573</v>
      </c>
      <c r="C1249" s="1" t="s">
        <v>2574</v>
      </c>
      <c r="D1249" s="2">
        <v>3500</v>
      </c>
      <c r="E1249" s="3">
        <v>4275</v>
      </c>
      <c r="F1249" t="s">
        <v>19</v>
      </c>
      <c r="G1249" t="s">
        <v>20</v>
      </c>
      <c r="H1249" t="s">
        <v>21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1621</v>
      </c>
      <c r="O1249" t="s">
        <v>1622</v>
      </c>
      <c r="P1249" s="4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1" t="s">
        <v>2575</v>
      </c>
      <c r="C1250" s="1" t="s">
        <v>2576</v>
      </c>
      <c r="D1250" s="2">
        <v>2500</v>
      </c>
      <c r="E1250" s="3">
        <v>3791</v>
      </c>
      <c r="F1250" t="s">
        <v>19</v>
      </c>
      <c r="G1250" t="s">
        <v>20</v>
      </c>
      <c r="H1250" t="s">
        <v>21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1621</v>
      </c>
      <c r="O1250" t="s">
        <v>1622</v>
      </c>
      <c r="P1250" s="4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1" t="s">
        <v>2577</v>
      </c>
      <c r="C1251" s="1" t="s">
        <v>2578</v>
      </c>
      <c r="D1251" s="2">
        <v>5000</v>
      </c>
      <c r="E1251" s="3">
        <v>5222</v>
      </c>
      <c r="F1251" t="s">
        <v>19</v>
      </c>
      <c r="G1251" t="s">
        <v>20</v>
      </c>
      <c r="H1251" t="s">
        <v>21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1621</v>
      </c>
      <c r="O1251" t="s">
        <v>1622</v>
      </c>
      <c r="P1251" s="4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1" t="s">
        <v>2579</v>
      </c>
      <c r="C1252" s="1" t="s">
        <v>2580</v>
      </c>
      <c r="D1252" s="2">
        <v>30000</v>
      </c>
      <c r="E1252" s="3">
        <v>60046</v>
      </c>
      <c r="F1252" t="s">
        <v>19</v>
      </c>
      <c r="G1252" t="s">
        <v>20</v>
      </c>
      <c r="H1252" t="s">
        <v>21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1621</v>
      </c>
      <c r="O1252" t="s">
        <v>1622</v>
      </c>
      <c r="P1252" s="4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1" t="s">
        <v>2581</v>
      </c>
      <c r="C1253" s="1" t="s">
        <v>2582</v>
      </c>
      <c r="D1253" s="2">
        <v>6000</v>
      </c>
      <c r="E1253" s="3">
        <v>6108</v>
      </c>
      <c r="F1253" t="s">
        <v>19</v>
      </c>
      <c r="G1253" t="s">
        <v>20</v>
      </c>
      <c r="H1253" t="s">
        <v>21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1621</v>
      </c>
      <c r="O1253" t="s">
        <v>1622</v>
      </c>
      <c r="P1253" s="4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1" t="s">
        <v>2583</v>
      </c>
      <c r="C1254" s="1" t="s">
        <v>2584</v>
      </c>
      <c r="D1254" s="2">
        <v>3500</v>
      </c>
      <c r="E1254" s="3">
        <v>4818</v>
      </c>
      <c r="F1254" t="s">
        <v>19</v>
      </c>
      <c r="G1254" t="s">
        <v>20</v>
      </c>
      <c r="H1254" t="s">
        <v>21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1621</v>
      </c>
      <c r="O1254" t="s">
        <v>1622</v>
      </c>
      <c r="P1254" s="4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1" t="s">
        <v>2585</v>
      </c>
      <c r="C1255" s="1" t="s">
        <v>2586</v>
      </c>
      <c r="D1255" s="2">
        <v>10</v>
      </c>
      <c r="E1255" s="3">
        <v>30383.32</v>
      </c>
      <c r="F1255" t="s">
        <v>19</v>
      </c>
      <c r="G1255" t="s">
        <v>20</v>
      </c>
      <c r="H1255" t="s">
        <v>21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1621</v>
      </c>
      <c r="O1255" t="s">
        <v>1622</v>
      </c>
      <c r="P1255" s="4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1" t="s">
        <v>2587</v>
      </c>
      <c r="C1256" s="1" t="s">
        <v>2588</v>
      </c>
      <c r="D1256" s="2">
        <v>6700</v>
      </c>
      <c r="E1256" s="3">
        <v>13323</v>
      </c>
      <c r="F1256" t="s">
        <v>19</v>
      </c>
      <c r="G1256" t="s">
        <v>20</v>
      </c>
      <c r="H1256" t="s">
        <v>21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1621</v>
      </c>
      <c r="O1256" t="s">
        <v>1622</v>
      </c>
      <c r="P1256" s="4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1" t="s">
        <v>2589</v>
      </c>
      <c r="C1257" s="1" t="s">
        <v>2590</v>
      </c>
      <c r="D1257" s="2">
        <v>3000</v>
      </c>
      <c r="E1257" s="3">
        <v>6071</v>
      </c>
      <c r="F1257" t="s">
        <v>19</v>
      </c>
      <c r="G1257" t="s">
        <v>20</v>
      </c>
      <c r="H1257" t="s">
        <v>21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1621</v>
      </c>
      <c r="O1257" t="s">
        <v>1622</v>
      </c>
      <c r="P1257" s="4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1" t="s">
        <v>2591</v>
      </c>
      <c r="C1258" s="1" t="s">
        <v>2592</v>
      </c>
      <c r="D1258" s="2">
        <v>30000</v>
      </c>
      <c r="E1258" s="3">
        <v>35389.129999999997</v>
      </c>
      <c r="F1258" t="s">
        <v>19</v>
      </c>
      <c r="G1258" t="s">
        <v>20</v>
      </c>
      <c r="H1258" t="s">
        <v>21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1621</v>
      </c>
      <c r="O1258" t="s">
        <v>1622</v>
      </c>
      <c r="P1258" s="4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1" t="s">
        <v>2593</v>
      </c>
      <c r="C1259" s="1" t="s">
        <v>2594</v>
      </c>
      <c r="D1259" s="2">
        <v>5500</v>
      </c>
      <c r="E1259" s="3">
        <v>16210</v>
      </c>
      <c r="F1259" t="s">
        <v>19</v>
      </c>
      <c r="G1259" t="s">
        <v>20</v>
      </c>
      <c r="H1259" t="s">
        <v>21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1621</v>
      </c>
      <c r="O1259" t="s">
        <v>1622</v>
      </c>
      <c r="P1259" s="4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1" t="s">
        <v>2595</v>
      </c>
      <c r="C1260" s="1" t="s">
        <v>2596</v>
      </c>
      <c r="D1260" s="2">
        <v>12000</v>
      </c>
      <c r="E1260" s="3">
        <v>25577.56</v>
      </c>
      <c r="F1260" t="s">
        <v>19</v>
      </c>
      <c r="G1260" t="s">
        <v>20</v>
      </c>
      <c r="H1260" t="s">
        <v>21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1621</v>
      </c>
      <c r="O1260" t="s">
        <v>1622</v>
      </c>
      <c r="P1260" s="4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1" t="s">
        <v>2597</v>
      </c>
      <c r="C1261" s="1" t="s">
        <v>2598</v>
      </c>
      <c r="D1261" s="2">
        <v>2500</v>
      </c>
      <c r="E1261" s="3">
        <v>2606</v>
      </c>
      <c r="F1261" t="s">
        <v>19</v>
      </c>
      <c r="G1261" t="s">
        <v>20</v>
      </c>
      <c r="H1261" t="s">
        <v>21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1621</v>
      </c>
      <c r="O1261" t="s">
        <v>1622</v>
      </c>
      <c r="P1261" s="4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1" t="s">
        <v>2599</v>
      </c>
      <c r="C1262" s="1" t="s">
        <v>2600</v>
      </c>
      <c r="D1262" s="2">
        <v>3300</v>
      </c>
      <c r="E1262" s="3">
        <v>3751</v>
      </c>
      <c r="F1262" t="s">
        <v>19</v>
      </c>
      <c r="G1262" t="s">
        <v>20</v>
      </c>
      <c r="H1262" t="s">
        <v>21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1621</v>
      </c>
      <c r="O1262" t="s">
        <v>1622</v>
      </c>
      <c r="P1262" s="4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1" t="s">
        <v>2601</v>
      </c>
      <c r="C1263" s="1" t="s">
        <v>2602</v>
      </c>
      <c r="D1263" s="2">
        <v>2000</v>
      </c>
      <c r="E1263" s="3">
        <v>2025</v>
      </c>
      <c r="F1263" t="s">
        <v>19</v>
      </c>
      <c r="G1263" t="s">
        <v>20</v>
      </c>
      <c r="H1263" t="s">
        <v>21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1621</v>
      </c>
      <c r="O1263" t="s">
        <v>1622</v>
      </c>
      <c r="P1263" s="4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1" t="s">
        <v>2603</v>
      </c>
      <c r="C1264" s="1" t="s">
        <v>2604</v>
      </c>
      <c r="D1264" s="2">
        <v>6500</v>
      </c>
      <c r="E1264" s="3">
        <v>8152</v>
      </c>
      <c r="F1264" t="s">
        <v>19</v>
      </c>
      <c r="G1264" t="s">
        <v>163</v>
      </c>
      <c r="H1264" t="s">
        <v>164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1621</v>
      </c>
      <c r="O1264" t="s">
        <v>1622</v>
      </c>
      <c r="P1264" s="4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1" t="s">
        <v>2605</v>
      </c>
      <c r="C1265" s="1" t="s">
        <v>2606</v>
      </c>
      <c r="D1265" s="2">
        <v>1500</v>
      </c>
      <c r="E1265" s="3">
        <v>1785</v>
      </c>
      <c r="F1265" t="s">
        <v>19</v>
      </c>
      <c r="G1265" t="s">
        <v>20</v>
      </c>
      <c r="H1265" t="s">
        <v>21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1621</v>
      </c>
      <c r="O1265" t="s">
        <v>1622</v>
      </c>
      <c r="P1265" s="4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1" t="s">
        <v>2607</v>
      </c>
      <c r="C1266" s="1" t="s">
        <v>2608</v>
      </c>
      <c r="D1266" s="2">
        <v>650</v>
      </c>
      <c r="E1266" s="3">
        <v>1082</v>
      </c>
      <c r="F1266" t="s">
        <v>19</v>
      </c>
      <c r="G1266" t="s">
        <v>20</v>
      </c>
      <c r="H1266" t="s">
        <v>21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1621</v>
      </c>
      <c r="O1266" t="s">
        <v>1622</v>
      </c>
      <c r="P1266" s="4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1" t="s">
        <v>2609</v>
      </c>
      <c r="C1267" s="1" t="s">
        <v>2610</v>
      </c>
      <c r="D1267" s="2">
        <v>3500</v>
      </c>
      <c r="E1267" s="3">
        <v>4170.17</v>
      </c>
      <c r="F1267" t="s">
        <v>19</v>
      </c>
      <c r="G1267" t="s">
        <v>20</v>
      </c>
      <c r="H1267" t="s">
        <v>21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1621</v>
      </c>
      <c r="O1267" t="s">
        <v>1622</v>
      </c>
      <c r="P1267" s="4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1" t="s">
        <v>2611</v>
      </c>
      <c r="C1268" s="1" t="s">
        <v>2612</v>
      </c>
      <c r="D1268" s="2">
        <v>9500</v>
      </c>
      <c r="E1268" s="3">
        <v>9545</v>
      </c>
      <c r="F1268" t="s">
        <v>19</v>
      </c>
      <c r="G1268" t="s">
        <v>20</v>
      </c>
      <c r="H1268" t="s">
        <v>21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1621</v>
      </c>
      <c r="O1268" t="s">
        <v>1622</v>
      </c>
      <c r="P1268" s="4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1" t="s">
        <v>2613</v>
      </c>
      <c r="C1269" s="1" t="s">
        <v>2614</v>
      </c>
      <c r="D1269" s="2">
        <v>22000</v>
      </c>
      <c r="E1269" s="3">
        <v>22396</v>
      </c>
      <c r="F1269" t="s">
        <v>19</v>
      </c>
      <c r="G1269" t="s">
        <v>20</v>
      </c>
      <c r="H1269" t="s">
        <v>21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1621</v>
      </c>
      <c r="O1269" t="s">
        <v>1622</v>
      </c>
      <c r="P1269" s="4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1" t="s">
        <v>2615</v>
      </c>
      <c r="C1270" s="1" t="s">
        <v>2616</v>
      </c>
      <c r="D1270" s="2">
        <v>12000</v>
      </c>
      <c r="E1270" s="3">
        <v>14000</v>
      </c>
      <c r="F1270" t="s">
        <v>19</v>
      </c>
      <c r="G1270" t="s">
        <v>20</v>
      </c>
      <c r="H1270" t="s">
        <v>21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1621</v>
      </c>
      <c r="O1270" t="s">
        <v>1622</v>
      </c>
      <c r="P1270" s="4">
        <f t="shared" si="38"/>
        <v>41507.845451388886</v>
      </c>
      <c r="Q1270">
        <f t="shared" si="39"/>
        <v>2013</v>
      </c>
    </row>
    <row r="1271" spans="1:17" ht="60" x14ac:dyDescent="0.25">
      <c r="A1271">
        <v>1269</v>
      </c>
      <c r="B1271" s="1" t="s">
        <v>2617</v>
      </c>
      <c r="C1271" s="1" t="s">
        <v>2618</v>
      </c>
      <c r="D1271" s="2">
        <v>18800</v>
      </c>
      <c r="E1271" s="3">
        <v>20426</v>
      </c>
      <c r="F1271" t="s">
        <v>19</v>
      </c>
      <c r="G1271" t="s">
        <v>20</v>
      </c>
      <c r="H1271" t="s">
        <v>21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1621</v>
      </c>
      <c r="O1271" t="s">
        <v>1622</v>
      </c>
      <c r="P1271" s="4">
        <f t="shared" si="38"/>
        <v>42445.823055555549</v>
      </c>
      <c r="Q1271">
        <f t="shared" si="39"/>
        <v>2016</v>
      </c>
    </row>
    <row r="1272" spans="1:17" ht="45" x14ac:dyDescent="0.25">
      <c r="A1272">
        <v>1270</v>
      </c>
      <c r="B1272" s="1" t="s">
        <v>2619</v>
      </c>
      <c r="C1272" s="1" t="s">
        <v>2620</v>
      </c>
      <c r="D1272" s="2">
        <v>10000</v>
      </c>
      <c r="E1272" s="3">
        <v>11472</v>
      </c>
      <c r="F1272" t="s">
        <v>19</v>
      </c>
      <c r="G1272" t="s">
        <v>20</v>
      </c>
      <c r="H1272" t="s">
        <v>21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1621</v>
      </c>
      <c r="O1272" t="s">
        <v>1622</v>
      </c>
      <c r="P1272" s="4">
        <f t="shared" si="38"/>
        <v>40933.856967592597</v>
      </c>
      <c r="Q1272">
        <f t="shared" si="39"/>
        <v>2012</v>
      </c>
    </row>
    <row r="1273" spans="1:17" ht="60" x14ac:dyDescent="0.25">
      <c r="A1273">
        <v>1271</v>
      </c>
      <c r="B1273" s="1" t="s">
        <v>2621</v>
      </c>
      <c r="C1273" s="1" t="s">
        <v>2622</v>
      </c>
      <c r="D1273" s="2">
        <v>7500</v>
      </c>
      <c r="E1273" s="3">
        <v>7635</v>
      </c>
      <c r="F1273" t="s">
        <v>19</v>
      </c>
      <c r="G1273" t="s">
        <v>20</v>
      </c>
      <c r="H1273" t="s">
        <v>21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1621</v>
      </c>
      <c r="O1273" t="s">
        <v>1622</v>
      </c>
      <c r="P1273" s="4">
        <f t="shared" si="38"/>
        <v>41561.683553240742</v>
      </c>
      <c r="Q1273">
        <f t="shared" si="39"/>
        <v>2013</v>
      </c>
    </row>
    <row r="1274" spans="1:17" ht="60" x14ac:dyDescent="0.25">
      <c r="A1274">
        <v>1272</v>
      </c>
      <c r="B1274" s="1" t="s">
        <v>2623</v>
      </c>
      <c r="C1274" s="1" t="s">
        <v>2624</v>
      </c>
      <c r="D1274" s="2">
        <v>5000</v>
      </c>
      <c r="E1274" s="3">
        <v>5300</v>
      </c>
      <c r="F1274" t="s">
        <v>19</v>
      </c>
      <c r="G1274" t="s">
        <v>20</v>
      </c>
      <c r="H1274" t="s">
        <v>21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1621</v>
      </c>
      <c r="O1274" t="s">
        <v>1622</v>
      </c>
      <c r="P1274" s="4">
        <f t="shared" si="38"/>
        <v>40274.745127314818</v>
      </c>
      <c r="Q1274">
        <f t="shared" si="39"/>
        <v>2010</v>
      </c>
    </row>
    <row r="1275" spans="1:17" ht="45" x14ac:dyDescent="0.25">
      <c r="A1275">
        <v>1273</v>
      </c>
      <c r="B1275" s="1" t="s">
        <v>2625</v>
      </c>
      <c r="C1275" s="1" t="s">
        <v>2626</v>
      </c>
      <c r="D1275" s="2">
        <v>4000</v>
      </c>
      <c r="E1275" s="3">
        <v>4140</v>
      </c>
      <c r="F1275" t="s">
        <v>19</v>
      </c>
      <c r="G1275" t="s">
        <v>163</v>
      </c>
      <c r="H1275" t="s">
        <v>164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1621</v>
      </c>
      <c r="O1275" t="s">
        <v>1622</v>
      </c>
      <c r="P1275" s="4">
        <f t="shared" si="38"/>
        <v>41852.730219907404</v>
      </c>
      <c r="Q1275">
        <f t="shared" si="39"/>
        <v>2014</v>
      </c>
    </row>
    <row r="1276" spans="1:17" ht="45" x14ac:dyDescent="0.25">
      <c r="A1276">
        <v>1274</v>
      </c>
      <c r="B1276" s="1" t="s">
        <v>2627</v>
      </c>
      <c r="C1276" s="1" t="s">
        <v>2628</v>
      </c>
      <c r="D1276" s="2">
        <v>25000</v>
      </c>
      <c r="E1276" s="3">
        <v>38743.839999999997</v>
      </c>
      <c r="F1276" t="s">
        <v>19</v>
      </c>
      <c r="G1276" t="s">
        <v>20</v>
      </c>
      <c r="H1276" t="s">
        <v>21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1621</v>
      </c>
      <c r="O1276" t="s">
        <v>1622</v>
      </c>
      <c r="P1276" s="4">
        <f t="shared" si="38"/>
        <v>41116.690104166664</v>
      </c>
      <c r="Q1276">
        <f t="shared" si="39"/>
        <v>2012</v>
      </c>
    </row>
    <row r="1277" spans="1:17" ht="45" x14ac:dyDescent="0.25">
      <c r="A1277">
        <v>1275</v>
      </c>
      <c r="B1277" s="1" t="s">
        <v>2629</v>
      </c>
      <c r="C1277" s="1" t="s">
        <v>2630</v>
      </c>
      <c r="D1277" s="2">
        <v>15000</v>
      </c>
      <c r="E1277" s="3">
        <v>24321.1</v>
      </c>
      <c r="F1277" t="s">
        <v>19</v>
      </c>
      <c r="G1277" t="s">
        <v>20</v>
      </c>
      <c r="H1277" t="s">
        <v>21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1621</v>
      </c>
      <c r="O1277" t="s">
        <v>1622</v>
      </c>
      <c r="P1277" s="4">
        <f t="shared" si="38"/>
        <v>41458.867905092593</v>
      </c>
      <c r="Q1277">
        <f t="shared" si="39"/>
        <v>2013</v>
      </c>
    </row>
    <row r="1278" spans="1:17" ht="30" x14ac:dyDescent="0.25">
      <c r="A1278">
        <v>1276</v>
      </c>
      <c r="B1278" s="1" t="s">
        <v>2631</v>
      </c>
      <c r="C1278" s="1" t="s">
        <v>2632</v>
      </c>
      <c r="D1278" s="2">
        <v>3000</v>
      </c>
      <c r="E1278" s="3">
        <v>3132.63</v>
      </c>
      <c r="F1278" t="s">
        <v>19</v>
      </c>
      <c r="G1278" t="s">
        <v>20</v>
      </c>
      <c r="H1278" t="s">
        <v>21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1621</v>
      </c>
      <c r="O1278" t="s">
        <v>1622</v>
      </c>
      <c r="P1278" s="4">
        <f t="shared" si="38"/>
        <v>40007.704247685186</v>
      </c>
      <c r="Q1278">
        <f t="shared" si="39"/>
        <v>2009</v>
      </c>
    </row>
    <row r="1279" spans="1:17" ht="60" x14ac:dyDescent="0.25">
      <c r="A1279">
        <v>1277</v>
      </c>
      <c r="B1279" s="1" t="s">
        <v>2633</v>
      </c>
      <c r="C1279" s="1" t="s">
        <v>2634</v>
      </c>
      <c r="D1279" s="2">
        <v>15000</v>
      </c>
      <c r="E1279" s="3">
        <v>15918.65</v>
      </c>
      <c r="F1279" t="s">
        <v>19</v>
      </c>
      <c r="G1279" t="s">
        <v>20</v>
      </c>
      <c r="H1279" t="s">
        <v>21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1621</v>
      </c>
      <c r="O1279" t="s">
        <v>1622</v>
      </c>
      <c r="P1279" s="4">
        <f t="shared" si="38"/>
        <v>41121.561886574076</v>
      </c>
      <c r="Q1279">
        <f t="shared" si="39"/>
        <v>2012</v>
      </c>
    </row>
    <row r="1280" spans="1:17" ht="60" x14ac:dyDescent="0.25">
      <c r="A1280">
        <v>1278</v>
      </c>
      <c r="B1280" s="1" t="s">
        <v>2635</v>
      </c>
      <c r="C1280" s="1" t="s">
        <v>2636</v>
      </c>
      <c r="D1280" s="2">
        <v>6500</v>
      </c>
      <c r="E1280" s="3">
        <v>10071</v>
      </c>
      <c r="F1280" t="s">
        <v>19</v>
      </c>
      <c r="G1280" t="s">
        <v>20</v>
      </c>
      <c r="H1280" t="s">
        <v>21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1621</v>
      </c>
      <c r="O1280" t="s">
        <v>1622</v>
      </c>
      <c r="P1280" s="4">
        <f t="shared" si="38"/>
        <v>41786.555162037039</v>
      </c>
      <c r="Q1280">
        <f t="shared" si="39"/>
        <v>2014</v>
      </c>
    </row>
    <row r="1281" spans="1:17" ht="60" x14ac:dyDescent="0.25">
      <c r="A1281">
        <v>1279</v>
      </c>
      <c r="B1281" s="1" t="s">
        <v>2637</v>
      </c>
      <c r="C1281" s="1" t="s">
        <v>2638</v>
      </c>
      <c r="D1281" s="2">
        <v>12516</v>
      </c>
      <c r="E1281" s="3">
        <v>13864.17</v>
      </c>
      <c r="F1281" t="s">
        <v>19</v>
      </c>
      <c r="G1281" t="s">
        <v>20</v>
      </c>
      <c r="H1281" t="s">
        <v>21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1621</v>
      </c>
      <c r="O1281" t="s">
        <v>1622</v>
      </c>
      <c r="P1281" s="4">
        <f t="shared" si="38"/>
        <v>41682.099189814813</v>
      </c>
      <c r="Q1281">
        <f t="shared" si="39"/>
        <v>2014</v>
      </c>
    </row>
    <row r="1282" spans="1:17" ht="45" x14ac:dyDescent="0.25">
      <c r="A1282">
        <v>1280</v>
      </c>
      <c r="B1282" s="1" t="s">
        <v>2639</v>
      </c>
      <c r="C1282" s="1" t="s">
        <v>2640</v>
      </c>
      <c r="D1282" s="2">
        <v>15000</v>
      </c>
      <c r="E1282" s="3">
        <v>16636.78</v>
      </c>
      <c r="F1282" t="s">
        <v>19</v>
      </c>
      <c r="G1282" t="s">
        <v>20</v>
      </c>
      <c r="H1282" t="s">
        <v>21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1621</v>
      </c>
      <c r="O1282" t="s">
        <v>1622</v>
      </c>
      <c r="P1282" s="4">
        <f t="shared" ref="P1282:P1345" si="40">(((J1282/60)/60)/24)+DATE(1970,1,1)</f>
        <v>40513.757569444446</v>
      </c>
      <c r="Q1282">
        <f t="shared" ref="Q1282:Q1345" si="41">YEAR(P1282)</f>
        <v>2010</v>
      </c>
    </row>
    <row r="1283" spans="1:17" ht="60" x14ac:dyDescent="0.25">
      <c r="A1283">
        <v>1281</v>
      </c>
      <c r="B1283" s="1" t="s">
        <v>2641</v>
      </c>
      <c r="C1283" s="1" t="s">
        <v>2642</v>
      </c>
      <c r="D1283" s="2">
        <v>7000</v>
      </c>
      <c r="E1283" s="3">
        <v>7750</v>
      </c>
      <c r="F1283" t="s">
        <v>19</v>
      </c>
      <c r="G1283" t="s">
        <v>20</v>
      </c>
      <c r="H1283" t="s">
        <v>21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1621</v>
      </c>
      <c r="O1283" t="s">
        <v>1622</v>
      </c>
      <c r="P1283" s="4">
        <f t="shared" si="40"/>
        <v>41463.743472222224</v>
      </c>
      <c r="Q1283">
        <f t="shared" si="41"/>
        <v>2013</v>
      </c>
    </row>
    <row r="1284" spans="1:17" ht="60" x14ac:dyDescent="0.25">
      <c r="A1284">
        <v>1282</v>
      </c>
      <c r="B1284" s="1" t="s">
        <v>2643</v>
      </c>
      <c r="C1284" s="1" t="s">
        <v>2644</v>
      </c>
      <c r="D1284" s="2">
        <v>15000</v>
      </c>
      <c r="E1284" s="3">
        <v>18542</v>
      </c>
      <c r="F1284" t="s">
        <v>19</v>
      </c>
      <c r="G1284" t="s">
        <v>20</v>
      </c>
      <c r="H1284" t="s">
        <v>21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1621</v>
      </c>
      <c r="O1284" t="s">
        <v>1622</v>
      </c>
      <c r="P1284" s="4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1" t="s">
        <v>2645</v>
      </c>
      <c r="C1285" s="1" t="s">
        <v>2646</v>
      </c>
      <c r="D1285" s="2">
        <v>1000</v>
      </c>
      <c r="E1285" s="3">
        <v>2110.5</v>
      </c>
      <c r="F1285" t="s">
        <v>19</v>
      </c>
      <c r="G1285" t="s">
        <v>20</v>
      </c>
      <c r="H1285" t="s">
        <v>21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1621</v>
      </c>
      <c r="O1285" t="s">
        <v>1622</v>
      </c>
      <c r="P1285" s="4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1" t="s">
        <v>2647</v>
      </c>
      <c r="C1286" s="1" t="s">
        <v>2648</v>
      </c>
      <c r="D1286" s="2">
        <v>2000</v>
      </c>
      <c r="E1286" s="3">
        <v>2020</v>
      </c>
      <c r="F1286" t="s">
        <v>19</v>
      </c>
      <c r="G1286" t="s">
        <v>20</v>
      </c>
      <c r="H1286" t="s">
        <v>21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1090</v>
      </c>
      <c r="O1286" t="s">
        <v>1091</v>
      </c>
      <c r="P1286" s="4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1" t="s">
        <v>2649</v>
      </c>
      <c r="C1287" s="1" t="s">
        <v>2650</v>
      </c>
      <c r="D1287" s="2">
        <v>2000</v>
      </c>
      <c r="E1287" s="3">
        <v>2033</v>
      </c>
      <c r="F1287" t="s">
        <v>19</v>
      </c>
      <c r="G1287" t="s">
        <v>28</v>
      </c>
      <c r="H1287" t="s">
        <v>29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1090</v>
      </c>
      <c r="O1287" t="s">
        <v>1091</v>
      </c>
      <c r="P1287" s="4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1" t="s">
        <v>2651</v>
      </c>
      <c r="C1288" s="1" t="s">
        <v>2652</v>
      </c>
      <c r="D1288" s="2">
        <v>1500</v>
      </c>
      <c r="E1288" s="3">
        <v>1625</v>
      </c>
      <c r="F1288" t="s">
        <v>19</v>
      </c>
      <c r="G1288" t="s">
        <v>28</v>
      </c>
      <c r="H1288" t="s">
        <v>29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1090</v>
      </c>
      <c r="O1288" t="s">
        <v>1091</v>
      </c>
      <c r="P1288" s="4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1" t="s">
        <v>2653</v>
      </c>
      <c r="C1289" s="1" t="s">
        <v>2654</v>
      </c>
      <c r="D1289" s="2">
        <v>250</v>
      </c>
      <c r="E1289" s="3">
        <v>605</v>
      </c>
      <c r="F1289" t="s">
        <v>19</v>
      </c>
      <c r="G1289" t="s">
        <v>28</v>
      </c>
      <c r="H1289" t="s">
        <v>29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1090</v>
      </c>
      <c r="O1289" t="s">
        <v>1091</v>
      </c>
      <c r="P1289" s="4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1" t="s">
        <v>2655</v>
      </c>
      <c r="C1290" s="1" t="s">
        <v>2656</v>
      </c>
      <c r="D1290" s="2">
        <v>4000</v>
      </c>
      <c r="E1290" s="3">
        <v>4018</v>
      </c>
      <c r="F1290" t="s">
        <v>19</v>
      </c>
      <c r="G1290" t="s">
        <v>20</v>
      </c>
      <c r="H1290" t="s">
        <v>21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1090</v>
      </c>
      <c r="O1290" t="s">
        <v>1091</v>
      </c>
      <c r="P1290" s="4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1" t="s">
        <v>2657</v>
      </c>
      <c r="C1291" s="1" t="s">
        <v>2658</v>
      </c>
      <c r="D1291" s="2">
        <v>1500</v>
      </c>
      <c r="E1291" s="3">
        <v>1876</v>
      </c>
      <c r="F1291" t="s">
        <v>19</v>
      </c>
      <c r="G1291" t="s">
        <v>20</v>
      </c>
      <c r="H1291" t="s">
        <v>21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1090</v>
      </c>
      <c r="O1291" t="s">
        <v>1091</v>
      </c>
      <c r="P1291" s="4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1" t="s">
        <v>2659</v>
      </c>
      <c r="C1292" s="1" t="s">
        <v>2660</v>
      </c>
      <c r="D1292" s="2">
        <v>3500</v>
      </c>
      <c r="E1292" s="3">
        <v>3800</v>
      </c>
      <c r="F1292" t="s">
        <v>19</v>
      </c>
      <c r="G1292" t="s">
        <v>20</v>
      </c>
      <c r="H1292" t="s">
        <v>21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1090</v>
      </c>
      <c r="O1292" t="s">
        <v>1091</v>
      </c>
      <c r="P1292" s="4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1" t="s">
        <v>2661</v>
      </c>
      <c r="C1293" s="1" t="s">
        <v>2662</v>
      </c>
      <c r="D1293" s="2">
        <v>3000</v>
      </c>
      <c r="E1293" s="3">
        <v>4371</v>
      </c>
      <c r="F1293" t="s">
        <v>19</v>
      </c>
      <c r="G1293" t="s">
        <v>20</v>
      </c>
      <c r="H1293" t="s">
        <v>21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1090</v>
      </c>
      <c r="O1293" t="s">
        <v>1091</v>
      </c>
      <c r="P1293" s="4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1" t="s">
        <v>2663</v>
      </c>
      <c r="C1294" s="1" t="s">
        <v>2664</v>
      </c>
      <c r="D1294" s="2">
        <v>1700</v>
      </c>
      <c r="E1294" s="3">
        <v>1870</v>
      </c>
      <c r="F1294" t="s">
        <v>19</v>
      </c>
      <c r="G1294" t="s">
        <v>28</v>
      </c>
      <c r="H1294" t="s">
        <v>29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1090</v>
      </c>
      <c r="O1294" t="s">
        <v>1091</v>
      </c>
      <c r="P1294" s="4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1" t="s">
        <v>2665</v>
      </c>
      <c r="C1295" s="1" t="s">
        <v>2666</v>
      </c>
      <c r="D1295" s="2">
        <v>15000</v>
      </c>
      <c r="E1295" s="3">
        <v>15335</v>
      </c>
      <c r="F1295" t="s">
        <v>19</v>
      </c>
      <c r="G1295" t="s">
        <v>20</v>
      </c>
      <c r="H1295" t="s">
        <v>21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1090</v>
      </c>
      <c r="O1295" t="s">
        <v>1091</v>
      </c>
      <c r="P1295" s="4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1" t="s">
        <v>2667</v>
      </c>
      <c r="C1296" s="1" t="s">
        <v>2668</v>
      </c>
      <c r="D1296" s="2">
        <v>500</v>
      </c>
      <c r="E1296" s="3">
        <v>610</v>
      </c>
      <c r="F1296" t="s">
        <v>19</v>
      </c>
      <c r="G1296" t="s">
        <v>28</v>
      </c>
      <c r="H1296" t="s">
        <v>29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1090</v>
      </c>
      <c r="O1296" t="s">
        <v>1091</v>
      </c>
      <c r="P1296" s="4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1" t="s">
        <v>2669</v>
      </c>
      <c r="C1297" s="1" t="s">
        <v>2670</v>
      </c>
      <c r="D1297" s="2">
        <v>2500</v>
      </c>
      <c r="E1297" s="3">
        <v>2549</v>
      </c>
      <c r="F1297" t="s">
        <v>19</v>
      </c>
      <c r="G1297" t="s">
        <v>28</v>
      </c>
      <c r="H1297" t="s">
        <v>29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1090</v>
      </c>
      <c r="O1297" t="s">
        <v>1091</v>
      </c>
      <c r="P1297" s="4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1" t="s">
        <v>2671</v>
      </c>
      <c r="C1298" s="1" t="s">
        <v>2672</v>
      </c>
      <c r="D1298" s="2">
        <v>850</v>
      </c>
      <c r="E1298" s="3">
        <v>1200</v>
      </c>
      <c r="F1298" t="s">
        <v>19</v>
      </c>
      <c r="G1298" t="s">
        <v>28</v>
      </c>
      <c r="H1298" t="s">
        <v>29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1090</v>
      </c>
      <c r="O1298" t="s">
        <v>1091</v>
      </c>
      <c r="P1298" s="4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1" t="s">
        <v>2673</v>
      </c>
      <c r="C1299" s="1" t="s">
        <v>2674</v>
      </c>
      <c r="D1299" s="2">
        <v>20000</v>
      </c>
      <c r="E1299" s="3">
        <v>21905</v>
      </c>
      <c r="F1299" t="s">
        <v>19</v>
      </c>
      <c r="G1299" t="s">
        <v>20</v>
      </c>
      <c r="H1299" t="s">
        <v>21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1090</v>
      </c>
      <c r="O1299" t="s">
        <v>1091</v>
      </c>
      <c r="P1299" s="4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1" t="s">
        <v>2675</v>
      </c>
      <c r="C1300" s="1" t="s">
        <v>2676</v>
      </c>
      <c r="D1300" s="2">
        <v>2000</v>
      </c>
      <c r="E1300" s="3">
        <v>2093</v>
      </c>
      <c r="F1300" t="s">
        <v>19</v>
      </c>
      <c r="G1300" t="s">
        <v>28</v>
      </c>
      <c r="H1300" t="s">
        <v>29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1090</v>
      </c>
      <c r="O1300" t="s">
        <v>1091</v>
      </c>
      <c r="P1300" s="4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1" t="s">
        <v>2677</v>
      </c>
      <c r="C1301" s="1" t="s">
        <v>2678</v>
      </c>
      <c r="D1301" s="2">
        <v>3500</v>
      </c>
      <c r="E1301" s="3">
        <v>4340</v>
      </c>
      <c r="F1301" t="s">
        <v>19</v>
      </c>
      <c r="G1301" t="s">
        <v>20</v>
      </c>
      <c r="H1301" t="s">
        <v>21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1090</v>
      </c>
      <c r="O1301" t="s">
        <v>1091</v>
      </c>
      <c r="P1301" s="4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1" t="s">
        <v>2679</v>
      </c>
      <c r="C1302" s="1" t="s">
        <v>2680</v>
      </c>
      <c r="D1302" s="2">
        <v>3000</v>
      </c>
      <c r="E1302" s="3">
        <v>4050</v>
      </c>
      <c r="F1302" t="s">
        <v>19</v>
      </c>
      <c r="G1302" t="s">
        <v>20</v>
      </c>
      <c r="H1302" t="s">
        <v>21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1090</v>
      </c>
      <c r="O1302" t="s">
        <v>1091</v>
      </c>
      <c r="P1302" s="4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1" t="s">
        <v>2681</v>
      </c>
      <c r="C1303" s="1" t="s">
        <v>2682</v>
      </c>
      <c r="D1303" s="2">
        <v>2000</v>
      </c>
      <c r="E1303" s="3">
        <v>2055</v>
      </c>
      <c r="F1303" t="s">
        <v>19</v>
      </c>
      <c r="G1303" t="s">
        <v>20</v>
      </c>
      <c r="H1303" t="s">
        <v>21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1090</v>
      </c>
      <c r="O1303" t="s">
        <v>1091</v>
      </c>
      <c r="P1303" s="4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1" t="s">
        <v>2683</v>
      </c>
      <c r="C1304" s="1" t="s">
        <v>2684</v>
      </c>
      <c r="D1304" s="2">
        <v>2500</v>
      </c>
      <c r="E1304" s="3">
        <v>2500</v>
      </c>
      <c r="F1304" t="s">
        <v>19</v>
      </c>
      <c r="G1304" t="s">
        <v>20</v>
      </c>
      <c r="H1304" t="s">
        <v>21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1090</v>
      </c>
      <c r="O1304" t="s">
        <v>1091</v>
      </c>
      <c r="P1304" s="4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1" t="s">
        <v>2685</v>
      </c>
      <c r="C1305" s="1" t="s">
        <v>2686</v>
      </c>
      <c r="D1305" s="2">
        <v>3500</v>
      </c>
      <c r="E1305" s="3">
        <v>4559.13</v>
      </c>
      <c r="F1305" t="s">
        <v>19</v>
      </c>
      <c r="G1305" t="s">
        <v>28</v>
      </c>
      <c r="H1305" t="s">
        <v>29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1090</v>
      </c>
      <c r="O1305" t="s">
        <v>1091</v>
      </c>
      <c r="P1305" s="4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1" t="s">
        <v>2687</v>
      </c>
      <c r="C1306" s="1" t="s">
        <v>2688</v>
      </c>
      <c r="D1306" s="2">
        <v>40000</v>
      </c>
      <c r="E1306" s="3">
        <v>15851</v>
      </c>
      <c r="F1306" t="s">
        <v>276</v>
      </c>
      <c r="G1306" t="s">
        <v>28</v>
      </c>
      <c r="H1306" t="s">
        <v>29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1132</v>
      </c>
      <c r="O1306" t="s">
        <v>1335</v>
      </c>
      <c r="P1306" s="4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1" t="s">
        <v>2689</v>
      </c>
      <c r="C1307" s="1" t="s">
        <v>2690</v>
      </c>
      <c r="D1307" s="2">
        <v>30000</v>
      </c>
      <c r="E1307" s="3">
        <v>7793</v>
      </c>
      <c r="F1307" t="s">
        <v>276</v>
      </c>
      <c r="G1307" t="s">
        <v>20</v>
      </c>
      <c r="H1307" t="s">
        <v>21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1132</v>
      </c>
      <c r="O1307" t="s">
        <v>1335</v>
      </c>
      <c r="P1307" s="4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1" t="s">
        <v>2691</v>
      </c>
      <c r="C1308" s="1" t="s">
        <v>2692</v>
      </c>
      <c r="D1308" s="2">
        <v>110000</v>
      </c>
      <c r="E1308" s="3">
        <v>71771</v>
      </c>
      <c r="F1308" t="s">
        <v>276</v>
      </c>
      <c r="G1308" t="s">
        <v>20</v>
      </c>
      <c r="H1308" t="s">
        <v>21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1132</v>
      </c>
      <c r="O1308" t="s">
        <v>1335</v>
      </c>
      <c r="P1308" s="4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1" t="s">
        <v>2693</v>
      </c>
      <c r="C1309" s="1" t="s">
        <v>2694</v>
      </c>
      <c r="D1309" s="2">
        <v>50000</v>
      </c>
      <c r="E1309" s="3">
        <v>5757</v>
      </c>
      <c r="F1309" t="s">
        <v>276</v>
      </c>
      <c r="G1309" t="s">
        <v>20</v>
      </c>
      <c r="H1309" t="s">
        <v>21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1132</v>
      </c>
      <c r="O1309" t="s">
        <v>1335</v>
      </c>
      <c r="P1309" s="4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1" t="s">
        <v>2695</v>
      </c>
      <c r="C1310" s="1" t="s">
        <v>2696</v>
      </c>
      <c r="D1310" s="2">
        <v>10000</v>
      </c>
      <c r="E1310" s="3">
        <v>1136</v>
      </c>
      <c r="F1310" t="s">
        <v>276</v>
      </c>
      <c r="G1310" t="s">
        <v>20</v>
      </c>
      <c r="H1310" t="s">
        <v>21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1132</v>
      </c>
      <c r="O1310" t="s">
        <v>1335</v>
      </c>
      <c r="P1310" s="4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1" t="s">
        <v>2697</v>
      </c>
      <c r="C1311" s="1" t="s">
        <v>2698</v>
      </c>
      <c r="D1311" s="2">
        <v>11500</v>
      </c>
      <c r="E1311" s="3">
        <v>12879</v>
      </c>
      <c r="F1311" t="s">
        <v>276</v>
      </c>
      <c r="G1311" t="s">
        <v>20</v>
      </c>
      <c r="H1311" t="s">
        <v>21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1132</v>
      </c>
      <c r="O1311" t="s">
        <v>1335</v>
      </c>
      <c r="P1311" s="4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1" t="s">
        <v>2699</v>
      </c>
      <c r="C1312" s="1" t="s">
        <v>2700</v>
      </c>
      <c r="D1312" s="2">
        <v>20000</v>
      </c>
      <c r="E1312" s="3">
        <v>3100</v>
      </c>
      <c r="F1312" t="s">
        <v>276</v>
      </c>
      <c r="G1312" t="s">
        <v>20</v>
      </c>
      <c r="H1312" t="s">
        <v>21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1132</v>
      </c>
      <c r="O1312" t="s">
        <v>1335</v>
      </c>
      <c r="P1312" s="4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1" t="s">
        <v>2701</v>
      </c>
      <c r="C1313" s="1" t="s">
        <v>2702</v>
      </c>
      <c r="D1313" s="2">
        <v>250000</v>
      </c>
      <c r="E1313" s="3">
        <v>80070</v>
      </c>
      <c r="F1313" t="s">
        <v>276</v>
      </c>
      <c r="G1313" t="s">
        <v>20</v>
      </c>
      <c r="H1313" t="s">
        <v>21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1132</v>
      </c>
      <c r="O1313" t="s">
        <v>1335</v>
      </c>
      <c r="P1313" s="4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1" t="s">
        <v>2703</v>
      </c>
      <c r="C1314" s="1" t="s">
        <v>2704</v>
      </c>
      <c r="D1314" s="2">
        <v>4600</v>
      </c>
      <c r="E1314" s="3">
        <v>28</v>
      </c>
      <c r="F1314" t="s">
        <v>276</v>
      </c>
      <c r="G1314" t="s">
        <v>20</v>
      </c>
      <c r="H1314" t="s">
        <v>21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1132</v>
      </c>
      <c r="O1314" t="s">
        <v>1335</v>
      </c>
      <c r="P1314" s="4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1" t="s">
        <v>2705</v>
      </c>
      <c r="C1315" s="1" t="s">
        <v>2706</v>
      </c>
      <c r="D1315" s="2">
        <v>40000</v>
      </c>
      <c r="E1315" s="3">
        <v>12446</v>
      </c>
      <c r="F1315" t="s">
        <v>276</v>
      </c>
      <c r="G1315" t="s">
        <v>20</v>
      </c>
      <c r="H1315" t="s">
        <v>21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1132</v>
      </c>
      <c r="O1315" t="s">
        <v>1335</v>
      </c>
      <c r="P1315" s="4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1" t="s">
        <v>2707</v>
      </c>
      <c r="C1316" s="1" t="s">
        <v>2708</v>
      </c>
      <c r="D1316" s="2">
        <v>180000</v>
      </c>
      <c r="E1316" s="3">
        <v>2028</v>
      </c>
      <c r="F1316" t="s">
        <v>276</v>
      </c>
      <c r="G1316" t="s">
        <v>20</v>
      </c>
      <c r="H1316" t="s">
        <v>21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1132</v>
      </c>
      <c r="O1316" t="s">
        <v>1335</v>
      </c>
      <c r="P1316" s="4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1" t="s">
        <v>2709</v>
      </c>
      <c r="C1317" s="1" t="s">
        <v>2710</v>
      </c>
      <c r="D1317" s="2">
        <v>100000</v>
      </c>
      <c r="E1317" s="3">
        <v>40404</v>
      </c>
      <c r="F1317" t="s">
        <v>276</v>
      </c>
      <c r="G1317" t="s">
        <v>20</v>
      </c>
      <c r="H1317" t="s">
        <v>21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1132</v>
      </c>
      <c r="O1317" t="s">
        <v>1335</v>
      </c>
      <c r="P1317" s="4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1" t="s">
        <v>2711</v>
      </c>
      <c r="C1318" s="1" t="s">
        <v>2712</v>
      </c>
      <c r="D1318" s="2">
        <v>75000</v>
      </c>
      <c r="E1318" s="3">
        <v>1</v>
      </c>
      <c r="F1318" t="s">
        <v>276</v>
      </c>
      <c r="G1318" t="s">
        <v>20</v>
      </c>
      <c r="H1318" t="s">
        <v>21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1132</v>
      </c>
      <c r="O1318" t="s">
        <v>1335</v>
      </c>
      <c r="P1318" s="4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1" t="s">
        <v>2713</v>
      </c>
      <c r="C1319" s="1" t="s">
        <v>2714</v>
      </c>
      <c r="D1319" s="2">
        <v>200000</v>
      </c>
      <c r="E1319" s="3">
        <v>11467</v>
      </c>
      <c r="F1319" t="s">
        <v>276</v>
      </c>
      <c r="G1319" t="s">
        <v>313</v>
      </c>
      <c r="H1319" t="s">
        <v>314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1132</v>
      </c>
      <c r="O1319" t="s">
        <v>1335</v>
      </c>
      <c r="P1319" s="4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1" t="s">
        <v>2715</v>
      </c>
      <c r="C1320" s="1" t="s">
        <v>2716</v>
      </c>
      <c r="D1320" s="2">
        <v>40000</v>
      </c>
      <c r="E1320" s="3">
        <v>6130</v>
      </c>
      <c r="F1320" t="s">
        <v>276</v>
      </c>
      <c r="G1320" t="s">
        <v>20</v>
      </c>
      <c r="H1320" t="s">
        <v>21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1132</v>
      </c>
      <c r="O1320" t="s">
        <v>1335</v>
      </c>
      <c r="P1320" s="4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1" t="s">
        <v>2717</v>
      </c>
      <c r="C1321" s="1" t="s">
        <v>2718</v>
      </c>
      <c r="D1321" s="2">
        <v>5800</v>
      </c>
      <c r="E1321" s="3">
        <v>876</v>
      </c>
      <c r="F1321" t="s">
        <v>276</v>
      </c>
      <c r="G1321" t="s">
        <v>28</v>
      </c>
      <c r="H1321" t="s">
        <v>29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1132</v>
      </c>
      <c r="O1321" t="s">
        <v>1335</v>
      </c>
      <c r="P1321" s="4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1" t="s">
        <v>2719</v>
      </c>
      <c r="C1322" s="1" t="s">
        <v>2720</v>
      </c>
      <c r="D1322" s="2">
        <v>100000</v>
      </c>
      <c r="E1322" s="3">
        <v>503</v>
      </c>
      <c r="F1322" t="s">
        <v>276</v>
      </c>
      <c r="G1322" t="s">
        <v>391</v>
      </c>
      <c r="H1322" t="s">
        <v>59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1132</v>
      </c>
      <c r="O1322" t="s">
        <v>1335</v>
      </c>
      <c r="P1322" s="4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1" t="s">
        <v>2721</v>
      </c>
      <c r="C1323" s="1" t="s">
        <v>2722</v>
      </c>
      <c r="D1323" s="2">
        <v>462000</v>
      </c>
      <c r="E1323" s="3">
        <v>6019</v>
      </c>
      <c r="F1323" t="s">
        <v>276</v>
      </c>
      <c r="G1323" t="s">
        <v>480</v>
      </c>
      <c r="H1323" t="s">
        <v>481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1132</v>
      </c>
      <c r="O1323" t="s">
        <v>1335</v>
      </c>
      <c r="P1323" s="4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1" t="s">
        <v>2723</v>
      </c>
      <c r="C1324" s="1" t="s">
        <v>2724</v>
      </c>
      <c r="D1324" s="2">
        <v>35000</v>
      </c>
      <c r="E1324" s="3">
        <v>106</v>
      </c>
      <c r="F1324" t="s">
        <v>276</v>
      </c>
      <c r="G1324" t="s">
        <v>28</v>
      </c>
      <c r="H1324" t="s">
        <v>29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1132</v>
      </c>
      <c r="O1324" t="s">
        <v>1335</v>
      </c>
      <c r="P1324" s="4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1" t="s">
        <v>2725</v>
      </c>
      <c r="C1325" s="1" t="s">
        <v>2726</v>
      </c>
      <c r="D1325" s="2">
        <v>15000</v>
      </c>
      <c r="E1325" s="3">
        <v>1332</v>
      </c>
      <c r="F1325" t="s">
        <v>276</v>
      </c>
      <c r="G1325" t="s">
        <v>20</v>
      </c>
      <c r="H1325" t="s">
        <v>21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1132</v>
      </c>
      <c r="O1325" t="s">
        <v>1335</v>
      </c>
      <c r="P1325" s="4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1" t="s">
        <v>2727</v>
      </c>
      <c r="C1326" s="1" t="s">
        <v>2728</v>
      </c>
      <c r="D1326" s="2">
        <v>50000</v>
      </c>
      <c r="E1326" s="3">
        <v>4920</v>
      </c>
      <c r="F1326" t="s">
        <v>276</v>
      </c>
      <c r="G1326" t="s">
        <v>20</v>
      </c>
      <c r="H1326" t="s">
        <v>21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1132</v>
      </c>
      <c r="O1326" t="s">
        <v>1335</v>
      </c>
      <c r="P1326" s="4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1" t="s">
        <v>2729</v>
      </c>
      <c r="C1327" s="1" t="s">
        <v>2730</v>
      </c>
      <c r="D1327" s="2">
        <v>20000</v>
      </c>
      <c r="E1327" s="3">
        <v>486</v>
      </c>
      <c r="F1327" t="s">
        <v>276</v>
      </c>
      <c r="G1327" t="s">
        <v>20</v>
      </c>
      <c r="H1327" t="s">
        <v>21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1132</v>
      </c>
      <c r="O1327" t="s">
        <v>1335</v>
      </c>
      <c r="P1327" s="4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1" t="s">
        <v>2731</v>
      </c>
      <c r="C1328" s="1" t="s">
        <v>2732</v>
      </c>
      <c r="D1328" s="2">
        <v>100000</v>
      </c>
      <c r="E1328" s="3">
        <v>1130</v>
      </c>
      <c r="F1328" t="s">
        <v>276</v>
      </c>
      <c r="G1328" t="s">
        <v>20</v>
      </c>
      <c r="H1328" t="s">
        <v>21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1132</v>
      </c>
      <c r="O1328" t="s">
        <v>1335</v>
      </c>
      <c r="P1328" s="4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1" t="s">
        <v>2733</v>
      </c>
      <c r="C1329" s="1" t="s">
        <v>2734</v>
      </c>
      <c r="D1329" s="2">
        <v>48000</v>
      </c>
      <c r="E1329" s="3">
        <v>1705</v>
      </c>
      <c r="F1329" t="s">
        <v>276</v>
      </c>
      <c r="G1329" t="s">
        <v>20</v>
      </c>
      <c r="H1329" t="s">
        <v>21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1132</v>
      </c>
      <c r="O1329" t="s">
        <v>1335</v>
      </c>
      <c r="P1329" s="4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1" t="s">
        <v>2735</v>
      </c>
      <c r="C1330" s="1" t="s">
        <v>2736</v>
      </c>
      <c r="D1330" s="2">
        <v>75000</v>
      </c>
      <c r="E1330" s="3">
        <v>1748</v>
      </c>
      <c r="F1330" t="s">
        <v>276</v>
      </c>
      <c r="G1330" t="s">
        <v>20</v>
      </c>
      <c r="H1330" t="s">
        <v>21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1132</v>
      </c>
      <c r="O1330" t="s">
        <v>1335</v>
      </c>
      <c r="P1330" s="4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1" t="s">
        <v>2737</v>
      </c>
      <c r="C1331" s="1" t="s">
        <v>2738</v>
      </c>
      <c r="D1331" s="2">
        <v>50000</v>
      </c>
      <c r="E1331" s="3">
        <v>408</v>
      </c>
      <c r="F1331" t="s">
        <v>276</v>
      </c>
      <c r="G1331" t="s">
        <v>20</v>
      </c>
      <c r="H1331" t="s">
        <v>21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1132</v>
      </c>
      <c r="O1331" t="s">
        <v>1335</v>
      </c>
      <c r="P1331" s="4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1" t="s">
        <v>2739</v>
      </c>
      <c r="C1332" s="1" t="s">
        <v>2740</v>
      </c>
      <c r="D1332" s="2">
        <v>35000</v>
      </c>
      <c r="E1332" s="3">
        <v>7873</v>
      </c>
      <c r="F1332" t="s">
        <v>276</v>
      </c>
      <c r="G1332" t="s">
        <v>20</v>
      </c>
      <c r="H1332" t="s">
        <v>21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1132</v>
      </c>
      <c r="O1332" t="s">
        <v>1335</v>
      </c>
      <c r="P1332" s="4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1" t="s">
        <v>2741</v>
      </c>
      <c r="C1333" s="1" t="s">
        <v>2742</v>
      </c>
      <c r="D1333" s="2">
        <v>250000</v>
      </c>
      <c r="E1333" s="3">
        <v>3417</v>
      </c>
      <c r="F1333" t="s">
        <v>276</v>
      </c>
      <c r="G1333" t="s">
        <v>20</v>
      </c>
      <c r="H1333" t="s">
        <v>21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1132</v>
      </c>
      <c r="O1333" t="s">
        <v>1335</v>
      </c>
      <c r="P1333" s="4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1" t="s">
        <v>2743</v>
      </c>
      <c r="C1334" s="1" t="s">
        <v>2744</v>
      </c>
      <c r="D1334" s="2">
        <v>10115</v>
      </c>
      <c r="E1334" s="3">
        <v>0</v>
      </c>
      <c r="F1334" t="s">
        <v>276</v>
      </c>
      <c r="G1334" t="s">
        <v>2097</v>
      </c>
      <c r="H1334" t="s">
        <v>2098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1132</v>
      </c>
      <c r="O1334" t="s">
        <v>1335</v>
      </c>
      <c r="P1334" s="4">
        <f t="shared" si="40"/>
        <v>42732.060277777782</v>
      </c>
      <c r="Q1334">
        <f t="shared" si="41"/>
        <v>2016</v>
      </c>
    </row>
    <row r="1335" spans="1:17" ht="60" x14ac:dyDescent="0.25">
      <c r="A1335">
        <v>1333</v>
      </c>
      <c r="B1335" s="1" t="s">
        <v>2745</v>
      </c>
      <c r="C1335" s="1" t="s">
        <v>2746</v>
      </c>
      <c r="D1335" s="2">
        <v>2500</v>
      </c>
      <c r="E1335" s="3">
        <v>0</v>
      </c>
      <c r="F1335" t="s">
        <v>276</v>
      </c>
      <c r="G1335" t="s">
        <v>54</v>
      </c>
      <c r="H1335" t="s">
        <v>55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1132</v>
      </c>
      <c r="O1335" t="s">
        <v>1335</v>
      </c>
      <c r="P1335" s="4">
        <f t="shared" si="40"/>
        <v>41806.106770833336</v>
      </c>
      <c r="Q1335">
        <f t="shared" si="41"/>
        <v>2014</v>
      </c>
    </row>
    <row r="1336" spans="1:17" ht="45" x14ac:dyDescent="0.25">
      <c r="A1336">
        <v>1334</v>
      </c>
      <c r="B1336" s="1" t="s">
        <v>2747</v>
      </c>
      <c r="C1336" s="1" t="s">
        <v>2748</v>
      </c>
      <c r="D1336" s="2">
        <v>133000</v>
      </c>
      <c r="E1336" s="3">
        <v>14303</v>
      </c>
      <c r="F1336" t="s">
        <v>276</v>
      </c>
      <c r="G1336" t="s">
        <v>20</v>
      </c>
      <c r="H1336" t="s">
        <v>21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1132</v>
      </c>
      <c r="O1336" t="s">
        <v>1335</v>
      </c>
      <c r="P1336" s="4">
        <f t="shared" si="40"/>
        <v>42410.774155092593</v>
      </c>
      <c r="Q1336">
        <f t="shared" si="41"/>
        <v>2016</v>
      </c>
    </row>
    <row r="1337" spans="1:17" ht="60" x14ac:dyDescent="0.25">
      <c r="A1337">
        <v>1335</v>
      </c>
      <c r="B1337" s="1" t="s">
        <v>2749</v>
      </c>
      <c r="C1337" s="1" t="s">
        <v>2750</v>
      </c>
      <c r="D1337" s="2">
        <v>25000</v>
      </c>
      <c r="E1337" s="3">
        <v>4940</v>
      </c>
      <c r="F1337" t="s">
        <v>276</v>
      </c>
      <c r="G1337" t="s">
        <v>20</v>
      </c>
      <c r="H1337" t="s">
        <v>21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1132</v>
      </c>
      <c r="O1337" t="s">
        <v>1335</v>
      </c>
      <c r="P1337" s="4">
        <f t="shared" si="40"/>
        <v>42313.936365740738</v>
      </c>
      <c r="Q1337">
        <f t="shared" si="41"/>
        <v>2015</v>
      </c>
    </row>
    <row r="1338" spans="1:17" ht="60" x14ac:dyDescent="0.25">
      <c r="A1338">
        <v>1336</v>
      </c>
      <c r="B1338" s="1" t="s">
        <v>2751</v>
      </c>
      <c r="C1338" s="1" t="s">
        <v>2752</v>
      </c>
      <c r="D1338" s="2">
        <v>100000</v>
      </c>
      <c r="E1338" s="3">
        <v>84947</v>
      </c>
      <c r="F1338" t="s">
        <v>276</v>
      </c>
      <c r="G1338" t="s">
        <v>20</v>
      </c>
      <c r="H1338" t="s">
        <v>21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1132</v>
      </c>
      <c r="O1338" t="s">
        <v>1335</v>
      </c>
      <c r="P1338" s="4">
        <f t="shared" si="40"/>
        <v>41955.863750000004</v>
      </c>
      <c r="Q1338">
        <f t="shared" si="41"/>
        <v>2014</v>
      </c>
    </row>
    <row r="1339" spans="1:17" ht="45" x14ac:dyDescent="0.25">
      <c r="A1339">
        <v>1337</v>
      </c>
      <c r="B1339" s="1" t="s">
        <v>2753</v>
      </c>
      <c r="C1339" s="1" t="s">
        <v>2754</v>
      </c>
      <c r="D1339" s="2">
        <v>50000</v>
      </c>
      <c r="E1339" s="3">
        <v>24691</v>
      </c>
      <c r="F1339" t="s">
        <v>276</v>
      </c>
      <c r="G1339" t="s">
        <v>20</v>
      </c>
      <c r="H1339" t="s">
        <v>21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1132</v>
      </c>
      <c r="O1339" t="s">
        <v>1335</v>
      </c>
      <c r="P1339" s="4">
        <f t="shared" si="40"/>
        <v>42767.577303240745</v>
      </c>
      <c r="Q1339">
        <f t="shared" si="41"/>
        <v>2017</v>
      </c>
    </row>
    <row r="1340" spans="1:17" ht="60" x14ac:dyDescent="0.25">
      <c r="A1340">
        <v>1338</v>
      </c>
      <c r="B1340" s="1" t="s">
        <v>2755</v>
      </c>
      <c r="C1340" s="1" t="s">
        <v>2756</v>
      </c>
      <c r="D1340" s="2">
        <v>30000</v>
      </c>
      <c r="E1340" s="3">
        <v>991</v>
      </c>
      <c r="F1340" t="s">
        <v>276</v>
      </c>
      <c r="G1340" t="s">
        <v>20</v>
      </c>
      <c r="H1340" t="s">
        <v>21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1132</v>
      </c>
      <c r="O1340" t="s">
        <v>1335</v>
      </c>
      <c r="P1340" s="4">
        <f t="shared" si="40"/>
        <v>42188.803622685184</v>
      </c>
      <c r="Q1340">
        <f t="shared" si="41"/>
        <v>2015</v>
      </c>
    </row>
    <row r="1341" spans="1:17" ht="30" x14ac:dyDescent="0.25">
      <c r="A1341">
        <v>1339</v>
      </c>
      <c r="B1341" s="1" t="s">
        <v>2757</v>
      </c>
      <c r="C1341" s="1" t="s">
        <v>2758</v>
      </c>
      <c r="D1341" s="2">
        <v>50000</v>
      </c>
      <c r="E1341" s="3">
        <v>3317</v>
      </c>
      <c r="F1341" t="s">
        <v>276</v>
      </c>
      <c r="G1341" t="s">
        <v>20</v>
      </c>
      <c r="H1341" t="s">
        <v>21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1132</v>
      </c>
      <c r="O1341" t="s">
        <v>1335</v>
      </c>
      <c r="P1341" s="4">
        <f t="shared" si="40"/>
        <v>41936.647164351853</v>
      </c>
      <c r="Q1341">
        <f t="shared" si="41"/>
        <v>2014</v>
      </c>
    </row>
    <row r="1342" spans="1:17" ht="45" x14ac:dyDescent="0.25">
      <c r="A1342">
        <v>1340</v>
      </c>
      <c r="B1342" s="1" t="s">
        <v>2759</v>
      </c>
      <c r="C1342" s="1" t="s">
        <v>2760</v>
      </c>
      <c r="D1342" s="2">
        <v>1680</v>
      </c>
      <c r="E1342" s="3">
        <v>0</v>
      </c>
      <c r="F1342" t="s">
        <v>276</v>
      </c>
      <c r="G1342" t="s">
        <v>20</v>
      </c>
      <c r="H1342" t="s">
        <v>21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1132</v>
      </c>
      <c r="O1342" t="s">
        <v>1335</v>
      </c>
      <c r="P1342" s="4">
        <f t="shared" si="40"/>
        <v>41836.595520833333</v>
      </c>
      <c r="Q1342">
        <f t="shared" si="41"/>
        <v>2014</v>
      </c>
    </row>
    <row r="1343" spans="1:17" ht="60" x14ac:dyDescent="0.25">
      <c r="A1343">
        <v>1341</v>
      </c>
      <c r="B1343" s="1" t="s">
        <v>2761</v>
      </c>
      <c r="C1343" s="1" t="s">
        <v>2762</v>
      </c>
      <c r="D1343" s="2">
        <v>25000</v>
      </c>
      <c r="E1343" s="3">
        <v>17590</v>
      </c>
      <c r="F1343" t="s">
        <v>276</v>
      </c>
      <c r="G1343" t="s">
        <v>28</v>
      </c>
      <c r="H1343" t="s">
        <v>29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1132</v>
      </c>
      <c r="O1343" t="s">
        <v>1335</v>
      </c>
      <c r="P1343" s="4">
        <f t="shared" si="40"/>
        <v>42612.624039351853</v>
      </c>
      <c r="Q1343">
        <f t="shared" si="41"/>
        <v>2016</v>
      </c>
    </row>
    <row r="1344" spans="1:17" ht="60" x14ac:dyDescent="0.25">
      <c r="A1344">
        <v>1342</v>
      </c>
      <c r="B1344" s="1" t="s">
        <v>2763</v>
      </c>
      <c r="C1344" s="1" t="s">
        <v>2764</v>
      </c>
      <c r="D1344" s="2">
        <v>50000</v>
      </c>
      <c r="E1344" s="3">
        <v>100</v>
      </c>
      <c r="F1344" t="s">
        <v>276</v>
      </c>
      <c r="G1344" t="s">
        <v>20</v>
      </c>
      <c r="H1344" t="s">
        <v>21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1132</v>
      </c>
      <c r="O1344" t="s">
        <v>1335</v>
      </c>
      <c r="P1344" s="4">
        <f t="shared" si="40"/>
        <v>42172.816423611104</v>
      </c>
      <c r="Q1344">
        <f t="shared" si="41"/>
        <v>2015</v>
      </c>
    </row>
    <row r="1345" spans="1:17" ht="60" x14ac:dyDescent="0.25">
      <c r="A1345">
        <v>1343</v>
      </c>
      <c r="B1345" s="1" t="s">
        <v>2765</v>
      </c>
      <c r="C1345" s="1" t="s">
        <v>2766</v>
      </c>
      <c r="D1345" s="2">
        <v>50000</v>
      </c>
      <c r="E1345" s="3">
        <v>51149</v>
      </c>
      <c r="F1345" t="s">
        <v>276</v>
      </c>
      <c r="G1345" t="s">
        <v>20</v>
      </c>
      <c r="H1345" t="s">
        <v>21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1132</v>
      </c>
      <c r="O1345" t="s">
        <v>1335</v>
      </c>
      <c r="P1345" s="4">
        <f t="shared" si="40"/>
        <v>42542.526423611111</v>
      </c>
      <c r="Q1345">
        <f t="shared" si="41"/>
        <v>2016</v>
      </c>
    </row>
    <row r="1346" spans="1:17" ht="60" x14ac:dyDescent="0.25">
      <c r="A1346">
        <v>1344</v>
      </c>
      <c r="B1346" s="1" t="s">
        <v>2767</v>
      </c>
      <c r="C1346" s="1" t="s">
        <v>2768</v>
      </c>
      <c r="D1346" s="2">
        <v>1500</v>
      </c>
      <c r="E1346" s="3">
        <v>5666</v>
      </c>
      <c r="F1346" t="s">
        <v>19</v>
      </c>
      <c r="G1346" t="s">
        <v>163</v>
      </c>
      <c r="H1346" t="s">
        <v>164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1498</v>
      </c>
      <c r="O1346" t="s">
        <v>1499</v>
      </c>
      <c r="P1346" s="4">
        <f t="shared" ref="P1346:P1409" si="42">(((J1346/60)/60)/24)+DATE(1970,1,1)</f>
        <v>42522.789803240739</v>
      </c>
      <c r="Q1346">
        <f t="shared" ref="Q1346:Q1409" si="43">YEAR(P1346)</f>
        <v>2016</v>
      </c>
    </row>
    <row r="1347" spans="1:17" ht="45" x14ac:dyDescent="0.25">
      <c r="A1347">
        <v>1345</v>
      </c>
      <c r="B1347" s="1" t="s">
        <v>2769</v>
      </c>
      <c r="C1347" s="1" t="s">
        <v>2770</v>
      </c>
      <c r="D1347" s="2">
        <v>300</v>
      </c>
      <c r="E1347" s="3">
        <v>375</v>
      </c>
      <c r="F1347" t="s">
        <v>19</v>
      </c>
      <c r="G1347" t="s">
        <v>20</v>
      </c>
      <c r="H1347" t="s">
        <v>21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1498</v>
      </c>
      <c r="O1347" t="s">
        <v>1499</v>
      </c>
      <c r="P1347" s="4">
        <f t="shared" si="42"/>
        <v>41799.814340277779</v>
      </c>
      <c r="Q1347">
        <f t="shared" si="43"/>
        <v>2014</v>
      </c>
    </row>
    <row r="1348" spans="1:17" ht="45" x14ac:dyDescent="0.25">
      <c r="A1348">
        <v>1346</v>
      </c>
      <c r="B1348" s="1" t="s">
        <v>2771</v>
      </c>
      <c r="C1348" s="1" t="s">
        <v>2772</v>
      </c>
      <c r="D1348" s="2">
        <v>4900</v>
      </c>
      <c r="E1348" s="3">
        <v>7219</v>
      </c>
      <c r="F1348" t="s">
        <v>19</v>
      </c>
      <c r="G1348" t="s">
        <v>20</v>
      </c>
      <c r="H1348" t="s">
        <v>21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1498</v>
      </c>
      <c r="O1348" t="s">
        <v>1499</v>
      </c>
      <c r="P1348" s="4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1" t="s">
        <v>2773</v>
      </c>
      <c r="C1349" s="1" t="s">
        <v>2774</v>
      </c>
      <c r="D1349" s="2">
        <v>2500</v>
      </c>
      <c r="E1349" s="3">
        <v>2555</v>
      </c>
      <c r="F1349" t="s">
        <v>19</v>
      </c>
      <c r="G1349" t="s">
        <v>20</v>
      </c>
      <c r="H1349" t="s">
        <v>21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1498</v>
      </c>
      <c r="O1349" t="s">
        <v>1499</v>
      </c>
      <c r="P1349" s="4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1" t="s">
        <v>2775</v>
      </c>
      <c r="C1350" s="1" t="s">
        <v>2776</v>
      </c>
      <c r="D1350" s="2">
        <v>5875</v>
      </c>
      <c r="E1350" s="3">
        <v>5985</v>
      </c>
      <c r="F1350" t="s">
        <v>19</v>
      </c>
      <c r="G1350" t="s">
        <v>20</v>
      </c>
      <c r="H1350" t="s">
        <v>21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1498</v>
      </c>
      <c r="O1350" t="s">
        <v>1499</v>
      </c>
      <c r="P1350" s="4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1" t="s">
        <v>2777</v>
      </c>
      <c r="C1351" s="1" t="s">
        <v>2778</v>
      </c>
      <c r="D1351" s="2">
        <v>5000</v>
      </c>
      <c r="E1351" s="3">
        <v>10210</v>
      </c>
      <c r="F1351" t="s">
        <v>19</v>
      </c>
      <c r="G1351" t="s">
        <v>163</v>
      </c>
      <c r="H1351" t="s">
        <v>164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1498</v>
      </c>
      <c r="O1351" t="s">
        <v>1499</v>
      </c>
      <c r="P1351" s="4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1" t="s">
        <v>2779</v>
      </c>
      <c r="C1352" s="1" t="s">
        <v>2780</v>
      </c>
      <c r="D1352" s="2">
        <v>5000</v>
      </c>
      <c r="E1352" s="3">
        <v>5202.5</v>
      </c>
      <c r="F1352" t="s">
        <v>19</v>
      </c>
      <c r="G1352" t="s">
        <v>20</v>
      </c>
      <c r="H1352" t="s">
        <v>21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1498</v>
      </c>
      <c r="O1352" t="s">
        <v>1499</v>
      </c>
      <c r="P1352" s="4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1" t="s">
        <v>2781</v>
      </c>
      <c r="C1353" s="1" t="s">
        <v>2782</v>
      </c>
      <c r="D1353" s="2">
        <v>20000</v>
      </c>
      <c r="E1353" s="3">
        <v>20253</v>
      </c>
      <c r="F1353" t="s">
        <v>19</v>
      </c>
      <c r="G1353" t="s">
        <v>20</v>
      </c>
      <c r="H1353" t="s">
        <v>21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1498</v>
      </c>
      <c r="O1353" t="s">
        <v>1499</v>
      </c>
      <c r="P1353" s="4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1" t="s">
        <v>2783</v>
      </c>
      <c r="C1354" s="1" t="s">
        <v>2784</v>
      </c>
      <c r="D1354" s="2">
        <v>10000</v>
      </c>
      <c r="E1354" s="3">
        <v>13614</v>
      </c>
      <c r="F1354" t="s">
        <v>19</v>
      </c>
      <c r="G1354" t="s">
        <v>20</v>
      </c>
      <c r="H1354" t="s">
        <v>21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1498</v>
      </c>
      <c r="O1354" t="s">
        <v>1499</v>
      </c>
      <c r="P1354" s="4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1" t="s">
        <v>2785</v>
      </c>
      <c r="C1355" s="1" t="s">
        <v>2786</v>
      </c>
      <c r="D1355" s="2">
        <v>1000</v>
      </c>
      <c r="E1355" s="3">
        <v>1336</v>
      </c>
      <c r="F1355" t="s">
        <v>19</v>
      </c>
      <c r="G1355" t="s">
        <v>20</v>
      </c>
      <c r="H1355" t="s">
        <v>21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1498</v>
      </c>
      <c r="O1355" t="s">
        <v>1499</v>
      </c>
      <c r="P1355" s="4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1" t="s">
        <v>2787</v>
      </c>
      <c r="C1356" s="1" t="s">
        <v>2788</v>
      </c>
      <c r="D1356" s="2">
        <v>1200</v>
      </c>
      <c r="E1356" s="3">
        <v>1563</v>
      </c>
      <c r="F1356" t="s">
        <v>19</v>
      </c>
      <c r="G1356" t="s">
        <v>28</v>
      </c>
      <c r="H1356" t="s">
        <v>29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1498</v>
      </c>
      <c r="O1356" t="s">
        <v>1499</v>
      </c>
      <c r="P1356" s="4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1" t="s">
        <v>2789</v>
      </c>
      <c r="C1357" s="1" t="s">
        <v>2790</v>
      </c>
      <c r="D1357" s="2">
        <v>2500</v>
      </c>
      <c r="E1357" s="3">
        <v>3067</v>
      </c>
      <c r="F1357" t="s">
        <v>19</v>
      </c>
      <c r="G1357" t="s">
        <v>28</v>
      </c>
      <c r="H1357" t="s">
        <v>29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1498</v>
      </c>
      <c r="O1357" t="s">
        <v>1499</v>
      </c>
      <c r="P1357" s="4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1" t="s">
        <v>2791</v>
      </c>
      <c r="C1358" s="1" t="s">
        <v>2792</v>
      </c>
      <c r="D1358" s="2">
        <v>3400</v>
      </c>
      <c r="E1358" s="3">
        <v>6215.56</v>
      </c>
      <c r="F1358" t="s">
        <v>19</v>
      </c>
      <c r="G1358" t="s">
        <v>20</v>
      </c>
      <c r="H1358" t="s">
        <v>21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1498</v>
      </c>
      <c r="O1358" t="s">
        <v>1499</v>
      </c>
      <c r="P1358" s="4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1" t="s">
        <v>2793</v>
      </c>
      <c r="C1359" s="1" t="s">
        <v>2794</v>
      </c>
      <c r="D1359" s="2">
        <v>2000</v>
      </c>
      <c r="E1359" s="3">
        <v>2506</v>
      </c>
      <c r="F1359" t="s">
        <v>19</v>
      </c>
      <c r="G1359" t="s">
        <v>20</v>
      </c>
      <c r="H1359" t="s">
        <v>21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1498</v>
      </c>
      <c r="O1359" t="s">
        <v>1499</v>
      </c>
      <c r="P1359" s="4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1" t="s">
        <v>2795</v>
      </c>
      <c r="C1360" s="1" t="s">
        <v>2796</v>
      </c>
      <c r="D1360" s="2">
        <v>3000</v>
      </c>
      <c r="E1360" s="3">
        <v>3350</v>
      </c>
      <c r="F1360" t="s">
        <v>19</v>
      </c>
      <c r="G1360" t="s">
        <v>20</v>
      </c>
      <c r="H1360" t="s">
        <v>21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1498</v>
      </c>
      <c r="O1360" t="s">
        <v>1499</v>
      </c>
      <c r="P1360" s="4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1" t="s">
        <v>2797</v>
      </c>
      <c r="C1361" s="1" t="s">
        <v>2798</v>
      </c>
      <c r="D1361" s="2">
        <v>660</v>
      </c>
      <c r="E1361" s="3">
        <v>764</v>
      </c>
      <c r="F1361" t="s">
        <v>19</v>
      </c>
      <c r="G1361" t="s">
        <v>20</v>
      </c>
      <c r="H1361" t="s">
        <v>21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1498</v>
      </c>
      <c r="O1361" t="s">
        <v>1499</v>
      </c>
      <c r="P1361" s="4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1" t="s">
        <v>2799</v>
      </c>
      <c r="C1362" s="1" t="s">
        <v>2800</v>
      </c>
      <c r="D1362" s="2">
        <v>1500</v>
      </c>
      <c r="E1362" s="3">
        <v>2598</v>
      </c>
      <c r="F1362" t="s">
        <v>19</v>
      </c>
      <c r="G1362" t="s">
        <v>20</v>
      </c>
      <c r="H1362" t="s">
        <v>21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1498</v>
      </c>
      <c r="O1362" t="s">
        <v>1499</v>
      </c>
      <c r="P1362" s="4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1" t="s">
        <v>2801</v>
      </c>
      <c r="C1363" s="1" t="s">
        <v>2802</v>
      </c>
      <c r="D1363" s="2">
        <v>6000</v>
      </c>
      <c r="E1363" s="3">
        <v>7559</v>
      </c>
      <c r="F1363" t="s">
        <v>19</v>
      </c>
      <c r="G1363" t="s">
        <v>28</v>
      </c>
      <c r="H1363" t="s">
        <v>29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1498</v>
      </c>
      <c r="O1363" t="s">
        <v>1499</v>
      </c>
      <c r="P1363" s="4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1" t="s">
        <v>2803</v>
      </c>
      <c r="C1364" s="1" t="s">
        <v>2804</v>
      </c>
      <c r="D1364" s="2">
        <v>1000</v>
      </c>
      <c r="E1364" s="3">
        <v>1091</v>
      </c>
      <c r="F1364" t="s">
        <v>19</v>
      </c>
      <c r="G1364" t="s">
        <v>20</v>
      </c>
      <c r="H1364" t="s">
        <v>21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1498</v>
      </c>
      <c r="O1364" t="s">
        <v>1499</v>
      </c>
      <c r="P1364" s="4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1" t="s">
        <v>2805</v>
      </c>
      <c r="C1365" s="1" t="s">
        <v>2806</v>
      </c>
      <c r="D1365" s="2">
        <v>200</v>
      </c>
      <c r="E1365" s="3">
        <v>200</v>
      </c>
      <c r="F1365" t="s">
        <v>19</v>
      </c>
      <c r="G1365" t="s">
        <v>20</v>
      </c>
      <c r="H1365" t="s">
        <v>21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1498</v>
      </c>
      <c r="O1365" t="s">
        <v>1499</v>
      </c>
      <c r="P1365" s="4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1" t="s">
        <v>2807</v>
      </c>
      <c r="C1366" s="1" t="s">
        <v>2808</v>
      </c>
      <c r="D1366" s="2">
        <v>42000</v>
      </c>
      <c r="E1366" s="3">
        <v>49830</v>
      </c>
      <c r="F1366" t="s">
        <v>19</v>
      </c>
      <c r="G1366" t="s">
        <v>313</v>
      </c>
      <c r="H1366" t="s">
        <v>314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1621</v>
      </c>
      <c r="O1366" t="s">
        <v>1622</v>
      </c>
      <c r="P1366" s="4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1" t="s">
        <v>2809</v>
      </c>
      <c r="C1367" s="1" t="s">
        <v>2810</v>
      </c>
      <c r="D1367" s="2">
        <v>7500</v>
      </c>
      <c r="E1367" s="3">
        <v>7520</v>
      </c>
      <c r="F1367" t="s">
        <v>19</v>
      </c>
      <c r="G1367" t="s">
        <v>20</v>
      </c>
      <c r="H1367" t="s">
        <v>21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1621</v>
      </c>
      <c r="O1367" t="s">
        <v>1622</v>
      </c>
      <c r="P1367" s="4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1" t="s">
        <v>2811</v>
      </c>
      <c r="C1368" s="1" t="s">
        <v>2812</v>
      </c>
      <c r="D1368" s="2">
        <v>7500</v>
      </c>
      <c r="E1368" s="3">
        <v>9486.69</v>
      </c>
      <c r="F1368" t="s">
        <v>19</v>
      </c>
      <c r="G1368" t="s">
        <v>20</v>
      </c>
      <c r="H1368" t="s">
        <v>21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1621</v>
      </c>
      <c r="O1368" t="s">
        <v>1622</v>
      </c>
      <c r="P1368" s="4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1" t="s">
        <v>2813</v>
      </c>
      <c r="C1369" s="1" t="s">
        <v>2814</v>
      </c>
      <c r="D1369" s="2">
        <v>5000</v>
      </c>
      <c r="E1369" s="3">
        <v>5713</v>
      </c>
      <c r="F1369" t="s">
        <v>19</v>
      </c>
      <c r="G1369" t="s">
        <v>20</v>
      </c>
      <c r="H1369" t="s">
        <v>21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1621</v>
      </c>
      <c r="O1369" t="s">
        <v>1622</v>
      </c>
      <c r="P1369" s="4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1" t="s">
        <v>2815</v>
      </c>
      <c r="C1370" s="1" t="s">
        <v>2816</v>
      </c>
      <c r="D1370" s="2">
        <v>5000</v>
      </c>
      <c r="E1370" s="3">
        <v>5535</v>
      </c>
      <c r="F1370" t="s">
        <v>19</v>
      </c>
      <c r="G1370" t="s">
        <v>20</v>
      </c>
      <c r="H1370" t="s">
        <v>21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1621</v>
      </c>
      <c r="O1370" t="s">
        <v>1622</v>
      </c>
      <c r="P1370" s="4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1" t="s">
        <v>2817</v>
      </c>
      <c r="C1371" s="1" t="s">
        <v>2818</v>
      </c>
      <c r="D1371" s="2">
        <v>32360</v>
      </c>
      <c r="E1371" s="3">
        <v>34090.629999999997</v>
      </c>
      <c r="F1371" t="s">
        <v>19</v>
      </c>
      <c r="G1371" t="s">
        <v>20</v>
      </c>
      <c r="H1371" t="s">
        <v>21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1621</v>
      </c>
      <c r="O1371" t="s">
        <v>1622</v>
      </c>
      <c r="P1371" s="4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1" t="s">
        <v>2819</v>
      </c>
      <c r="C1372" s="1" t="s">
        <v>2820</v>
      </c>
      <c r="D1372" s="2">
        <v>1500</v>
      </c>
      <c r="E1372" s="3">
        <v>1555</v>
      </c>
      <c r="F1372" t="s">
        <v>19</v>
      </c>
      <c r="G1372" t="s">
        <v>20</v>
      </c>
      <c r="H1372" t="s">
        <v>21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1621</v>
      </c>
      <c r="O1372" t="s">
        <v>1622</v>
      </c>
      <c r="P1372" s="4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1" t="s">
        <v>2821</v>
      </c>
      <c r="C1373" s="1" t="s">
        <v>2822</v>
      </c>
      <c r="D1373" s="2">
        <v>6999</v>
      </c>
      <c r="E1373" s="3">
        <v>7495</v>
      </c>
      <c r="F1373" t="s">
        <v>19</v>
      </c>
      <c r="G1373" t="s">
        <v>20</v>
      </c>
      <c r="H1373" t="s">
        <v>21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1621</v>
      </c>
      <c r="O1373" t="s">
        <v>1622</v>
      </c>
      <c r="P1373" s="4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1" t="s">
        <v>2823</v>
      </c>
      <c r="C1374" s="1" t="s">
        <v>2824</v>
      </c>
      <c r="D1374" s="2">
        <v>500</v>
      </c>
      <c r="E1374" s="3">
        <v>620</v>
      </c>
      <c r="F1374" t="s">
        <v>19</v>
      </c>
      <c r="G1374" t="s">
        <v>20</v>
      </c>
      <c r="H1374" t="s">
        <v>21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1621</v>
      </c>
      <c r="O1374" t="s">
        <v>1622</v>
      </c>
      <c r="P1374" s="4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1" t="s">
        <v>2825</v>
      </c>
      <c r="C1375" s="1" t="s">
        <v>2826</v>
      </c>
      <c r="D1375" s="2">
        <v>10000</v>
      </c>
      <c r="E1375" s="3">
        <v>10501</v>
      </c>
      <c r="F1375" t="s">
        <v>19</v>
      </c>
      <c r="G1375" t="s">
        <v>20</v>
      </c>
      <c r="H1375" t="s">
        <v>21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1621</v>
      </c>
      <c r="O1375" t="s">
        <v>1622</v>
      </c>
      <c r="P1375" s="4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1" t="s">
        <v>2827</v>
      </c>
      <c r="C1376" s="1" t="s">
        <v>2828</v>
      </c>
      <c r="D1376" s="2">
        <v>1500</v>
      </c>
      <c r="E1376" s="3">
        <v>2842</v>
      </c>
      <c r="F1376" t="s">
        <v>19</v>
      </c>
      <c r="G1376" t="s">
        <v>20</v>
      </c>
      <c r="H1376" t="s">
        <v>21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1621</v>
      </c>
      <c r="O1376" t="s">
        <v>1622</v>
      </c>
      <c r="P1376" s="4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1" t="s">
        <v>2829</v>
      </c>
      <c r="C1377" s="1" t="s">
        <v>2830</v>
      </c>
      <c r="D1377" s="2">
        <v>4000</v>
      </c>
      <c r="E1377" s="3">
        <v>6853</v>
      </c>
      <c r="F1377" t="s">
        <v>19</v>
      </c>
      <c r="G1377" t="s">
        <v>183</v>
      </c>
      <c r="H1377" t="s">
        <v>59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1621</v>
      </c>
      <c r="O1377" t="s">
        <v>1622</v>
      </c>
      <c r="P1377" s="4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1" t="s">
        <v>2831</v>
      </c>
      <c r="C1378" s="1" t="s">
        <v>2832</v>
      </c>
      <c r="D1378" s="2">
        <v>3700</v>
      </c>
      <c r="E1378" s="3">
        <v>9342</v>
      </c>
      <c r="F1378" t="s">
        <v>19</v>
      </c>
      <c r="G1378" t="s">
        <v>28</v>
      </c>
      <c r="H1378" t="s">
        <v>29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1621</v>
      </c>
      <c r="O1378" t="s">
        <v>1622</v>
      </c>
      <c r="P1378" s="4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1" t="s">
        <v>2833</v>
      </c>
      <c r="C1379" s="1" t="s">
        <v>2834</v>
      </c>
      <c r="D1379" s="2">
        <v>1300</v>
      </c>
      <c r="E1379" s="3">
        <v>1510</v>
      </c>
      <c r="F1379" t="s">
        <v>19</v>
      </c>
      <c r="G1379" t="s">
        <v>20</v>
      </c>
      <c r="H1379" t="s">
        <v>21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1621</v>
      </c>
      <c r="O1379" t="s">
        <v>1622</v>
      </c>
      <c r="P1379" s="4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1" t="s">
        <v>2835</v>
      </c>
      <c r="C1380" s="1" t="s">
        <v>2836</v>
      </c>
      <c r="D1380" s="2">
        <v>2000</v>
      </c>
      <c r="E1380" s="3">
        <v>4067</v>
      </c>
      <c r="F1380" t="s">
        <v>19</v>
      </c>
      <c r="G1380" t="s">
        <v>28</v>
      </c>
      <c r="H1380" t="s">
        <v>29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1621</v>
      </c>
      <c r="O1380" t="s">
        <v>1622</v>
      </c>
      <c r="P1380" s="4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1" t="s">
        <v>2837</v>
      </c>
      <c r="C1381" s="1" t="s">
        <v>2838</v>
      </c>
      <c r="D1381" s="2">
        <v>10000</v>
      </c>
      <c r="E1381" s="3">
        <v>11160</v>
      </c>
      <c r="F1381" t="s">
        <v>19</v>
      </c>
      <c r="G1381" t="s">
        <v>20</v>
      </c>
      <c r="H1381" t="s">
        <v>21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1621</v>
      </c>
      <c r="O1381" t="s">
        <v>1622</v>
      </c>
      <c r="P1381" s="4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1" t="s">
        <v>2839</v>
      </c>
      <c r="C1382" s="1" t="s">
        <v>2840</v>
      </c>
      <c r="D1382" s="2">
        <v>25</v>
      </c>
      <c r="E1382" s="3">
        <v>106</v>
      </c>
      <c r="F1382" t="s">
        <v>19</v>
      </c>
      <c r="G1382" t="s">
        <v>20</v>
      </c>
      <c r="H1382" t="s">
        <v>21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1621</v>
      </c>
      <c r="O1382" t="s">
        <v>1622</v>
      </c>
      <c r="P1382" s="4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1" t="s">
        <v>2841</v>
      </c>
      <c r="C1383" s="1" t="s">
        <v>2842</v>
      </c>
      <c r="D1383" s="2">
        <v>5000</v>
      </c>
      <c r="E1383" s="3">
        <v>5355</v>
      </c>
      <c r="F1383" t="s">
        <v>19</v>
      </c>
      <c r="G1383" t="s">
        <v>20</v>
      </c>
      <c r="H1383" t="s">
        <v>21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1621</v>
      </c>
      <c r="O1383" t="s">
        <v>1622</v>
      </c>
      <c r="P1383" s="4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1" t="s">
        <v>2843</v>
      </c>
      <c r="C1384" s="1" t="s">
        <v>2844</v>
      </c>
      <c r="D1384" s="2">
        <v>8000</v>
      </c>
      <c r="E1384" s="3">
        <v>8349</v>
      </c>
      <c r="F1384" t="s">
        <v>19</v>
      </c>
      <c r="G1384" t="s">
        <v>20</v>
      </c>
      <c r="H1384" t="s">
        <v>21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1621</v>
      </c>
      <c r="O1384" t="s">
        <v>1622</v>
      </c>
      <c r="P1384" s="4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1" t="s">
        <v>2845</v>
      </c>
      <c r="C1385" s="1" t="s">
        <v>2846</v>
      </c>
      <c r="D1385" s="2">
        <v>2200</v>
      </c>
      <c r="E1385" s="3">
        <v>4673</v>
      </c>
      <c r="F1385" t="s">
        <v>19</v>
      </c>
      <c r="G1385" t="s">
        <v>163</v>
      </c>
      <c r="H1385" t="s">
        <v>164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1621</v>
      </c>
      <c r="O1385" t="s">
        <v>1622</v>
      </c>
      <c r="P1385" s="4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1" t="s">
        <v>2847</v>
      </c>
      <c r="C1386" s="1" t="s">
        <v>2848</v>
      </c>
      <c r="D1386" s="2">
        <v>3500</v>
      </c>
      <c r="E1386" s="3">
        <v>4343</v>
      </c>
      <c r="F1386" t="s">
        <v>19</v>
      </c>
      <c r="G1386" t="s">
        <v>20</v>
      </c>
      <c r="H1386" t="s">
        <v>21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1621</v>
      </c>
      <c r="O1386" t="s">
        <v>1622</v>
      </c>
      <c r="P1386" s="4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1" t="s">
        <v>2849</v>
      </c>
      <c r="C1387" s="1" t="s">
        <v>2850</v>
      </c>
      <c r="D1387" s="2">
        <v>8000</v>
      </c>
      <c r="E1387" s="3">
        <v>8832.49</v>
      </c>
      <c r="F1387" t="s">
        <v>19</v>
      </c>
      <c r="G1387" t="s">
        <v>506</v>
      </c>
      <c r="H1387" t="s">
        <v>59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1621</v>
      </c>
      <c r="O1387" t="s">
        <v>1622</v>
      </c>
      <c r="P1387" s="4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1" t="s">
        <v>2851</v>
      </c>
      <c r="C1388" s="1" t="s">
        <v>2852</v>
      </c>
      <c r="D1388" s="2">
        <v>400</v>
      </c>
      <c r="E1388" s="3">
        <v>875</v>
      </c>
      <c r="F1388" t="s">
        <v>19</v>
      </c>
      <c r="G1388" t="s">
        <v>20</v>
      </c>
      <c r="H1388" t="s">
        <v>21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1621</v>
      </c>
      <c r="O1388" t="s">
        <v>1622</v>
      </c>
      <c r="P1388" s="4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1" t="s">
        <v>2853</v>
      </c>
      <c r="C1389" s="1" t="s">
        <v>2854</v>
      </c>
      <c r="D1389" s="2">
        <v>4000</v>
      </c>
      <c r="E1389" s="3">
        <v>5465</v>
      </c>
      <c r="F1389" t="s">
        <v>19</v>
      </c>
      <c r="G1389" t="s">
        <v>20</v>
      </c>
      <c r="H1389" t="s">
        <v>21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1621</v>
      </c>
      <c r="O1389" t="s">
        <v>1622</v>
      </c>
      <c r="P1389" s="4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1" t="s">
        <v>2855</v>
      </c>
      <c r="C1390" s="1" t="s">
        <v>2856</v>
      </c>
      <c r="D1390" s="2">
        <v>5000</v>
      </c>
      <c r="E1390" s="3">
        <v>6740.37</v>
      </c>
      <c r="F1390" t="s">
        <v>19</v>
      </c>
      <c r="G1390" t="s">
        <v>20</v>
      </c>
      <c r="H1390" t="s">
        <v>21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1621</v>
      </c>
      <c r="O1390" t="s">
        <v>1622</v>
      </c>
      <c r="P1390" s="4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1" t="s">
        <v>2857</v>
      </c>
      <c r="C1391" s="1" t="s">
        <v>2858</v>
      </c>
      <c r="D1391" s="2">
        <v>500</v>
      </c>
      <c r="E1391" s="3">
        <v>727</v>
      </c>
      <c r="F1391" t="s">
        <v>19</v>
      </c>
      <c r="G1391" t="s">
        <v>28</v>
      </c>
      <c r="H1391" t="s">
        <v>29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1621</v>
      </c>
      <c r="O1391" t="s">
        <v>1622</v>
      </c>
      <c r="P1391" s="4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1" t="s">
        <v>2859</v>
      </c>
      <c r="C1392" s="1" t="s">
        <v>2860</v>
      </c>
      <c r="D1392" s="2">
        <v>2800</v>
      </c>
      <c r="E1392" s="3">
        <v>3055</v>
      </c>
      <c r="F1392" t="s">
        <v>19</v>
      </c>
      <c r="G1392" t="s">
        <v>20</v>
      </c>
      <c r="H1392" t="s">
        <v>21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1621</v>
      </c>
      <c r="O1392" t="s">
        <v>1622</v>
      </c>
      <c r="P1392" s="4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1" t="s">
        <v>2861</v>
      </c>
      <c r="C1393" s="1" t="s">
        <v>2862</v>
      </c>
      <c r="D1393" s="2">
        <v>500</v>
      </c>
      <c r="E1393" s="3">
        <v>551</v>
      </c>
      <c r="F1393" t="s">
        <v>19</v>
      </c>
      <c r="G1393" t="s">
        <v>20</v>
      </c>
      <c r="H1393" t="s">
        <v>21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1621</v>
      </c>
      <c r="O1393" t="s">
        <v>1622</v>
      </c>
      <c r="P1393" s="4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1" t="s">
        <v>2863</v>
      </c>
      <c r="C1394" s="1" t="s">
        <v>2864</v>
      </c>
      <c r="D1394" s="2">
        <v>2500</v>
      </c>
      <c r="E1394" s="3">
        <v>2841</v>
      </c>
      <c r="F1394" t="s">
        <v>19</v>
      </c>
      <c r="G1394" t="s">
        <v>20</v>
      </c>
      <c r="H1394" t="s">
        <v>21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1621</v>
      </c>
      <c r="O1394" t="s">
        <v>1622</v>
      </c>
      <c r="P1394" s="4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1" t="s">
        <v>2865</v>
      </c>
      <c r="C1395" s="1" t="s">
        <v>2866</v>
      </c>
      <c r="D1395" s="2">
        <v>10000</v>
      </c>
      <c r="E1395" s="3">
        <v>10235</v>
      </c>
      <c r="F1395" t="s">
        <v>19</v>
      </c>
      <c r="G1395" t="s">
        <v>20</v>
      </c>
      <c r="H1395" t="s">
        <v>21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1621</v>
      </c>
      <c r="O1395" t="s">
        <v>1622</v>
      </c>
      <c r="P1395" s="4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1" t="s">
        <v>2867</v>
      </c>
      <c r="C1396" s="1" t="s">
        <v>2868</v>
      </c>
      <c r="D1396" s="2">
        <v>750</v>
      </c>
      <c r="E1396" s="3">
        <v>916</v>
      </c>
      <c r="F1396" t="s">
        <v>19</v>
      </c>
      <c r="G1396" t="s">
        <v>20</v>
      </c>
      <c r="H1396" t="s">
        <v>21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1621</v>
      </c>
      <c r="O1396" t="s">
        <v>1622</v>
      </c>
      <c r="P1396" s="4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1" t="s">
        <v>2869</v>
      </c>
      <c r="C1397" s="1" t="s">
        <v>2870</v>
      </c>
      <c r="D1397" s="2">
        <v>3500</v>
      </c>
      <c r="E1397" s="3">
        <v>3916</v>
      </c>
      <c r="F1397" t="s">
        <v>19</v>
      </c>
      <c r="G1397" t="s">
        <v>20</v>
      </c>
      <c r="H1397" t="s">
        <v>21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1621</v>
      </c>
      <c r="O1397" t="s">
        <v>1622</v>
      </c>
      <c r="P1397" s="4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1" t="s">
        <v>2871</v>
      </c>
      <c r="C1398" s="1" t="s">
        <v>2872</v>
      </c>
      <c r="D1398" s="2">
        <v>6000</v>
      </c>
      <c r="E1398" s="3">
        <v>6438</v>
      </c>
      <c r="F1398" t="s">
        <v>19</v>
      </c>
      <c r="G1398" t="s">
        <v>20</v>
      </c>
      <c r="H1398" t="s">
        <v>21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1621</v>
      </c>
      <c r="O1398" t="s">
        <v>1622</v>
      </c>
      <c r="P1398" s="4">
        <f t="shared" si="42"/>
        <v>42018.99863425926</v>
      </c>
      <c r="Q1398">
        <f t="shared" si="43"/>
        <v>2015</v>
      </c>
    </row>
    <row r="1399" spans="1:17" ht="45" x14ac:dyDescent="0.25">
      <c r="A1399">
        <v>1397</v>
      </c>
      <c r="B1399" s="1" t="s">
        <v>2873</v>
      </c>
      <c r="C1399" s="1" t="s">
        <v>2874</v>
      </c>
      <c r="D1399" s="2">
        <v>10000</v>
      </c>
      <c r="E1399" s="3">
        <v>11385</v>
      </c>
      <c r="F1399" t="s">
        <v>19</v>
      </c>
      <c r="G1399" t="s">
        <v>20</v>
      </c>
      <c r="H1399" t="s">
        <v>21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1621</v>
      </c>
      <c r="O1399" t="s">
        <v>1622</v>
      </c>
      <c r="P1399" s="4">
        <f t="shared" si="42"/>
        <v>42640.917939814812</v>
      </c>
      <c r="Q1399">
        <f t="shared" si="43"/>
        <v>2016</v>
      </c>
    </row>
    <row r="1400" spans="1:17" ht="45" x14ac:dyDescent="0.25">
      <c r="A1400">
        <v>1398</v>
      </c>
      <c r="B1400" s="1" t="s">
        <v>2875</v>
      </c>
      <c r="C1400" s="1" t="s">
        <v>2876</v>
      </c>
      <c r="D1400" s="2">
        <v>4400</v>
      </c>
      <c r="E1400" s="3">
        <v>4826</v>
      </c>
      <c r="F1400" t="s">
        <v>19</v>
      </c>
      <c r="G1400" t="s">
        <v>20</v>
      </c>
      <c r="H1400" t="s">
        <v>21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1621</v>
      </c>
      <c r="O1400" t="s">
        <v>1622</v>
      </c>
      <c r="P1400" s="4">
        <f t="shared" si="42"/>
        <v>42526.874236111107</v>
      </c>
      <c r="Q1400">
        <f t="shared" si="43"/>
        <v>2016</v>
      </c>
    </row>
    <row r="1401" spans="1:17" ht="45" x14ac:dyDescent="0.25">
      <c r="A1401">
        <v>1399</v>
      </c>
      <c r="B1401" s="1" t="s">
        <v>2877</v>
      </c>
      <c r="C1401" s="1" t="s">
        <v>2878</v>
      </c>
      <c r="D1401" s="2">
        <v>9000</v>
      </c>
      <c r="E1401" s="3">
        <v>11353</v>
      </c>
      <c r="F1401" t="s">
        <v>19</v>
      </c>
      <c r="G1401" t="s">
        <v>20</v>
      </c>
      <c r="H1401" t="s">
        <v>21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1621</v>
      </c>
      <c r="O1401" t="s">
        <v>1622</v>
      </c>
      <c r="P1401" s="4">
        <f t="shared" si="42"/>
        <v>41889.004317129627</v>
      </c>
      <c r="Q1401">
        <f t="shared" si="43"/>
        <v>2014</v>
      </c>
    </row>
    <row r="1402" spans="1:17" ht="45" x14ac:dyDescent="0.25">
      <c r="A1402">
        <v>1400</v>
      </c>
      <c r="B1402" s="1" t="s">
        <v>2879</v>
      </c>
      <c r="C1402" s="1" t="s">
        <v>2880</v>
      </c>
      <c r="D1402" s="2">
        <v>350</v>
      </c>
      <c r="E1402" s="3">
        <v>586</v>
      </c>
      <c r="F1402" t="s">
        <v>19</v>
      </c>
      <c r="G1402" t="s">
        <v>28</v>
      </c>
      <c r="H1402" t="s">
        <v>29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1621</v>
      </c>
      <c r="O1402" t="s">
        <v>1622</v>
      </c>
      <c r="P1402" s="4">
        <f t="shared" si="42"/>
        <v>42498.341122685189</v>
      </c>
      <c r="Q1402">
        <f t="shared" si="43"/>
        <v>2016</v>
      </c>
    </row>
    <row r="1403" spans="1:17" ht="60" x14ac:dyDescent="0.25">
      <c r="A1403">
        <v>1401</v>
      </c>
      <c r="B1403" s="1" t="s">
        <v>2881</v>
      </c>
      <c r="C1403" s="1" t="s">
        <v>2882</v>
      </c>
      <c r="D1403" s="2">
        <v>2500</v>
      </c>
      <c r="E1403" s="3">
        <v>12413</v>
      </c>
      <c r="F1403" t="s">
        <v>19</v>
      </c>
      <c r="G1403" t="s">
        <v>20</v>
      </c>
      <c r="H1403" t="s">
        <v>21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1621</v>
      </c>
      <c r="O1403" t="s">
        <v>1622</v>
      </c>
      <c r="P1403" s="4">
        <f t="shared" si="42"/>
        <v>41399.99622685185</v>
      </c>
      <c r="Q1403">
        <f t="shared" si="43"/>
        <v>2013</v>
      </c>
    </row>
    <row r="1404" spans="1:17" ht="60" x14ac:dyDescent="0.25">
      <c r="A1404">
        <v>1402</v>
      </c>
      <c r="B1404" s="1" t="s">
        <v>2883</v>
      </c>
      <c r="C1404" s="1" t="s">
        <v>2884</v>
      </c>
      <c r="D1404" s="2">
        <v>2500</v>
      </c>
      <c r="E1404" s="3">
        <v>2729</v>
      </c>
      <c r="F1404" t="s">
        <v>19</v>
      </c>
      <c r="G1404" t="s">
        <v>28</v>
      </c>
      <c r="H1404" t="s">
        <v>29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1621</v>
      </c>
      <c r="O1404" t="s">
        <v>1622</v>
      </c>
      <c r="P1404" s="4">
        <f t="shared" si="42"/>
        <v>42065.053368055553</v>
      </c>
      <c r="Q1404">
        <f t="shared" si="43"/>
        <v>2015</v>
      </c>
    </row>
    <row r="1405" spans="1:17" ht="60" x14ac:dyDescent="0.25">
      <c r="A1405">
        <v>1403</v>
      </c>
      <c r="B1405" s="1" t="s">
        <v>2885</v>
      </c>
      <c r="C1405" s="1" t="s">
        <v>2886</v>
      </c>
      <c r="D1405" s="2">
        <v>4000</v>
      </c>
      <c r="E1405" s="3">
        <v>4103</v>
      </c>
      <c r="F1405" t="s">
        <v>19</v>
      </c>
      <c r="G1405" t="s">
        <v>20</v>
      </c>
      <c r="H1405" t="s">
        <v>21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1621</v>
      </c>
      <c r="O1405" t="s">
        <v>1622</v>
      </c>
      <c r="P1405" s="4">
        <f t="shared" si="42"/>
        <v>41451.062905092593</v>
      </c>
      <c r="Q1405">
        <f t="shared" si="43"/>
        <v>2013</v>
      </c>
    </row>
    <row r="1406" spans="1:17" ht="60" x14ac:dyDescent="0.25">
      <c r="A1406">
        <v>1404</v>
      </c>
      <c r="B1406" s="1" t="s">
        <v>2887</v>
      </c>
      <c r="C1406" s="1" t="s">
        <v>2888</v>
      </c>
      <c r="D1406" s="2">
        <v>14500</v>
      </c>
      <c r="E1406" s="3">
        <v>241</v>
      </c>
      <c r="F1406" t="s">
        <v>361</v>
      </c>
      <c r="G1406" t="s">
        <v>28</v>
      </c>
      <c r="H1406" t="s">
        <v>29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1498</v>
      </c>
      <c r="O1406" t="s">
        <v>2889</v>
      </c>
      <c r="P1406" s="4">
        <f t="shared" si="42"/>
        <v>42032.510243055556</v>
      </c>
      <c r="Q1406">
        <f t="shared" si="43"/>
        <v>2015</v>
      </c>
    </row>
    <row r="1407" spans="1:17" ht="30" x14ac:dyDescent="0.25">
      <c r="A1407">
        <v>1405</v>
      </c>
      <c r="B1407" s="1" t="s">
        <v>2890</v>
      </c>
      <c r="C1407" s="1" t="s">
        <v>2891</v>
      </c>
      <c r="D1407" s="2">
        <v>25000</v>
      </c>
      <c r="E1407" s="3">
        <v>105</v>
      </c>
      <c r="F1407" t="s">
        <v>361</v>
      </c>
      <c r="G1407" t="s">
        <v>20</v>
      </c>
      <c r="H1407" t="s">
        <v>21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1498</v>
      </c>
      <c r="O1407" t="s">
        <v>2889</v>
      </c>
      <c r="P1407" s="4">
        <f t="shared" si="42"/>
        <v>41941.680567129632</v>
      </c>
      <c r="Q1407">
        <f t="shared" si="43"/>
        <v>2014</v>
      </c>
    </row>
    <row r="1408" spans="1:17" ht="30" x14ac:dyDescent="0.25">
      <c r="A1408">
        <v>1406</v>
      </c>
      <c r="B1408" s="1" t="s">
        <v>2892</v>
      </c>
      <c r="C1408" s="1" t="s">
        <v>2893</v>
      </c>
      <c r="D1408" s="2">
        <v>12000</v>
      </c>
      <c r="E1408" s="3">
        <v>15</v>
      </c>
      <c r="F1408" t="s">
        <v>361</v>
      </c>
      <c r="G1408" t="s">
        <v>1230</v>
      </c>
      <c r="H1408" t="s">
        <v>59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1498</v>
      </c>
      <c r="O1408" t="s">
        <v>2889</v>
      </c>
      <c r="P1408" s="4">
        <f t="shared" si="42"/>
        <v>42297.432951388888</v>
      </c>
      <c r="Q1408">
        <f t="shared" si="43"/>
        <v>2015</v>
      </c>
    </row>
    <row r="1409" spans="1:17" ht="45" x14ac:dyDescent="0.25">
      <c r="A1409">
        <v>1407</v>
      </c>
      <c r="B1409" s="1" t="s">
        <v>2894</v>
      </c>
      <c r="C1409" s="1" t="s">
        <v>2895</v>
      </c>
      <c r="D1409" s="2">
        <v>3000</v>
      </c>
      <c r="E1409" s="3">
        <v>15</v>
      </c>
      <c r="F1409" t="s">
        <v>361</v>
      </c>
      <c r="G1409" t="s">
        <v>20</v>
      </c>
      <c r="H1409" t="s">
        <v>21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1498</v>
      </c>
      <c r="O1409" t="s">
        <v>2889</v>
      </c>
      <c r="P1409" s="4">
        <f t="shared" si="42"/>
        <v>41838.536782407406</v>
      </c>
      <c r="Q1409">
        <f t="shared" si="43"/>
        <v>2014</v>
      </c>
    </row>
    <row r="1410" spans="1:17" ht="60" x14ac:dyDescent="0.25">
      <c r="A1410">
        <v>1408</v>
      </c>
      <c r="B1410" s="1" t="s">
        <v>2896</v>
      </c>
      <c r="C1410" s="1" t="s">
        <v>2897</v>
      </c>
      <c r="D1410" s="2">
        <v>1000</v>
      </c>
      <c r="E1410" s="3">
        <v>72</v>
      </c>
      <c r="F1410" t="s">
        <v>361</v>
      </c>
      <c r="G1410" t="s">
        <v>28</v>
      </c>
      <c r="H1410" t="s">
        <v>29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1498</v>
      </c>
      <c r="O1410" t="s">
        <v>2889</v>
      </c>
      <c r="P1410" s="4">
        <f t="shared" ref="P1410:P1473" si="44">(((J1410/60)/60)/24)+DATE(1970,1,1)</f>
        <v>42291.872175925921</v>
      </c>
      <c r="Q1410">
        <f t="shared" ref="Q1410:Q1473" si="45">YEAR(P1410)</f>
        <v>2015</v>
      </c>
    </row>
    <row r="1411" spans="1:17" ht="45" x14ac:dyDescent="0.25">
      <c r="A1411">
        <v>1409</v>
      </c>
      <c r="B1411" s="1" t="s">
        <v>2898</v>
      </c>
      <c r="C1411" s="1" t="s">
        <v>2899</v>
      </c>
      <c r="D1411" s="2">
        <v>4000</v>
      </c>
      <c r="E1411" s="3">
        <v>0</v>
      </c>
      <c r="F1411" t="s">
        <v>361</v>
      </c>
      <c r="G1411" t="s">
        <v>20</v>
      </c>
      <c r="H1411" t="s">
        <v>21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1498</v>
      </c>
      <c r="O1411" t="s">
        <v>2889</v>
      </c>
      <c r="P1411" s="4">
        <f t="shared" si="44"/>
        <v>41945.133506944447</v>
      </c>
      <c r="Q1411">
        <f t="shared" si="45"/>
        <v>2014</v>
      </c>
    </row>
    <row r="1412" spans="1:17" ht="60" x14ac:dyDescent="0.25">
      <c r="A1412">
        <v>1410</v>
      </c>
      <c r="B1412" s="1" t="s">
        <v>2900</v>
      </c>
      <c r="C1412" s="1" t="s">
        <v>2901</v>
      </c>
      <c r="D1412" s="2">
        <v>6000</v>
      </c>
      <c r="E1412" s="3">
        <v>1</v>
      </c>
      <c r="F1412" t="s">
        <v>361</v>
      </c>
      <c r="G1412" t="s">
        <v>1230</v>
      </c>
      <c r="H1412" t="s">
        <v>59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1498</v>
      </c>
      <c r="O1412" t="s">
        <v>2889</v>
      </c>
      <c r="P1412" s="4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1" t="s">
        <v>2902</v>
      </c>
      <c r="C1413" s="1" t="s">
        <v>2903</v>
      </c>
      <c r="D1413" s="2">
        <v>3000</v>
      </c>
      <c r="E1413" s="3">
        <v>7</v>
      </c>
      <c r="F1413" t="s">
        <v>361</v>
      </c>
      <c r="G1413" t="s">
        <v>28</v>
      </c>
      <c r="H1413" t="s">
        <v>29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1498</v>
      </c>
      <c r="O1413" t="s">
        <v>2889</v>
      </c>
      <c r="P1413" s="4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1" t="s">
        <v>2904</v>
      </c>
      <c r="C1414" s="1" t="s">
        <v>2905</v>
      </c>
      <c r="D1414" s="2">
        <v>7000</v>
      </c>
      <c r="E1414" s="3">
        <v>320</v>
      </c>
      <c r="F1414" t="s">
        <v>361</v>
      </c>
      <c r="G1414" t="s">
        <v>20</v>
      </c>
      <c r="H1414" t="s">
        <v>21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1498</v>
      </c>
      <c r="O1414" t="s">
        <v>2889</v>
      </c>
      <c r="P1414" s="4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1" t="s">
        <v>2906</v>
      </c>
      <c r="C1415" s="1" t="s">
        <v>2907</v>
      </c>
      <c r="D1415" s="2">
        <v>2000</v>
      </c>
      <c r="E1415" s="3">
        <v>100</v>
      </c>
      <c r="F1415" t="s">
        <v>361</v>
      </c>
      <c r="G1415" t="s">
        <v>1230</v>
      </c>
      <c r="H1415" t="s">
        <v>59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1498</v>
      </c>
      <c r="O1415" t="s">
        <v>2889</v>
      </c>
      <c r="P1415" s="4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1" t="s">
        <v>2908</v>
      </c>
      <c r="C1416" s="1" t="s">
        <v>2909</v>
      </c>
      <c r="D1416" s="2">
        <v>500</v>
      </c>
      <c r="E1416" s="3">
        <v>1</v>
      </c>
      <c r="F1416" t="s">
        <v>361</v>
      </c>
      <c r="G1416" t="s">
        <v>20</v>
      </c>
      <c r="H1416" t="s">
        <v>21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1498</v>
      </c>
      <c r="O1416" t="s">
        <v>2889</v>
      </c>
      <c r="P1416" s="4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1" t="s">
        <v>2910</v>
      </c>
      <c r="C1417" s="1" t="s">
        <v>2911</v>
      </c>
      <c r="D1417" s="2">
        <v>4400</v>
      </c>
      <c r="E1417" s="3">
        <v>800</v>
      </c>
      <c r="F1417" t="s">
        <v>361</v>
      </c>
      <c r="G1417" t="s">
        <v>20</v>
      </c>
      <c r="H1417" t="s">
        <v>21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1498</v>
      </c>
      <c r="O1417" t="s">
        <v>2889</v>
      </c>
      <c r="P1417" s="4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1" t="s">
        <v>2912</v>
      </c>
      <c r="C1418" s="1" t="s">
        <v>2913</v>
      </c>
      <c r="D1418" s="2">
        <v>50000</v>
      </c>
      <c r="E1418" s="3">
        <v>0</v>
      </c>
      <c r="F1418" t="s">
        <v>361</v>
      </c>
      <c r="G1418" t="s">
        <v>20</v>
      </c>
      <c r="H1418" t="s">
        <v>21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1498</v>
      </c>
      <c r="O1418" t="s">
        <v>2889</v>
      </c>
      <c r="P1418" s="4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1" t="s">
        <v>2914</v>
      </c>
      <c r="C1419" s="1" t="s">
        <v>2915</v>
      </c>
      <c r="D1419" s="2">
        <v>4500</v>
      </c>
      <c r="E1419" s="3">
        <v>55</v>
      </c>
      <c r="F1419" t="s">
        <v>361</v>
      </c>
      <c r="G1419" t="s">
        <v>20</v>
      </c>
      <c r="H1419" t="s">
        <v>21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1498</v>
      </c>
      <c r="O1419" t="s">
        <v>2889</v>
      </c>
      <c r="P1419" s="4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1" t="s">
        <v>2916</v>
      </c>
      <c r="C1420" s="1" t="s">
        <v>2917</v>
      </c>
      <c r="D1420" s="2">
        <v>3000</v>
      </c>
      <c r="E1420" s="3">
        <v>6</v>
      </c>
      <c r="F1420" t="s">
        <v>361</v>
      </c>
      <c r="G1420" t="s">
        <v>58</v>
      </c>
      <c r="H1420" t="s">
        <v>59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1498</v>
      </c>
      <c r="O1420" t="s">
        <v>2889</v>
      </c>
      <c r="P1420" s="4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1" t="s">
        <v>2918</v>
      </c>
      <c r="C1421" s="1" t="s">
        <v>2919</v>
      </c>
      <c r="D1421" s="2">
        <v>6300</v>
      </c>
      <c r="E1421" s="3">
        <v>445</v>
      </c>
      <c r="F1421" t="s">
        <v>361</v>
      </c>
      <c r="G1421" t="s">
        <v>20</v>
      </c>
      <c r="H1421" t="s">
        <v>21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1498</v>
      </c>
      <c r="O1421" t="s">
        <v>2889</v>
      </c>
      <c r="P1421" s="4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1" t="s">
        <v>2920</v>
      </c>
      <c r="C1422" s="1" t="s">
        <v>2921</v>
      </c>
      <c r="D1422" s="2">
        <v>110</v>
      </c>
      <c r="E1422" s="3">
        <v>3</v>
      </c>
      <c r="F1422" t="s">
        <v>361</v>
      </c>
      <c r="G1422" t="s">
        <v>20</v>
      </c>
      <c r="H1422" t="s">
        <v>21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1498</v>
      </c>
      <c r="O1422" t="s">
        <v>2889</v>
      </c>
      <c r="P1422" s="4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1" t="s">
        <v>2922</v>
      </c>
      <c r="C1423" s="1" t="s">
        <v>2923</v>
      </c>
      <c r="D1423" s="2">
        <v>200000</v>
      </c>
      <c r="E1423" s="3">
        <v>200</v>
      </c>
      <c r="F1423" t="s">
        <v>361</v>
      </c>
      <c r="G1423" t="s">
        <v>480</v>
      </c>
      <c r="H1423" t="s">
        <v>481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1498</v>
      </c>
      <c r="O1423" t="s">
        <v>2889</v>
      </c>
      <c r="P1423" s="4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1" t="s">
        <v>2924</v>
      </c>
      <c r="C1424" s="1" t="s">
        <v>2925</v>
      </c>
      <c r="D1424" s="2">
        <v>25000</v>
      </c>
      <c r="E1424" s="3">
        <v>26</v>
      </c>
      <c r="F1424" t="s">
        <v>361</v>
      </c>
      <c r="G1424" t="s">
        <v>84</v>
      </c>
      <c r="H1424" t="s">
        <v>85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1498</v>
      </c>
      <c r="O1424" t="s">
        <v>2889</v>
      </c>
      <c r="P1424" s="4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1" t="s">
        <v>2926</v>
      </c>
      <c r="C1425" s="1" t="s">
        <v>2927</v>
      </c>
      <c r="D1425" s="2">
        <v>30000</v>
      </c>
      <c r="E1425" s="3">
        <v>100</v>
      </c>
      <c r="F1425" t="s">
        <v>361</v>
      </c>
      <c r="G1425" t="s">
        <v>54</v>
      </c>
      <c r="H1425" t="s">
        <v>55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1498</v>
      </c>
      <c r="O1425" t="s">
        <v>2889</v>
      </c>
      <c r="P1425" s="4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1" t="s">
        <v>2928</v>
      </c>
      <c r="C1426" s="1" t="s">
        <v>2929</v>
      </c>
      <c r="D1426" s="2">
        <v>7500</v>
      </c>
      <c r="E1426" s="3">
        <v>1527</v>
      </c>
      <c r="F1426" t="s">
        <v>361</v>
      </c>
      <c r="G1426" t="s">
        <v>20</v>
      </c>
      <c r="H1426" t="s">
        <v>21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1498</v>
      </c>
      <c r="O1426" t="s">
        <v>2889</v>
      </c>
      <c r="P1426" s="4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1" t="s">
        <v>2930</v>
      </c>
      <c r="C1427" s="1" t="s">
        <v>2931</v>
      </c>
      <c r="D1427" s="2">
        <v>13000</v>
      </c>
      <c r="E1427" s="3">
        <v>0</v>
      </c>
      <c r="F1427" t="s">
        <v>361</v>
      </c>
      <c r="G1427" t="s">
        <v>20</v>
      </c>
      <c r="H1427" t="s">
        <v>21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1498</v>
      </c>
      <c r="O1427" t="s">
        <v>2889</v>
      </c>
      <c r="P1427" s="4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1" t="s">
        <v>2932</v>
      </c>
      <c r="C1428" s="1" t="s">
        <v>2933</v>
      </c>
      <c r="D1428" s="2">
        <v>1000</v>
      </c>
      <c r="E1428" s="3">
        <v>0</v>
      </c>
      <c r="F1428" t="s">
        <v>361</v>
      </c>
      <c r="G1428" t="s">
        <v>506</v>
      </c>
      <c r="H1428" t="s">
        <v>59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1498</v>
      </c>
      <c r="O1428" t="s">
        <v>2889</v>
      </c>
      <c r="P1428" s="4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1" t="s">
        <v>2934</v>
      </c>
      <c r="C1429" s="1" t="s">
        <v>2935</v>
      </c>
      <c r="D1429" s="2">
        <v>5000</v>
      </c>
      <c r="E1429" s="3">
        <v>419</v>
      </c>
      <c r="F1429" t="s">
        <v>361</v>
      </c>
      <c r="G1429" t="s">
        <v>506</v>
      </c>
      <c r="H1429" t="s">
        <v>59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1498</v>
      </c>
      <c r="O1429" t="s">
        <v>2889</v>
      </c>
      <c r="P1429" s="4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1" t="s">
        <v>2936</v>
      </c>
      <c r="C1430" s="1" t="s">
        <v>2937</v>
      </c>
      <c r="D1430" s="2">
        <v>1000</v>
      </c>
      <c r="E1430" s="3">
        <v>45</v>
      </c>
      <c r="F1430" t="s">
        <v>361</v>
      </c>
      <c r="G1430" t="s">
        <v>58</v>
      </c>
      <c r="H1430" t="s">
        <v>59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1498</v>
      </c>
      <c r="O1430" t="s">
        <v>2889</v>
      </c>
      <c r="P1430" s="4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1" t="s">
        <v>2938</v>
      </c>
      <c r="C1431" s="1" t="s">
        <v>2939</v>
      </c>
      <c r="D1431" s="2">
        <v>10000</v>
      </c>
      <c r="E1431" s="3">
        <v>0</v>
      </c>
      <c r="F1431" t="s">
        <v>361</v>
      </c>
      <c r="G1431" t="s">
        <v>20</v>
      </c>
      <c r="H1431" t="s">
        <v>21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1498</v>
      </c>
      <c r="O1431" t="s">
        <v>2889</v>
      </c>
      <c r="P1431" s="4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1" t="s">
        <v>2940</v>
      </c>
      <c r="C1432" s="1" t="s">
        <v>2941</v>
      </c>
      <c r="D1432" s="2">
        <v>5000</v>
      </c>
      <c r="E1432" s="3">
        <v>403</v>
      </c>
      <c r="F1432" t="s">
        <v>361</v>
      </c>
      <c r="G1432" t="s">
        <v>20</v>
      </c>
      <c r="H1432" t="s">
        <v>21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1498</v>
      </c>
      <c r="O1432" t="s">
        <v>2889</v>
      </c>
      <c r="P1432" s="4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1" t="s">
        <v>2942</v>
      </c>
      <c r="C1433" s="1" t="s">
        <v>2943</v>
      </c>
      <c r="D1433" s="2">
        <v>17000</v>
      </c>
      <c r="E1433" s="3">
        <v>5431</v>
      </c>
      <c r="F1433" t="s">
        <v>361</v>
      </c>
      <c r="G1433" t="s">
        <v>20</v>
      </c>
      <c r="H1433" t="s">
        <v>21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1498</v>
      </c>
      <c r="O1433" t="s">
        <v>2889</v>
      </c>
      <c r="P1433" s="4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1" t="s">
        <v>2944</v>
      </c>
      <c r="C1434" s="1" t="s">
        <v>2945</v>
      </c>
      <c r="D1434" s="2">
        <v>40000</v>
      </c>
      <c r="E1434" s="3">
        <v>0</v>
      </c>
      <c r="F1434" t="s">
        <v>361</v>
      </c>
      <c r="G1434" t="s">
        <v>20</v>
      </c>
      <c r="H1434" t="s">
        <v>21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1498</v>
      </c>
      <c r="O1434" t="s">
        <v>2889</v>
      </c>
      <c r="P1434" s="4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1" t="s">
        <v>2946</v>
      </c>
      <c r="C1435" s="1" t="s">
        <v>2947</v>
      </c>
      <c r="D1435" s="2">
        <v>12000</v>
      </c>
      <c r="E1435" s="3">
        <v>805</v>
      </c>
      <c r="F1435" t="s">
        <v>361</v>
      </c>
      <c r="G1435" t="s">
        <v>1230</v>
      </c>
      <c r="H1435" t="s">
        <v>59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1498</v>
      </c>
      <c r="O1435" t="s">
        <v>2889</v>
      </c>
      <c r="P1435" s="4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1" t="s">
        <v>2948</v>
      </c>
      <c r="C1436" s="1" t="s">
        <v>2949</v>
      </c>
      <c r="D1436" s="2">
        <v>82000</v>
      </c>
      <c r="E1436" s="3">
        <v>8190</v>
      </c>
      <c r="F1436" t="s">
        <v>361</v>
      </c>
      <c r="G1436" t="s">
        <v>313</v>
      </c>
      <c r="H1436" t="s">
        <v>314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1498</v>
      </c>
      <c r="O1436" t="s">
        <v>2889</v>
      </c>
      <c r="P1436" s="4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1" t="s">
        <v>2950</v>
      </c>
      <c r="C1437" s="1" t="s">
        <v>2951</v>
      </c>
      <c r="D1437" s="2">
        <v>15000</v>
      </c>
      <c r="E1437" s="3">
        <v>15</v>
      </c>
      <c r="F1437" t="s">
        <v>361</v>
      </c>
      <c r="G1437" t="s">
        <v>1230</v>
      </c>
      <c r="H1437" t="s">
        <v>59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1498</v>
      </c>
      <c r="O1437" t="s">
        <v>2889</v>
      </c>
      <c r="P1437" s="4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1" t="s">
        <v>2952</v>
      </c>
      <c r="C1438" s="1" t="s">
        <v>2953</v>
      </c>
      <c r="D1438" s="2">
        <v>10000</v>
      </c>
      <c r="E1438" s="3">
        <v>77</v>
      </c>
      <c r="F1438" t="s">
        <v>361</v>
      </c>
      <c r="G1438" t="s">
        <v>506</v>
      </c>
      <c r="H1438" t="s">
        <v>59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1498</v>
      </c>
      <c r="O1438" t="s">
        <v>2889</v>
      </c>
      <c r="P1438" s="4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1" t="s">
        <v>2954</v>
      </c>
      <c r="C1439" s="1" t="s">
        <v>2955</v>
      </c>
      <c r="D1439" s="2">
        <v>3000</v>
      </c>
      <c r="E1439" s="3">
        <v>807</v>
      </c>
      <c r="F1439" t="s">
        <v>361</v>
      </c>
      <c r="G1439" t="s">
        <v>20</v>
      </c>
      <c r="H1439" t="s">
        <v>21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1498</v>
      </c>
      <c r="O1439" t="s">
        <v>2889</v>
      </c>
      <c r="P1439" s="4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1" t="s">
        <v>2956</v>
      </c>
      <c r="C1440" s="1" t="s">
        <v>2957</v>
      </c>
      <c r="D1440" s="2">
        <v>20000</v>
      </c>
      <c r="E1440" s="3">
        <v>600</v>
      </c>
      <c r="F1440" t="s">
        <v>361</v>
      </c>
      <c r="G1440" t="s">
        <v>313</v>
      </c>
      <c r="H1440" t="s">
        <v>314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1498</v>
      </c>
      <c r="O1440" t="s">
        <v>2889</v>
      </c>
      <c r="P1440" s="4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1" t="s">
        <v>2958</v>
      </c>
      <c r="C1441" s="1" t="s">
        <v>2959</v>
      </c>
      <c r="D1441" s="2">
        <v>2725</v>
      </c>
      <c r="E1441" s="3">
        <v>180</v>
      </c>
      <c r="F1441" t="s">
        <v>361</v>
      </c>
      <c r="G1441" t="s">
        <v>163</v>
      </c>
      <c r="H1441" t="s">
        <v>164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1498</v>
      </c>
      <c r="O1441" t="s">
        <v>2889</v>
      </c>
      <c r="P1441" s="4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1" t="s">
        <v>2960</v>
      </c>
      <c r="C1442" s="1" t="s">
        <v>2961</v>
      </c>
      <c r="D1442" s="2">
        <v>13000</v>
      </c>
      <c r="E1442" s="3">
        <v>1</v>
      </c>
      <c r="F1442" t="s">
        <v>361</v>
      </c>
      <c r="G1442" t="s">
        <v>1230</v>
      </c>
      <c r="H1442" t="s">
        <v>59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1498</v>
      </c>
      <c r="O1442" t="s">
        <v>2889</v>
      </c>
      <c r="P1442" s="4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1" t="s">
        <v>2962</v>
      </c>
      <c r="C1443" s="1" t="s">
        <v>2963</v>
      </c>
      <c r="D1443" s="2">
        <v>180000</v>
      </c>
      <c r="E1443" s="3">
        <v>2020</v>
      </c>
      <c r="F1443" t="s">
        <v>361</v>
      </c>
      <c r="G1443" t="s">
        <v>28</v>
      </c>
      <c r="H1443" t="s">
        <v>29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1498</v>
      </c>
      <c r="O1443" t="s">
        <v>2889</v>
      </c>
      <c r="P1443" s="4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1" t="s">
        <v>2964</v>
      </c>
      <c r="C1444" s="1" t="s">
        <v>2965</v>
      </c>
      <c r="D1444" s="2">
        <v>1500</v>
      </c>
      <c r="E1444" s="3">
        <v>0</v>
      </c>
      <c r="F1444" t="s">
        <v>361</v>
      </c>
      <c r="G1444" t="s">
        <v>20</v>
      </c>
      <c r="H1444" t="s">
        <v>21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1498</v>
      </c>
      <c r="O1444" t="s">
        <v>2889</v>
      </c>
      <c r="P1444" s="4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1" t="s">
        <v>2966</v>
      </c>
      <c r="C1445" s="1" t="s">
        <v>2967</v>
      </c>
      <c r="D1445" s="2">
        <v>13000</v>
      </c>
      <c r="E1445" s="3">
        <v>0</v>
      </c>
      <c r="F1445" t="s">
        <v>361</v>
      </c>
      <c r="G1445" t="s">
        <v>183</v>
      </c>
      <c r="H1445" t="s">
        <v>59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1498</v>
      </c>
      <c r="O1445" t="s">
        <v>2889</v>
      </c>
      <c r="P1445" s="4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1" t="s">
        <v>2968</v>
      </c>
      <c r="C1446" s="1" t="s">
        <v>2969</v>
      </c>
      <c r="D1446" s="2">
        <v>4950</v>
      </c>
      <c r="E1446" s="3">
        <v>0</v>
      </c>
      <c r="F1446" t="s">
        <v>361</v>
      </c>
      <c r="G1446" t="s">
        <v>506</v>
      </c>
      <c r="H1446" t="s">
        <v>59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1498</v>
      </c>
      <c r="O1446" t="s">
        <v>2889</v>
      </c>
      <c r="P1446" s="4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1" t="s">
        <v>2970</v>
      </c>
      <c r="C1447" s="1" t="s">
        <v>2971</v>
      </c>
      <c r="D1447" s="2">
        <v>130000</v>
      </c>
      <c r="E1447" s="3">
        <v>0</v>
      </c>
      <c r="F1447" t="s">
        <v>361</v>
      </c>
      <c r="G1447" t="s">
        <v>506</v>
      </c>
      <c r="H1447" t="s">
        <v>59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1498</v>
      </c>
      <c r="O1447" t="s">
        <v>2889</v>
      </c>
      <c r="P1447" s="4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1" t="s">
        <v>2972</v>
      </c>
      <c r="C1448" s="1" t="s">
        <v>2973</v>
      </c>
      <c r="D1448" s="2">
        <v>900</v>
      </c>
      <c r="E1448" s="3">
        <v>0</v>
      </c>
      <c r="F1448" t="s">
        <v>361</v>
      </c>
      <c r="G1448" t="s">
        <v>1230</v>
      </c>
      <c r="H1448" t="s">
        <v>59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1498</v>
      </c>
      <c r="O1448" t="s">
        <v>2889</v>
      </c>
      <c r="P1448" s="4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1" t="s">
        <v>2974</v>
      </c>
      <c r="C1449" s="1" t="s">
        <v>2975</v>
      </c>
      <c r="D1449" s="2">
        <v>500000</v>
      </c>
      <c r="E1449" s="3">
        <v>75</v>
      </c>
      <c r="F1449" t="s">
        <v>361</v>
      </c>
      <c r="G1449" t="s">
        <v>20</v>
      </c>
      <c r="H1449" t="s">
        <v>21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1498</v>
      </c>
      <c r="O1449" t="s">
        <v>2889</v>
      </c>
      <c r="P1449" s="4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1" t="s">
        <v>2976</v>
      </c>
      <c r="C1450" s="1" t="s">
        <v>2977</v>
      </c>
      <c r="D1450" s="2">
        <v>200000</v>
      </c>
      <c r="E1450" s="3">
        <v>0</v>
      </c>
      <c r="F1450" t="s">
        <v>361</v>
      </c>
      <c r="G1450" t="s">
        <v>54</v>
      </c>
      <c r="H1450" t="s">
        <v>55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1498</v>
      </c>
      <c r="O1450" t="s">
        <v>2889</v>
      </c>
      <c r="P1450" s="4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1" t="s">
        <v>2978</v>
      </c>
      <c r="C1451" s="1" t="s">
        <v>2979</v>
      </c>
      <c r="D1451" s="2">
        <v>8888</v>
      </c>
      <c r="E1451" s="3">
        <v>0</v>
      </c>
      <c r="F1451" t="s">
        <v>361</v>
      </c>
      <c r="G1451" t="s">
        <v>20</v>
      </c>
      <c r="H1451" t="s">
        <v>21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1498</v>
      </c>
      <c r="O1451" t="s">
        <v>2889</v>
      </c>
      <c r="P1451" s="4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1" t="s">
        <v>2980</v>
      </c>
      <c r="C1452" s="1" t="s">
        <v>2981</v>
      </c>
      <c r="D1452" s="2">
        <v>100000</v>
      </c>
      <c r="E1452" s="3">
        <v>1</v>
      </c>
      <c r="F1452" t="s">
        <v>361</v>
      </c>
      <c r="G1452" t="s">
        <v>20</v>
      </c>
      <c r="H1452" t="s">
        <v>21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1498</v>
      </c>
      <c r="O1452" t="s">
        <v>2889</v>
      </c>
      <c r="P1452" s="4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1" t="s">
        <v>2982</v>
      </c>
      <c r="C1453" s="1" t="s">
        <v>2983</v>
      </c>
      <c r="D1453" s="2">
        <v>18950</v>
      </c>
      <c r="E1453" s="3">
        <v>2</v>
      </c>
      <c r="F1453" t="s">
        <v>276</v>
      </c>
      <c r="G1453" t="s">
        <v>20</v>
      </c>
      <c r="H1453" t="s">
        <v>21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1498</v>
      </c>
      <c r="O1453" t="s">
        <v>2889</v>
      </c>
      <c r="P1453" s="4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1" t="s">
        <v>2984</v>
      </c>
      <c r="C1454" s="1" t="s">
        <v>2985</v>
      </c>
      <c r="D1454" s="2">
        <v>14000</v>
      </c>
      <c r="E1454" s="3">
        <v>0</v>
      </c>
      <c r="F1454" t="s">
        <v>276</v>
      </c>
      <c r="G1454" t="s">
        <v>20</v>
      </c>
      <c r="H1454" t="s">
        <v>21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1498</v>
      </c>
      <c r="O1454" t="s">
        <v>2889</v>
      </c>
      <c r="P1454" s="4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1" t="s">
        <v>2986</v>
      </c>
      <c r="C1455" s="1" t="s">
        <v>2987</v>
      </c>
      <c r="D1455" s="2">
        <v>25000</v>
      </c>
      <c r="E1455" s="3">
        <v>0</v>
      </c>
      <c r="F1455" t="s">
        <v>276</v>
      </c>
      <c r="G1455" t="s">
        <v>183</v>
      </c>
      <c r="H1455" t="s">
        <v>59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1498</v>
      </c>
      <c r="O1455" t="s">
        <v>2889</v>
      </c>
      <c r="P1455" s="4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1" t="s">
        <v>2988</v>
      </c>
      <c r="C1456" s="1" t="s">
        <v>2989</v>
      </c>
      <c r="D1456" s="2">
        <v>1750</v>
      </c>
      <c r="E1456" s="3">
        <v>15</v>
      </c>
      <c r="F1456" t="s">
        <v>276</v>
      </c>
      <c r="G1456" t="s">
        <v>58</v>
      </c>
      <c r="H1456" t="s">
        <v>59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1498</v>
      </c>
      <c r="O1456" t="s">
        <v>2889</v>
      </c>
      <c r="P1456" s="4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1" t="s">
        <v>2990</v>
      </c>
      <c r="C1457" s="1" t="s">
        <v>2991</v>
      </c>
      <c r="D1457" s="2">
        <v>15000</v>
      </c>
      <c r="E1457" s="3">
        <v>1575</v>
      </c>
      <c r="F1457" t="s">
        <v>276</v>
      </c>
      <c r="G1457" t="s">
        <v>20</v>
      </c>
      <c r="H1457" t="s">
        <v>21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1498</v>
      </c>
      <c r="O1457" t="s">
        <v>2889</v>
      </c>
      <c r="P1457" s="4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1" t="s">
        <v>2992</v>
      </c>
      <c r="C1458" s="1" t="s">
        <v>2993</v>
      </c>
      <c r="D1458" s="2">
        <v>5000</v>
      </c>
      <c r="E1458" s="3">
        <v>145</v>
      </c>
      <c r="F1458" t="s">
        <v>276</v>
      </c>
      <c r="G1458" t="s">
        <v>1230</v>
      </c>
      <c r="H1458" t="s">
        <v>59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1498</v>
      </c>
      <c r="O1458" t="s">
        <v>2889</v>
      </c>
      <c r="P1458" s="4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1" t="s">
        <v>2994</v>
      </c>
      <c r="C1459" s="1" t="s">
        <v>2995</v>
      </c>
      <c r="D1459" s="2">
        <v>6000</v>
      </c>
      <c r="E1459" s="3">
        <v>0</v>
      </c>
      <c r="F1459" t="s">
        <v>276</v>
      </c>
      <c r="G1459" t="s">
        <v>20</v>
      </c>
      <c r="H1459" t="s">
        <v>21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1498</v>
      </c>
      <c r="O1459" t="s">
        <v>2889</v>
      </c>
      <c r="P1459" s="4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1" t="s">
        <v>2996</v>
      </c>
      <c r="C1460" s="1" t="s">
        <v>2997</v>
      </c>
      <c r="D1460" s="2">
        <v>5000</v>
      </c>
      <c r="E1460" s="3">
        <v>0</v>
      </c>
      <c r="F1460" t="s">
        <v>276</v>
      </c>
      <c r="G1460" t="s">
        <v>20</v>
      </c>
      <c r="H1460" t="s">
        <v>21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1498</v>
      </c>
      <c r="O1460" t="s">
        <v>2889</v>
      </c>
      <c r="P1460" s="4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1" t="s">
        <v>2998</v>
      </c>
      <c r="C1461" s="1" t="s">
        <v>2999</v>
      </c>
      <c r="D1461" s="2">
        <v>37000</v>
      </c>
      <c r="E1461" s="3">
        <v>0</v>
      </c>
      <c r="F1461" t="s">
        <v>276</v>
      </c>
      <c r="G1461" t="s">
        <v>313</v>
      </c>
      <c r="H1461" t="s">
        <v>314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1498</v>
      </c>
      <c r="O1461" t="s">
        <v>2889</v>
      </c>
      <c r="P1461" s="4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1" t="s">
        <v>3000</v>
      </c>
      <c r="C1462" s="1" t="s">
        <v>3001</v>
      </c>
      <c r="D1462" s="2">
        <v>25000000</v>
      </c>
      <c r="E1462" s="3">
        <v>0</v>
      </c>
      <c r="F1462" t="s">
        <v>276</v>
      </c>
      <c r="G1462" t="s">
        <v>20</v>
      </c>
      <c r="H1462" t="s">
        <v>21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1498</v>
      </c>
      <c r="O1462" t="s">
        <v>2889</v>
      </c>
      <c r="P1462" s="4">
        <f t="shared" si="44"/>
        <v>41915.896967592591</v>
      </c>
      <c r="Q1462">
        <f t="shared" si="45"/>
        <v>2014</v>
      </c>
    </row>
    <row r="1463" spans="1:17" ht="30" x14ac:dyDescent="0.25">
      <c r="A1463">
        <v>1461</v>
      </c>
      <c r="B1463" s="1" t="s">
        <v>3002</v>
      </c>
      <c r="C1463" s="1" t="s">
        <v>3003</v>
      </c>
      <c r="D1463" s="2">
        <v>15000</v>
      </c>
      <c r="E1463" s="3">
        <v>15186.69</v>
      </c>
      <c r="F1463" t="s">
        <v>19</v>
      </c>
      <c r="G1463" t="s">
        <v>20</v>
      </c>
      <c r="H1463" t="s">
        <v>21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1498</v>
      </c>
      <c r="O1463" t="s">
        <v>3004</v>
      </c>
      <c r="P1463" s="4">
        <f t="shared" si="44"/>
        <v>41899.645300925928</v>
      </c>
      <c r="Q1463">
        <f t="shared" si="45"/>
        <v>2014</v>
      </c>
    </row>
    <row r="1464" spans="1:17" ht="30" x14ac:dyDescent="0.25">
      <c r="A1464">
        <v>1462</v>
      </c>
      <c r="B1464" s="1" t="s">
        <v>3005</v>
      </c>
      <c r="C1464" s="1" t="s">
        <v>3006</v>
      </c>
      <c r="D1464" s="2">
        <v>4000</v>
      </c>
      <c r="E1464" s="3">
        <v>4340.7</v>
      </c>
      <c r="F1464" t="s">
        <v>19</v>
      </c>
      <c r="G1464" t="s">
        <v>20</v>
      </c>
      <c r="H1464" t="s">
        <v>21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1498</v>
      </c>
      <c r="O1464" t="s">
        <v>3004</v>
      </c>
      <c r="P1464" s="4">
        <f t="shared" si="44"/>
        <v>41344.662858796299</v>
      </c>
      <c r="Q1464">
        <f t="shared" si="45"/>
        <v>2013</v>
      </c>
    </row>
    <row r="1465" spans="1:17" ht="60" x14ac:dyDescent="0.25">
      <c r="A1465">
        <v>1463</v>
      </c>
      <c r="B1465" s="1" t="s">
        <v>3007</v>
      </c>
      <c r="C1465" s="1" t="s">
        <v>3008</v>
      </c>
      <c r="D1465" s="2">
        <v>600</v>
      </c>
      <c r="E1465" s="3">
        <v>886</v>
      </c>
      <c r="F1465" t="s">
        <v>19</v>
      </c>
      <c r="G1465" t="s">
        <v>20</v>
      </c>
      <c r="H1465" t="s">
        <v>21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1498</v>
      </c>
      <c r="O1465" t="s">
        <v>3004</v>
      </c>
      <c r="P1465" s="4">
        <f t="shared" si="44"/>
        <v>41326.911319444444</v>
      </c>
      <c r="Q1465">
        <f t="shared" si="45"/>
        <v>2013</v>
      </c>
    </row>
    <row r="1466" spans="1:17" x14ac:dyDescent="0.25">
      <c r="A1466">
        <v>1464</v>
      </c>
      <c r="B1466" s="1" t="s">
        <v>3009</v>
      </c>
      <c r="C1466" s="1" t="s">
        <v>3010</v>
      </c>
      <c r="D1466" s="2">
        <v>5000</v>
      </c>
      <c r="E1466" s="3">
        <v>8160</v>
      </c>
      <c r="F1466" t="s">
        <v>19</v>
      </c>
      <c r="G1466" t="s">
        <v>20</v>
      </c>
      <c r="H1466" t="s">
        <v>21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1498</v>
      </c>
      <c r="O1466" t="s">
        <v>3004</v>
      </c>
      <c r="P1466" s="4">
        <f t="shared" si="44"/>
        <v>41291.661550925928</v>
      </c>
      <c r="Q1466">
        <f t="shared" si="45"/>
        <v>2013</v>
      </c>
    </row>
    <row r="1467" spans="1:17" ht="60" x14ac:dyDescent="0.25">
      <c r="A1467">
        <v>1465</v>
      </c>
      <c r="B1467" s="1" t="s">
        <v>3011</v>
      </c>
      <c r="C1467" s="1" t="s">
        <v>3012</v>
      </c>
      <c r="D1467" s="2">
        <v>30000</v>
      </c>
      <c r="E1467" s="3">
        <v>136924.35</v>
      </c>
      <c r="F1467" t="s">
        <v>19</v>
      </c>
      <c r="G1467" t="s">
        <v>20</v>
      </c>
      <c r="H1467" t="s">
        <v>21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1498</v>
      </c>
      <c r="O1467" t="s">
        <v>3004</v>
      </c>
      <c r="P1467" s="4">
        <f t="shared" si="44"/>
        <v>40959.734398148146</v>
      </c>
      <c r="Q1467">
        <f t="shared" si="45"/>
        <v>2012</v>
      </c>
    </row>
    <row r="1468" spans="1:17" ht="60" x14ac:dyDescent="0.25">
      <c r="A1468">
        <v>1466</v>
      </c>
      <c r="B1468" s="1" t="s">
        <v>3013</v>
      </c>
      <c r="C1468" s="1" t="s">
        <v>3014</v>
      </c>
      <c r="D1468" s="2">
        <v>16000</v>
      </c>
      <c r="E1468" s="3">
        <v>17260.37</v>
      </c>
      <c r="F1468" t="s">
        <v>19</v>
      </c>
      <c r="G1468" t="s">
        <v>20</v>
      </c>
      <c r="H1468" t="s">
        <v>21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1498</v>
      </c>
      <c r="O1468" t="s">
        <v>3004</v>
      </c>
      <c r="P1468" s="4">
        <f t="shared" si="44"/>
        <v>42340.172060185185</v>
      </c>
      <c r="Q1468">
        <f t="shared" si="45"/>
        <v>2015</v>
      </c>
    </row>
    <row r="1469" spans="1:17" ht="30" x14ac:dyDescent="0.25">
      <c r="A1469">
        <v>1467</v>
      </c>
      <c r="B1469" s="1" t="s">
        <v>3015</v>
      </c>
      <c r="C1469" s="1" t="s">
        <v>3016</v>
      </c>
      <c r="D1469" s="2">
        <v>40000</v>
      </c>
      <c r="E1469" s="3">
        <v>46032</v>
      </c>
      <c r="F1469" t="s">
        <v>19</v>
      </c>
      <c r="G1469" t="s">
        <v>20</v>
      </c>
      <c r="H1469" t="s">
        <v>21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1498</v>
      </c>
      <c r="O1469" t="s">
        <v>3004</v>
      </c>
      <c r="P1469" s="4">
        <f t="shared" si="44"/>
        <v>40933.80190972222</v>
      </c>
      <c r="Q1469">
        <f t="shared" si="45"/>
        <v>2012</v>
      </c>
    </row>
    <row r="1470" spans="1:17" ht="60" x14ac:dyDescent="0.25">
      <c r="A1470">
        <v>1468</v>
      </c>
      <c r="B1470" s="1" t="s">
        <v>3017</v>
      </c>
      <c r="C1470" s="1" t="s">
        <v>3018</v>
      </c>
      <c r="D1470" s="2">
        <v>9500</v>
      </c>
      <c r="E1470" s="3">
        <v>9725</v>
      </c>
      <c r="F1470" t="s">
        <v>19</v>
      </c>
      <c r="G1470" t="s">
        <v>20</v>
      </c>
      <c r="H1470" t="s">
        <v>21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1498</v>
      </c>
      <c r="O1470" t="s">
        <v>3004</v>
      </c>
      <c r="P1470" s="4">
        <f t="shared" si="44"/>
        <v>40646.014456018522</v>
      </c>
      <c r="Q1470">
        <f t="shared" si="45"/>
        <v>2011</v>
      </c>
    </row>
    <row r="1471" spans="1:17" ht="45" x14ac:dyDescent="0.25">
      <c r="A1471">
        <v>1469</v>
      </c>
      <c r="B1471" s="1" t="s">
        <v>3019</v>
      </c>
      <c r="C1471" s="1" t="s">
        <v>3020</v>
      </c>
      <c r="D1471" s="2">
        <v>44250</v>
      </c>
      <c r="E1471" s="3">
        <v>47978</v>
      </c>
      <c r="F1471" t="s">
        <v>19</v>
      </c>
      <c r="G1471" t="s">
        <v>20</v>
      </c>
      <c r="H1471" t="s">
        <v>21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1498</v>
      </c>
      <c r="O1471" t="s">
        <v>3004</v>
      </c>
      <c r="P1471" s="4">
        <f t="shared" si="44"/>
        <v>41290.598483796297</v>
      </c>
      <c r="Q1471">
        <f t="shared" si="45"/>
        <v>2013</v>
      </c>
    </row>
    <row r="1472" spans="1:17" ht="60" x14ac:dyDescent="0.25">
      <c r="A1472">
        <v>1470</v>
      </c>
      <c r="B1472" s="1" t="s">
        <v>3021</v>
      </c>
      <c r="C1472" s="1" t="s">
        <v>3022</v>
      </c>
      <c r="D1472" s="2">
        <v>1500</v>
      </c>
      <c r="E1472" s="3">
        <v>1877</v>
      </c>
      <c r="F1472" t="s">
        <v>19</v>
      </c>
      <c r="G1472" t="s">
        <v>20</v>
      </c>
      <c r="H1472" t="s">
        <v>21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1498</v>
      </c>
      <c r="O1472" t="s">
        <v>3004</v>
      </c>
      <c r="P1472" s="4">
        <f t="shared" si="44"/>
        <v>41250.827118055553</v>
      </c>
      <c r="Q1472">
        <f t="shared" si="45"/>
        <v>2012</v>
      </c>
    </row>
    <row r="1473" spans="1:17" ht="60" x14ac:dyDescent="0.25">
      <c r="A1473">
        <v>1471</v>
      </c>
      <c r="B1473" s="1" t="s">
        <v>3023</v>
      </c>
      <c r="C1473" s="1" t="s">
        <v>3024</v>
      </c>
      <c r="D1473" s="2">
        <v>32000</v>
      </c>
      <c r="E1473" s="3">
        <v>33229</v>
      </c>
      <c r="F1473" t="s">
        <v>19</v>
      </c>
      <c r="G1473" t="s">
        <v>20</v>
      </c>
      <c r="H1473" t="s">
        <v>21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1498</v>
      </c>
      <c r="O1473" t="s">
        <v>3004</v>
      </c>
      <c r="P1473" s="4">
        <f t="shared" si="44"/>
        <v>42073.957569444443</v>
      </c>
      <c r="Q1473">
        <f t="shared" si="45"/>
        <v>2015</v>
      </c>
    </row>
    <row r="1474" spans="1:17" ht="60" x14ac:dyDescent="0.25">
      <c r="A1474">
        <v>1472</v>
      </c>
      <c r="B1474" s="1" t="s">
        <v>3025</v>
      </c>
      <c r="C1474" s="1" t="s">
        <v>3026</v>
      </c>
      <c r="D1474" s="2">
        <v>25000</v>
      </c>
      <c r="E1474" s="3">
        <v>34676</v>
      </c>
      <c r="F1474" t="s">
        <v>19</v>
      </c>
      <c r="G1474" t="s">
        <v>20</v>
      </c>
      <c r="H1474" t="s">
        <v>21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1498</v>
      </c>
      <c r="O1474" t="s">
        <v>3004</v>
      </c>
      <c r="P1474" s="4">
        <f t="shared" ref="P1474:P1537" si="46">(((J1474/60)/60)/24)+DATE(1970,1,1)</f>
        <v>41533.542858796296</v>
      </c>
      <c r="Q1474">
        <f t="shared" ref="Q1474:Q1537" si="47">YEAR(P1474)</f>
        <v>2013</v>
      </c>
    </row>
    <row r="1475" spans="1:17" x14ac:dyDescent="0.25">
      <c r="A1475">
        <v>1473</v>
      </c>
      <c r="B1475" s="1" t="s">
        <v>3027</v>
      </c>
      <c r="C1475" s="1" t="s">
        <v>3028</v>
      </c>
      <c r="D1475" s="2">
        <v>1500</v>
      </c>
      <c r="E1475" s="3">
        <v>1807.74</v>
      </c>
      <c r="F1475" t="s">
        <v>19</v>
      </c>
      <c r="G1475" t="s">
        <v>20</v>
      </c>
      <c r="H1475" t="s">
        <v>21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1498</v>
      </c>
      <c r="O1475" t="s">
        <v>3004</v>
      </c>
      <c r="P1475" s="4">
        <f t="shared" si="46"/>
        <v>40939.979618055557</v>
      </c>
      <c r="Q1475">
        <f t="shared" si="47"/>
        <v>2012</v>
      </c>
    </row>
    <row r="1476" spans="1:17" ht="60" x14ac:dyDescent="0.25">
      <c r="A1476">
        <v>1474</v>
      </c>
      <c r="B1476" s="1" t="s">
        <v>3029</v>
      </c>
      <c r="C1476" s="1" t="s">
        <v>3030</v>
      </c>
      <c r="D1476" s="2">
        <v>3000</v>
      </c>
      <c r="E1476" s="3">
        <v>3368</v>
      </c>
      <c r="F1476" t="s">
        <v>19</v>
      </c>
      <c r="G1476" t="s">
        <v>20</v>
      </c>
      <c r="H1476" t="s">
        <v>21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1498</v>
      </c>
      <c r="O1476" t="s">
        <v>3004</v>
      </c>
      <c r="P1476" s="4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1" t="s">
        <v>3031</v>
      </c>
      <c r="C1477" s="1" t="s">
        <v>3032</v>
      </c>
      <c r="D1477" s="2">
        <v>15000</v>
      </c>
      <c r="E1477" s="3">
        <v>28300.45</v>
      </c>
      <c r="F1477" t="s">
        <v>19</v>
      </c>
      <c r="G1477" t="s">
        <v>20</v>
      </c>
      <c r="H1477" t="s">
        <v>21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1498</v>
      </c>
      <c r="O1477" t="s">
        <v>3004</v>
      </c>
      <c r="P1477" s="4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1" t="s">
        <v>3033</v>
      </c>
      <c r="C1478" s="1" t="s">
        <v>3034</v>
      </c>
      <c r="D1478" s="2">
        <v>6000</v>
      </c>
      <c r="E1478" s="3">
        <v>39693.279999999999</v>
      </c>
      <c r="F1478" t="s">
        <v>19</v>
      </c>
      <c r="G1478" t="s">
        <v>20</v>
      </c>
      <c r="H1478" t="s">
        <v>21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1498</v>
      </c>
      <c r="O1478" t="s">
        <v>3004</v>
      </c>
      <c r="P1478" s="4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1" t="s">
        <v>3035</v>
      </c>
      <c r="C1479" s="1" t="s">
        <v>3036</v>
      </c>
      <c r="D1479" s="2">
        <v>30000</v>
      </c>
      <c r="E1479" s="3">
        <v>33393</v>
      </c>
      <c r="F1479" t="s">
        <v>19</v>
      </c>
      <c r="G1479" t="s">
        <v>20</v>
      </c>
      <c r="H1479" t="s">
        <v>21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1498</v>
      </c>
      <c r="O1479" t="s">
        <v>3004</v>
      </c>
      <c r="P1479" s="4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1" t="s">
        <v>3037</v>
      </c>
      <c r="C1480" s="1" t="s">
        <v>3038</v>
      </c>
      <c r="D1480" s="2">
        <v>50000</v>
      </c>
      <c r="E1480" s="3">
        <v>590807.11</v>
      </c>
      <c r="F1480" t="s">
        <v>19</v>
      </c>
      <c r="G1480" t="s">
        <v>20</v>
      </c>
      <c r="H1480" t="s">
        <v>21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1498</v>
      </c>
      <c r="O1480" t="s">
        <v>3004</v>
      </c>
      <c r="P1480" s="4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1" t="s">
        <v>3039</v>
      </c>
      <c r="C1481" s="1" t="s">
        <v>3040</v>
      </c>
      <c r="D1481" s="2">
        <v>1600</v>
      </c>
      <c r="E1481" s="3">
        <v>2198</v>
      </c>
      <c r="F1481" t="s">
        <v>19</v>
      </c>
      <c r="G1481" t="s">
        <v>20</v>
      </c>
      <c r="H1481" t="s">
        <v>21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1498</v>
      </c>
      <c r="O1481" t="s">
        <v>3004</v>
      </c>
      <c r="P1481" s="4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1" t="s">
        <v>3041</v>
      </c>
      <c r="C1482" s="1" t="s">
        <v>3042</v>
      </c>
      <c r="D1482" s="2">
        <v>50000</v>
      </c>
      <c r="E1482" s="3">
        <v>58520.2</v>
      </c>
      <c r="F1482" t="s">
        <v>19</v>
      </c>
      <c r="G1482" t="s">
        <v>20</v>
      </c>
      <c r="H1482" t="s">
        <v>21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1498</v>
      </c>
      <c r="O1482" t="s">
        <v>3004</v>
      </c>
      <c r="P1482" s="4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1" t="s">
        <v>3043</v>
      </c>
      <c r="C1483" s="1" t="s">
        <v>3044</v>
      </c>
      <c r="D1483" s="2">
        <v>5000</v>
      </c>
      <c r="E1483" s="3">
        <v>105</v>
      </c>
      <c r="F1483" t="s">
        <v>361</v>
      </c>
      <c r="G1483" t="s">
        <v>163</v>
      </c>
      <c r="H1483" t="s">
        <v>164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1498</v>
      </c>
      <c r="O1483" t="s">
        <v>1580</v>
      </c>
      <c r="P1483" s="4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1" t="s">
        <v>3045</v>
      </c>
      <c r="C1484" s="1" t="s">
        <v>3046</v>
      </c>
      <c r="D1484" s="2">
        <v>5000</v>
      </c>
      <c r="E1484" s="3">
        <v>5</v>
      </c>
      <c r="F1484" t="s">
        <v>361</v>
      </c>
      <c r="G1484" t="s">
        <v>20</v>
      </c>
      <c r="H1484" t="s">
        <v>21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1498</v>
      </c>
      <c r="O1484" t="s">
        <v>1580</v>
      </c>
      <c r="P1484" s="4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1" t="s">
        <v>3047</v>
      </c>
      <c r="C1485" s="1" t="s">
        <v>3048</v>
      </c>
      <c r="D1485" s="2">
        <v>7000</v>
      </c>
      <c r="E1485" s="3">
        <v>50</v>
      </c>
      <c r="F1485" t="s">
        <v>361</v>
      </c>
      <c r="G1485" t="s">
        <v>20</v>
      </c>
      <c r="H1485" t="s">
        <v>21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1498</v>
      </c>
      <c r="O1485" t="s">
        <v>1580</v>
      </c>
      <c r="P1485" s="4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1" t="s">
        <v>3049</v>
      </c>
      <c r="C1486" s="1" t="s">
        <v>3050</v>
      </c>
      <c r="D1486" s="2">
        <v>2000</v>
      </c>
      <c r="E1486" s="3">
        <v>0</v>
      </c>
      <c r="F1486" t="s">
        <v>361</v>
      </c>
      <c r="G1486" t="s">
        <v>20</v>
      </c>
      <c r="H1486" t="s">
        <v>21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1498</v>
      </c>
      <c r="O1486" t="s">
        <v>1580</v>
      </c>
      <c r="P1486" s="4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1" t="s">
        <v>3051</v>
      </c>
      <c r="C1487" s="1" t="s">
        <v>3052</v>
      </c>
      <c r="D1487" s="2">
        <v>6700</v>
      </c>
      <c r="E1487" s="3">
        <v>150</v>
      </c>
      <c r="F1487" t="s">
        <v>361</v>
      </c>
      <c r="G1487" t="s">
        <v>20</v>
      </c>
      <c r="H1487" t="s">
        <v>21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1498</v>
      </c>
      <c r="O1487" t="s">
        <v>1580</v>
      </c>
      <c r="P1487" s="4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1" t="s">
        <v>3053</v>
      </c>
      <c r="C1488" s="1" t="s">
        <v>3054</v>
      </c>
      <c r="D1488" s="2">
        <v>20000</v>
      </c>
      <c r="E1488" s="3">
        <v>48</v>
      </c>
      <c r="F1488" t="s">
        <v>361</v>
      </c>
      <c r="G1488" t="s">
        <v>20</v>
      </c>
      <c r="H1488" t="s">
        <v>21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1498</v>
      </c>
      <c r="O1488" t="s">
        <v>1580</v>
      </c>
      <c r="P1488" s="4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1" t="s">
        <v>3055</v>
      </c>
      <c r="C1489" s="1" t="s">
        <v>3056</v>
      </c>
      <c r="D1489" s="2">
        <v>10000</v>
      </c>
      <c r="E1489" s="3">
        <v>0</v>
      </c>
      <c r="F1489" t="s">
        <v>361</v>
      </c>
      <c r="G1489" t="s">
        <v>20</v>
      </c>
      <c r="H1489" t="s">
        <v>21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1498</v>
      </c>
      <c r="O1489" t="s">
        <v>1580</v>
      </c>
      <c r="P1489" s="4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1" t="s">
        <v>3057</v>
      </c>
      <c r="C1490" s="1" t="s">
        <v>3058</v>
      </c>
      <c r="D1490" s="2">
        <v>15000</v>
      </c>
      <c r="E1490" s="3">
        <v>360</v>
      </c>
      <c r="F1490" t="s">
        <v>361</v>
      </c>
      <c r="G1490" t="s">
        <v>54</v>
      </c>
      <c r="H1490" t="s">
        <v>55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1498</v>
      </c>
      <c r="O1490" t="s">
        <v>1580</v>
      </c>
      <c r="P1490" s="4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1" t="s">
        <v>3059</v>
      </c>
      <c r="C1491" s="1" t="s">
        <v>3060</v>
      </c>
      <c r="D1491" s="2">
        <v>5000</v>
      </c>
      <c r="E1491" s="3">
        <v>0</v>
      </c>
      <c r="F1491" t="s">
        <v>361</v>
      </c>
      <c r="G1491" t="s">
        <v>20</v>
      </c>
      <c r="H1491" t="s">
        <v>21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1498</v>
      </c>
      <c r="O1491" t="s">
        <v>1580</v>
      </c>
      <c r="P1491" s="4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1" t="s">
        <v>3061</v>
      </c>
      <c r="C1492" s="1" t="s">
        <v>3062</v>
      </c>
      <c r="D1492" s="2">
        <v>2900</v>
      </c>
      <c r="E1492" s="3">
        <v>895</v>
      </c>
      <c r="F1492" t="s">
        <v>361</v>
      </c>
      <c r="G1492" t="s">
        <v>20</v>
      </c>
      <c r="H1492" t="s">
        <v>21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1498</v>
      </c>
      <c r="O1492" t="s">
        <v>1580</v>
      </c>
      <c r="P1492" s="4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1" t="s">
        <v>3063</v>
      </c>
      <c r="C1493" s="1" t="s">
        <v>3064</v>
      </c>
      <c r="D1493" s="2">
        <v>1200</v>
      </c>
      <c r="E1493" s="3">
        <v>100</v>
      </c>
      <c r="F1493" t="s">
        <v>361</v>
      </c>
      <c r="G1493" t="s">
        <v>20</v>
      </c>
      <c r="H1493" t="s">
        <v>21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1498</v>
      </c>
      <c r="O1493" t="s">
        <v>1580</v>
      </c>
      <c r="P1493" s="4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1" t="s">
        <v>3065</v>
      </c>
      <c r="C1494" s="1" t="s">
        <v>3066</v>
      </c>
      <c r="D1494" s="2">
        <v>4000</v>
      </c>
      <c r="E1494" s="3">
        <v>30</v>
      </c>
      <c r="F1494" t="s">
        <v>361</v>
      </c>
      <c r="G1494" t="s">
        <v>20</v>
      </c>
      <c r="H1494" t="s">
        <v>21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1498</v>
      </c>
      <c r="O1494" t="s">
        <v>1580</v>
      </c>
      <c r="P1494" s="4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1" t="s">
        <v>3067</v>
      </c>
      <c r="C1495" s="1" t="s">
        <v>3068</v>
      </c>
      <c r="D1495" s="2">
        <v>2400</v>
      </c>
      <c r="E1495" s="3">
        <v>0</v>
      </c>
      <c r="F1495" t="s">
        <v>361</v>
      </c>
      <c r="G1495" t="s">
        <v>20</v>
      </c>
      <c r="H1495" t="s">
        <v>21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1498</v>
      </c>
      <c r="O1495" t="s">
        <v>1580</v>
      </c>
      <c r="P1495" s="4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1" t="s">
        <v>3069</v>
      </c>
      <c r="C1496" s="1" t="s">
        <v>3070</v>
      </c>
      <c r="D1496" s="2">
        <v>5000</v>
      </c>
      <c r="E1496" s="3">
        <v>445</v>
      </c>
      <c r="F1496" t="s">
        <v>361</v>
      </c>
      <c r="G1496" t="s">
        <v>20</v>
      </c>
      <c r="H1496" t="s">
        <v>21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1498</v>
      </c>
      <c r="O1496" t="s">
        <v>1580</v>
      </c>
      <c r="P1496" s="4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1" t="s">
        <v>3071</v>
      </c>
      <c r="C1497" s="1" t="s">
        <v>3072</v>
      </c>
      <c r="D1497" s="2">
        <v>2000</v>
      </c>
      <c r="E1497" s="3">
        <v>0</v>
      </c>
      <c r="F1497" t="s">
        <v>361</v>
      </c>
      <c r="G1497" t="s">
        <v>20</v>
      </c>
      <c r="H1497" t="s">
        <v>21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1498</v>
      </c>
      <c r="O1497" t="s">
        <v>1580</v>
      </c>
      <c r="P1497" s="4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1" t="s">
        <v>3073</v>
      </c>
      <c r="C1498" s="1" t="s">
        <v>3074</v>
      </c>
      <c r="D1498" s="2">
        <v>1500</v>
      </c>
      <c r="E1498" s="3">
        <v>0</v>
      </c>
      <c r="F1498" t="s">
        <v>361</v>
      </c>
      <c r="G1498" t="s">
        <v>20</v>
      </c>
      <c r="H1498" t="s">
        <v>21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1498</v>
      </c>
      <c r="O1498" t="s">
        <v>1580</v>
      </c>
      <c r="P1498" s="4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1" t="s">
        <v>3075</v>
      </c>
      <c r="C1499" s="1" t="s">
        <v>3076</v>
      </c>
      <c r="D1499" s="2">
        <v>15000</v>
      </c>
      <c r="E1499" s="3">
        <v>1</v>
      </c>
      <c r="F1499" t="s">
        <v>361</v>
      </c>
      <c r="G1499" t="s">
        <v>20</v>
      </c>
      <c r="H1499" t="s">
        <v>21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1498</v>
      </c>
      <c r="O1499" t="s">
        <v>1580</v>
      </c>
      <c r="P1499" s="4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1" t="s">
        <v>3077</v>
      </c>
      <c r="C1500" s="1" t="s">
        <v>3078</v>
      </c>
      <c r="D1500" s="2">
        <v>3000</v>
      </c>
      <c r="E1500" s="3">
        <v>57</v>
      </c>
      <c r="F1500" t="s">
        <v>361</v>
      </c>
      <c r="G1500" t="s">
        <v>20</v>
      </c>
      <c r="H1500" t="s">
        <v>21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1498</v>
      </c>
      <c r="O1500" t="s">
        <v>1580</v>
      </c>
      <c r="P1500" s="4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1" t="s">
        <v>3079</v>
      </c>
      <c r="C1501" s="1" t="s">
        <v>3080</v>
      </c>
      <c r="D1501" s="2">
        <v>2000</v>
      </c>
      <c r="E1501" s="3">
        <v>5</v>
      </c>
      <c r="F1501" t="s">
        <v>361</v>
      </c>
      <c r="G1501" t="s">
        <v>20</v>
      </c>
      <c r="H1501" t="s">
        <v>21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1498</v>
      </c>
      <c r="O1501" t="s">
        <v>1580</v>
      </c>
      <c r="P1501" s="4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1" t="s">
        <v>3081</v>
      </c>
      <c r="C1502" s="1" t="s">
        <v>3082</v>
      </c>
      <c r="D1502" s="2">
        <v>2800</v>
      </c>
      <c r="E1502" s="3">
        <v>701</v>
      </c>
      <c r="F1502" t="s">
        <v>361</v>
      </c>
      <c r="G1502" t="s">
        <v>20</v>
      </c>
      <c r="H1502" t="s">
        <v>21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1498</v>
      </c>
      <c r="O1502" t="s">
        <v>1580</v>
      </c>
      <c r="P1502" s="4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1" t="s">
        <v>3083</v>
      </c>
      <c r="C1503" s="1" t="s">
        <v>3084</v>
      </c>
      <c r="D1503" s="2">
        <v>52000</v>
      </c>
      <c r="E1503" s="3">
        <v>86492</v>
      </c>
      <c r="F1503" t="s">
        <v>19</v>
      </c>
      <c r="G1503" t="s">
        <v>163</v>
      </c>
      <c r="H1503" t="s">
        <v>164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2445</v>
      </c>
      <c r="O1503" t="s">
        <v>2446</v>
      </c>
      <c r="P1503" s="4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1" t="s">
        <v>3085</v>
      </c>
      <c r="C1504" s="1" t="s">
        <v>3086</v>
      </c>
      <c r="D1504" s="2">
        <v>22000</v>
      </c>
      <c r="E1504" s="3">
        <v>22318</v>
      </c>
      <c r="F1504" t="s">
        <v>19</v>
      </c>
      <c r="G1504" t="s">
        <v>28</v>
      </c>
      <c r="H1504" t="s">
        <v>29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2445</v>
      </c>
      <c r="O1504" t="s">
        <v>2446</v>
      </c>
      <c r="P1504" s="4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1" t="s">
        <v>3087</v>
      </c>
      <c r="C1505" s="1" t="s">
        <v>3088</v>
      </c>
      <c r="D1505" s="2">
        <v>3750</v>
      </c>
      <c r="E1505" s="3">
        <v>4045.93</v>
      </c>
      <c r="F1505" t="s">
        <v>19</v>
      </c>
      <c r="G1505" t="s">
        <v>3089</v>
      </c>
      <c r="H1505" t="s">
        <v>59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2445</v>
      </c>
      <c r="O1505" t="s">
        <v>2446</v>
      </c>
      <c r="P1505" s="4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1" t="s">
        <v>3090</v>
      </c>
      <c r="C1506" s="1" t="s">
        <v>3091</v>
      </c>
      <c r="D1506" s="2">
        <v>6500</v>
      </c>
      <c r="E1506" s="3">
        <v>18066</v>
      </c>
      <c r="F1506" t="s">
        <v>19</v>
      </c>
      <c r="G1506" t="s">
        <v>28</v>
      </c>
      <c r="H1506" t="s">
        <v>29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2445</v>
      </c>
      <c r="O1506" t="s">
        <v>2446</v>
      </c>
      <c r="P1506" s="4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1" t="s">
        <v>3092</v>
      </c>
      <c r="C1507" s="1" t="s">
        <v>3093</v>
      </c>
      <c r="D1507" s="2">
        <v>16000</v>
      </c>
      <c r="E1507" s="3">
        <v>16573</v>
      </c>
      <c r="F1507" t="s">
        <v>19</v>
      </c>
      <c r="G1507" t="s">
        <v>506</v>
      </c>
      <c r="H1507" t="s">
        <v>59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2445</v>
      </c>
      <c r="O1507" t="s">
        <v>2446</v>
      </c>
      <c r="P1507" s="4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1" t="s">
        <v>3094</v>
      </c>
      <c r="C1508" s="1" t="s">
        <v>3095</v>
      </c>
      <c r="D1508" s="2">
        <v>1500</v>
      </c>
      <c r="E1508" s="3">
        <v>1671</v>
      </c>
      <c r="F1508" t="s">
        <v>19</v>
      </c>
      <c r="G1508" t="s">
        <v>28</v>
      </c>
      <c r="H1508" t="s">
        <v>29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2445</v>
      </c>
      <c r="O1508" t="s">
        <v>2446</v>
      </c>
      <c r="P1508" s="4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1" t="s">
        <v>3096</v>
      </c>
      <c r="C1509" s="1" t="s">
        <v>3097</v>
      </c>
      <c r="D1509" s="2">
        <v>1200</v>
      </c>
      <c r="E1509" s="3">
        <v>2580</v>
      </c>
      <c r="F1509" t="s">
        <v>19</v>
      </c>
      <c r="G1509" t="s">
        <v>20</v>
      </c>
      <c r="H1509" t="s">
        <v>21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2445</v>
      </c>
      <c r="O1509" t="s">
        <v>2446</v>
      </c>
      <c r="P1509" s="4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1" t="s">
        <v>3098</v>
      </c>
      <c r="C1510" s="1" t="s">
        <v>3099</v>
      </c>
      <c r="D1510" s="2">
        <v>18500</v>
      </c>
      <c r="E1510" s="3">
        <v>20491</v>
      </c>
      <c r="F1510" t="s">
        <v>19</v>
      </c>
      <c r="G1510" t="s">
        <v>20</v>
      </c>
      <c r="H1510" t="s">
        <v>21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2445</v>
      </c>
      <c r="O1510" t="s">
        <v>2446</v>
      </c>
      <c r="P1510" s="4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1" t="s">
        <v>3100</v>
      </c>
      <c r="C1511" s="1" t="s">
        <v>3101</v>
      </c>
      <c r="D1511" s="2">
        <v>17500</v>
      </c>
      <c r="E1511" s="3">
        <v>21637.22</v>
      </c>
      <c r="F1511" t="s">
        <v>19</v>
      </c>
      <c r="G1511" t="s">
        <v>506</v>
      </c>
      <c r="H1511" t="s">
        <v>59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2445</v>
      </c>
      <c r="O1511" t="s">
        <v>2446</v>
      </c>
      <c r="P1511" s="4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1" t="s">
        <v>3102</v>
      </c>
      <c r="C1512" s="1" t="s">
        <v>3103</v>
      </c>
      <c r="D1512" s="2">
        <v>16000</v>
      </c>
      <c r="E1512" s="3">
        <v>16165.6</v>
      </c>
      <c r="F1512" t="s">
        <v>19</v>
      </c>
      <c r="G1512" t="s">
        <v>28</v>
      </c>
      <c r="H1512" t="s">
        <v>29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2445</v>
      </c>
      <c r="O1512" t="s">
        <v>2446</v>
      </c>
      <c r="P1512" s="4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1" t="s">
        <v>3104</v>
      </c>
      <c r="C1513" s="1" t="s">
        <v>3105</v>
      </c>
      <c r="D1513" s="2">
        <v>14000</v>
      </c>
      <c r="E1513" s="3">
        <v>15651</v>
      </c>
      <c r="F1513" t="s">
        <v>19</v>
      </c>
      <c r="G1513" t="s">
        <v>20</v>
      </c>
      <c r="H1513" t="s">
        <v>21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2445</v>
      </c>
      <c r="O1513" t="s">
        <v>2446</v>
      </c>
      <c r="P1513" s="4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1" t="s">
        <v>3106</v>
      </c>
      <c r="C1514" s="1" t="s">
        <v>3107</v>
      </c>
      <c r="D1514" s="2">
        <v>3500</v>
      </c>
      <c r="E1514" s="3">
        <v>19557</v>
      </c>
      <c r="F1514" t="s">
        <v>19</v>
      </c>
      <c r="G1514" t="s">
        <v>20</v>
      </c>
      <c r="H1514" t="s">
        <v>21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2445</v>
      </c>
      <c r="O1514" t="s">
        <v>2446</v>
      </c>
      <c r="P1514" s="4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1" t="s">
        <v>3108</v>
      </c>
      <c r="C1515" s="1" t="s">
        <v>3109</v>
      </c>
      <c r="D1515" s="2">
        <v>8000</v>
      </c>
      <c r="E1515" s="3">
        <v>12001.5</v>
      </c>
      <c r="F1515" t="s">
        <v>19</v>
      </c>
      <c r="G1515" t="s">
        <v>28</v>
      </c>
      <c r="H1515" t="s">
        <v>29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2445</v>
      </c>
      <c r="O1515" t="s">
        <v>2446</v>
      </c>
      <c r="P1515" s="4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1" t="s">
        <v>3110</v>
      </c>
      <c r="C1516" s="1" t="s">
        <v>3111</v>
      </c>
      <c r="D1516" s="2">
        <v>25000</v>
      </c>
      <c r="E1516" s="3">
        <v>26619</v>
      </c>
      <c r="F1516" t="s">
        <v>19</v>
      </c>
      <c r="G1516" t="s">
        <v>20</v>
      </c>
      <c r="H1516" t="s">
        <v>21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2445</v>
      </c>
      <c r="O1516" t="s">
        <v>2446</v>
      </c>
      <c r="P1516" s="4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1" t="s">
        <v>3112</v>
      </c>
      <c r="C1517" s="1" t="s">
        <v>3113</v>
      </c>
      <c r="D1517" s="2">
        <v>300000</v>
      </c>
      <c r="E1517" s="3">
        <v>471567</v>
      </c>
      <c r="F1517" t="s">
        <v>19</v>
      </c>
      <c r="G1517" t="s">
        <v>414</v>
      </c>
      <c r="H1517" t="s">
        <v>415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2445</v>
      </c>
      <c r="O1517" t="s">
        <v>2446</v>
      </c>
      <c r="P1517" s="4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1" t="s">
        <v>3114</v>
      </c>
      <c r="C1518" s="1" t="s">
        <v>3115</v>
      </c>
      <c r="D1518" s="2">
        <v>17000</v>
      </c>
      <c r="E1518" s="3">
        <v>18472</v>
      </c>
      <c r="F1518" t="s">
        <v>19</v>
      </c>
      <c r="G1518" t="s">
        <v>20</v>
      </c>
      <c r="H1518" t="s">
        <v>21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2445</v>
      </c>
      <c r="O1518" t="s">
        <v>2446</v>
      </c>
      <c r="P1518" s="4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1" t="s">
        <v>3116</v>
      </c>
      <c r="C1519" s="1" t="s">
        <v>3117</v>
      </c>
      <c r="D1519" s="2">
        <v>15000</v>
      </c>
      <c r="E1519" s="3">
        <v>24297</v>
      </c>
      <c r="F1519" t="s">
        <v>19</v>
      </c>
      <c r="G1519" t="s">
        <v>20</v>
      </c>
      <c r="H1519" t="s">
        <v>21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2445</v>
      </c>
      <c r="O1519" t="s">
        <v>2446</v>
      </c>
      <c r="P1519" s="4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1" t="s">
        <v>3118</v>
      </c>
      <c r="C1520" s="1" t="s">
        <v>3119</v>
      </c>
      <c r="D1520" s="2">
        <v>15000</v>
      </c>
      <c r="E1520" s="3">
        <v>30805</v>
      </c>
      <c r="F1520" t="s">
        <v>19</v>
      </c>
      <c r="G1520" t="s">
        <v>20</v>
      </c>
      <c r="H1520" t="s">
        <v>21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2445</v>
      </c>
      <c r="O1520" t="s">
        <v>2446</v>
      </c>
      <c r="P1520" s="4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1" t="s">
        <v>3120</v>
      </c>
      <c r="C1521" s="1" t="s">
        <v>3121</v>
      </c>
      <c r="D1521" s="2">
        <v>9000</v>
      </c>
      <c r="E1521" s="3">
        <v>9302.75</v>
      </c>
      <c r="F1521" t="s">
        <v>19</v>
      </c>
      <c r="G1521" t="s">
        <v>20</v>
      </c>
      <c r="H1521" t="s">
        <v>21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2445</v>
      </c>
      <c r="O1521" t="s">
        <v>2446</v>
      </c>
      <c r="P1521" s="4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1" t="s">
        <v>3122</v>
      </c>
      <c r="C1522" s="1" t="s">
        <v>3123</v>
      </c>
      <c r="D1522" s="2">
        <v>18000</v>
      </c>
      <c r="E1522" s="3">
        <v>18625</v>
      </c>
      <c r="F1522" t="s">
        <v>19</v>
      </c>
      <c r="G1522" t="s">
        <v>20</v>
      </c>
      <c r="H1522" t="s">
        <v>21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2445</v>
      </c>
      <c r="O1522" t="s">
        <v>2446</v>
      </c>
      <c r="P1522" s="4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1" t="s">
        <v>3124</v>
      </c>
      <c r="C1523" s="1" t="s">
        <v>3125</v>
      </c>
      <c r="D1523" s="2">
        <v>37500</v>
      </c>
      <c r="E1523" s="3">
        <v>40055</v>
      </c>
      <c r="F1523" t="s">
        <v>19</v>
      </c>
      <c r="G1523" t="s">
        <v>20</v>
      </c>
      <c r="H1523" t="s">
        <v>21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2445</v>
      </c>
      <c r="O1523" t="s">
        <v>2446</v>
      </c>
      <c r="P1523" s="4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1" t="s">
        <v>3126</v>
      </c>
      <c r="C1524" s="1" t="s">
        <v>3127</v>
      </c>
      <c r="D1524" s="2">
        <v>43500</v>
      </c>
      <c r="E1524" s="3">
        <v>60450.1</v>
      </c>
      <c r="F1524" t="s">
        <v>19</v>
      </c>
      <c r="G1524" t="s">
        <v>20</v>
      </c>
      <c r="H1524" t="s">
        <v>21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2445</v>
      </c>
      <c r="O1524" t="s">
        <v>2446</v>
      </c>
      <c r="P1524" s="4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1" t="s">
        <v>3128</v>
      </c>
      <c r="C1525" s="1" t="s">
        <v>3129</v>
      </c>
      <c r="D1525" s="2">
        <v>18500</v>
      </c>
      <c r="E1525" s="3">
        <v>23096</v>
      </c>
      <c r="F1525" t="s">
        <v>19</v>
      </c>
      <c r="G1525" t="s">
        <v>20</v>
      </c>
      <c r="H1525" t="s">
        <v>21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2445</v>
      </c>
      <c r="O1525" t="s">
        <v>2446</v>
      </c>
      <c r="P1525" s="4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1" t="s">
        <v>3130</v>
      </c>
      <c r="C1526" s="1" t="s">
        <v>3131</v>
      </c>
      <c r="D1526" s="2">
        <v>3000</v>
      </c>
      <c r="E1526" s="3">
        <v>6210</v>
      </c>
      <c r="F1526" t="s">
        <v>19</v>
      </c>
      <c r="G1526" t="s">
        <v>480</v>
      </c>
      <c r="H1526" t="s">
        <v>481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2445</v>
      </c>
      <c r="O1526" t="s">
        <v>2446</v>
      </c>
      <c r="P1526" s="4">
        <f t="shared" si="46"/>
        <v>42756.501041666663</v>
      </c>
      <c r="Q1526">
        <f t="shared" si="47"/>
        <v>2017</v>
      </c>
    </row>
    <row r="1527" spans="1:17" ht="60" x14ac:dyDescent="0.25">
      <c r="A1527">
        <v>1525</v>
      </c>
      <c r="B1527" s="1" t="s">
        <v>3132</v>
      </c>
      <c r="C1527" s="1" t="s">
        <v>3133</v>
      </c>
      <c r="D1527" s="2">
        <v>2600</v>
      </c>
      <c r="E1527" s="3">
        <v>4524.1499999999996</v>
      </c>
      <c r="F1527" t="s">
        <v>19</v>
      </c>
      <c r="G1527" t="s">
        <v>20</v>
      </c>
      <c r="H1527" t="s">
        <v>21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2445</v>
      </c>
      <c r="O1527" t="s">
        <v>2446</v>
      </c>
      <c r="P1527" s="4">
        <f t="shared" si="46"/>
        <v>42570.702986111108</v>
      </c>
      <c r="Q1527">
        <f t="shared" si="47"/>
        <v>2016</v>
      </c>
    </row>
    <row r="1528" spans="1:17" ht="60" x14ac:dyDescent="0.25">
      <c r="A1528">
        <v>1526</v>
      </c>
      <c r="B1528" s="1" t="s">
        <v>3134</v>
      </c>
      <c r="C1528" s="1" t="s">
        <v>3135</v>
      </c>
      <c r="D1528" s="2">
        <v>23000</v>
      </c>
      <c r="E1528" s="3">
        <v>27675</v>
      </c>
      <c r="F1528" t="s">
        <v>19</v>
      </c>
      <c r="G1528" t="s">
        <v>20</v>
      </c>
      <c r="H1528" t="s">
        <v>21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2445</v>
      </c>
      <c r="O1528" t="s">
        <v>2446</v>
      </c>
      <c r="P1528" s="4">
        <f t="shared" si="46"/>
        <v>42339.276006944448</v>
      </c>
      <c r="Q1528">
        <f t="shared" si="47"/>
        <v>2015</v>
      </c>
    </row>
    <row r="1529" spans="1:17" ht="45" x14ac:dyDescent="0.25">
      <c r="A1529">
        <v>1527</v>
      </c>
      <c r="B1529" s="1" t="s">
        <v>3136</v>
      </c>
      <c r="C1529" s="1" t="s">
        <v>3137</v>
      </c>
      <c r="D1529" s="2">
        <v>3500</v>
      </c>
      <c r="E1529" s="3">
        <v>3865.55</v>
      </c>
      <c r="F1529" t="s">
        <v>19</v>
      </c>
      <c r="G1529" t="s">
        <v>20</v>
      </c>
      <c r="H1529" t="s">
        <v>21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2445</v>
      </c>
      <c r="O1529" t="s">
        <v>2446</v>
      </c>
      <c r="P1529" s="4">
        <f t="shared" si="46"/>
        <v>42780.600532407407</v>
      </c>
      <c r="Q1529">
        <f t="shared" si="47"/>
        <v>2017</v>
      </c>
    </row>
    <row r="1530" spans="1:17" ht="30" x14ac:dyDescent="0.25">
      <c r="A1530">
        <v>1528</v>
      </c>
      <c r="B1530" s="1" t="s">
        <v>3138</v>
      </c>
      <c r="C1530" s="1" t="s">
        <v>3139</v>
      </c>
      <c r="D1530" s="2">
        <v>3000</v>
      </c>
      <c r="E1530" s="3">
        <v>8447</v>
      </c>
      <c r="F1530" t="s">
        <v>19</v>
      </c>
      <c r="G1530" t="s">
        <v>20</v>
      </c>
      <c r="H1530" t="s">
        <v>21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2445</v>
      </c>
      <c r="O1530" t="s">
        <v>2446</v>
      </c>
      <c r="P1530" s="4">
        <f t="shared" si="46"/>
        <v>42736.732893518521</v>
      </c>
      <c r="Q1530">
        <f t="shared" si="47"/>
        <v>2017</v>
      </c>
    </row>
    <row r="1531" spans="1:17" ht="45" x14ac:dyDescent="0.25">
      <c r="A1531">
        <v>1529</v>
      </c>
      <c r="B1531" s="1" t="s">
        <v>3140</v>
      </c>
      <c r="C1531" s="1" t="s">
        <v>3141</v>
      </c>
      <c r="D1531" s="2">
        <v>19000</v>
      </c>
      <c r="E1531" s="3">
        <v>19129</v>
      </c>
      <c r="F1531" t="s">
        <v>19</v>
      </c>
      <c r="G1531" t="s">
        <v>20</v>
      </c>
      <c r="H1531" t="s">
        <v>21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2445</v>
      </c>
      <c r="O1531" t="s">
        <v>2446</v>
      </c>
      <c r="P1531" s="4">
        <f t="shared" si="46"/>
        <v>42052.628703703704</v>
      </c>
      <c r="Q1531">
        <f t="shared" si="47"/>
        <v>2015</v>
      </c>
    </row>
    <row r="1532" spans="1:17" ht="60" x14ac:dyDescent="0.25">
      <c r="A1532">
        <v>1530</v>
      </c>
      <c r="B1532" s="1" t="s">
        <v>3142</v>
      </c>
      <c r="C1532" s="1" t="s">
        <v>3143</v>
      </c>
      <c r="D1532" s="2">
        <v>35000</v>
      </c>
      <c r="E1532" s="3">
        <v>47189</v>
      </c>
      <c r="F1532" t="s">
        <v>19</v>
      </c>
      <c r="G1532" t="s">
        <v>20</v>
      </c>
      <c r="H1532" t="s">
        <v>21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2445</v>
      </c>
      <c r="O1532" t="s">
        <v>2446</v>
      </c>
      <c r="P1532" s="4">
        <f t="shared" si="46"/>
        <v>42275.767303240747</v>
      </c>
      <c r="Q1532">
        <f t="shared" si="47"/>
        <v>2015</v>
      </c>
    </row>
    <row r="1533" spans="1:17" ht="60" x14ac:dyDescent="0.25">
      <c r="A1533">
        <v>1531</v>
      </c>
      <c r="B1533" s="1" t="s">
        <v>3144</v>
      </c>
      <c r="C1533" s="1" t="s">
        <v>3145</v>
      </c>
      <c r="D1533" s="2">
        <v>2350</v>
      </c>
      <c r="E1533" s="3">
        <v>4135</v>
      </c>
      <c r="F1533" t="s">
        <v>19</v>
      </c>
      <c r="G1533" t="s">
        <v>20</v>
      </c>
      <c r="H1533" t="s">
        <v>21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2445</v>
      </c>
      <c r="O1533" t="s">
        <v>2446</v>
      </c>
      <c r="P1533" s="4">
        <f t="shared" si="46"/>
        <v>41941.802384259259</v>
      </c>
      <c r="Q1533">
        <f t="shared" si="47"/>
        <v>2014</v>
      </c>
    </row>
    <row r="1534" spans="1:17" ht="60" x14ac:dyDescent="0.25">
      <c r="A1534">
        <v>1532</v>
      </c>
      <c r="B1534" s="1" t="s">
        <v>3146</v>
      </c>
      <c r="C1534" s="1" t="s">
        <v>3147</v>
      </c>
      <c r="D1534" s="2">
        <v>5000</v>
      </c>
      <c r="E1534" s="3">
        <v>24201</v>
      </c>
      <c r="F1534" t="s">
        <v>19</v>
      </c>
      <c r="G1534" t="s">
        <v>54</v>
      </c>
      <c r="H1534" t="s">
        <v>55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2445</v>
      </c>
      <c r="O1534" t="s">
        <v>2446</v>
      </c>
      <c r="P1534" s="4">
        <f t="shared" si="46"/>
        <v>42391.475289351853</v>
      </c>
      <c r="Q1534">
        <f t="shared" si="47"/>
        <v>2016</v>
      </c>
    </row>
    <row r="1535" spans="1:17" ht="45" x14ac:dyDescent="0.25">
      <c r="A1535">
        <v>1533</v>
      </c>
      <c r="B1535" s="1" t="s">
        <v>3148</v>
      </c>
      <c r="C1535" s="1" t="s">
        <v>3149</v>
      </c>
      <c r="D1535" s="2">
        <v>45000</v>
      </c>
      <c r="E1535" s="3">
        <v>65313</v>
      </c>
      <c r="F1535" t="s">
        <v>19</v>
      </c>
      <c r="G1535" t="s">
        <v>20</v>
      </c>
      <c r="H1535" t="s">
        <v>21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2445</v>
      </c>
      <c r="O1535" t="s">
        <v>2446</v>
      </c>
      <c r="P1535" s="4">
        <f t="shared" si="46"/>
        <v>42443.00204861111</v>
      </c>
      <c r="Q1535">
        <f t="shared" si="47"/>
        <v>2016</v>
      </c>
    </row>
    <row r="1536" spans="1:17" ht="60" x14ac:dyDescent="0.25">
      <c r="A1536">
        <v>1534</v>
      </c>
      <c r="B1536" s="1" t="s">
        <v>3150</v>
      </c>
      <c r="C1536" s="1" t="s">
        <v>3151</v>
      </c>
      <c r="D1536" s="2">
        <v>7500</v>
      </c>
      <c r="E1536" s="3">
        <v>31330</v>
      </c>
      <c r="F1536" t="s">
        <v>19</v>
      </c>
      <c r="G1536" t="s">
        <v>20</v>
      </c>
      <c r="H1536" t="s">
        <v>21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2445</v>
      </c>
      <c r="O1536" t="s">
        <v>2446</v>
      </c>
      <c r="P1536" s="4">
        <f t="shared" si="46"/>
        <v>42221.67432870371</v>
      </c>
      <c r="Q1536">
        <f t="shared" si="47"/>
        <v>2015</v>
      </c>
    </row>
    <row r="1537" spans="1:17" ht="60" x14ac:dyDescent="0.25">
      <c r="A1537">
        <v>1535</v>
      </c>
      <c r="B1537" s="1" t="s">
        <v>3152</v>
      </c>
      <c r="C1537" s="1" t="s">
        <v>3153</v>
      </c>
      <c r="D1537" s="2">
        <v>4000</v>
      </c>
      <c r="E1537" s="3">
        <v>5297</v>
      </c>
      <c r="F1537" t="s">
        <v>19</v>
      </c>
      <c r="G1537" t="s">
        <v>20</v>
      </c>
      <c r="H1537" t="s">
        <v>21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2445</v>
      </c>
      <c r="O1537" t="s">
        <v>2446</v>
      </c>
      <c r="P1537" s="4">
        <f t="shared" si="46"/>
        <v>42484.829062500001</v>
      </c>
      <c r="Q1537">
        <f t="shared" si="47"/>
        <v>2016</v>
      </c>
    </row>
    <row r="1538" spans="1:17" ht="60" x14ac:dyDescent="0.25">
      <c r="A1538">
        <v>1536</v>
      </c>
      <c r="B1538" s="1" t="s">
        <v>3154</v>
      </c>
      <c r="C1538" s="1" t="s">
        <v>3155</v>
      </c>
      <c r="D1538" s="2">
        <v>12000</v>
      </c>
      <c r="E1538" s="3">
        <v>30037.01</v>
      </c>
      <c r="F1538" t="s">
        <v>19</v>
      </c>
      <c r="G1538" t="s">
        <v>20</v>
      </c>
      <c r="H1538" t="s">
        <v>21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2445</v>
      </c>
      <c r="O1538" t="s">
        <v>2446</v>
      </c>
      <c r="P1538" s="4">
        <f t="shared" ref="P1538:P1601" si="48">(((J1538/60)/60)/24)+DATE(1970,1,1)</f>
        <v>42213.802199074074</v>
      </c>
      <c r="Q1538">
        <f t="shared" ref="Q1538:Q1601" si="49">YEAR(P1538)</f>
        <v>2015</v>
      </c>
    </row>
    <row r="1539" spans="1:17" ht="45" x14ac:dyDescent="0.25">
      <c r="A1539">
        <v>1537</v>
      </c>
      <c r="B1539" s="1" t="s">
        <v>3156</v>
      </c>
      <c r="C1539" s="1" t="s">
        <v>3157</v>
      </c>
      <c r="D1539" s="2">
        <v>12000</v>
      </c>
      <c r="E1539" s="3">
        <v>21588</v>
      </c>
      <c r="F1539" t="s">
        <v>19</v>
      </c>
      <c r="G1539" t="s">
        <v>506</v>
      </c>
      <c r="H1539" t="s">
        <v>59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2445</v>
      </c>
      <c r="O1539" t="s">
        <v>2446</v>
      </c>
      <c r="P1539" s="4">
        <f t="shared" si="48"/>
        <v>42552.315127314811</v>
      </c>
      <c r="Q1539">
        <f t="shared" si="49"/>
        <v>2016</v>
      </c>
    </row>
    <row r="1540" spans="1:17" ht="45" x14ac:dyDescent="0.25">
      <c r="A1540">
        <v>1538</v>
      </c>
      <c r="B1540" s="1" t="s">
        <v>3158</v>
      </c>
      <c r="C1540" s="1" t="s">
        <v>3159</v>
      </c>
      <c r="D1540" s="2">
        <v>7000</v>
      </c>
      <c r="E1540" s="3">
        <v>7184</v>
      </c>
      <c r="F1540" t="s">
        <v>19</v>
      </c>
      <c r="G1540" t="s">
        <v>20</v>
      </c>
      <c r="H1540" t="s">
        <v>21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2445</v>
      </c>
      <c r="O1540" t="s">
        <v>2446</v>
      </c>
      <c r="P1540" s="4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1" t="s">
        <v>3160</v>
      </c>
      <c r="C1541" s="1" t="s">
        <v>3161</v>
      </c>
      <c r="D1541" s="2">
        <v>20000</v>
      </c>
      <c r="E1541" s="3">
        <v>27197.22</v>
      </c>
      <c r="F1541" t="s">
        <v>19</v>
      </c>
      <c r="G1541" t="s">
        <v>20</v>
      </c>
      <c r="H1541" t="s">
        <v>21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2445</v>
      </c>
      <c r="O1541" t="s">
        <v>2446</v>
      </c>
      <c r="P1541" s="4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1" t="s">
        <v>3162</v>
      </c>
      <c r="C1542" s="1" t="s">
        <v>3163</v>
      </c>
      <c r="D1542" s="2">
        <v>15000</v>
      </c>
      <c r="E1542" s="3">
        <v>17680</v>
      </c>
      <c r="F1542" t="s">
        <v>19</v>
      </c>
      <c r="G1542" t="s">
        <v>20</v>
      </c>
      <c r="H1542" t="s">
        <v>21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2445</v>
      </c>
      <c r="O1542" t="s">
        <v>2446</v>
      </c>
      <c r="P1542" s="4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1" t="s">
        <v>3164</v>
      </c>
      <c r="C1543" s="1" t="s">
        <v>3165</v>
      </c>
      <c r="D1543" s="2">
        <v>18000</v>
      </c>
      <c r="E1543" s="3">
        <v>6</v>
      </c>
      <c r="F1543" t="s">
        <v>361</v>
      </c>
      <c r="G1543" t="s">
        <v>20</v>
      </c>
      <c r="H1543" t="s">
        <v>21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2445</v>
      </c>
      <c r="O1543" t="s">
        <v>3166</v>
      </c>
      <c r="P1543" s="4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1" t="s">
        <v>3167</v>
      </c>
      <c r="C1544" s="1" t="s">
        <v>3168</v>
      </c>
      <c r="D1544" s="2">
        <v>500</v>
      </c>
      <c r="E1544" s="3">
        <v>20</v>
      </c>
      <c r="F1544" t="s">
        <v>361</v>
      </c>
      <c r="G1544" t="s">
        <v>163</v>
      </c>
      <c r="H1544" t="s">
        <v>164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2445</v>
      </c>
      <c r="O1544" t="s">
        <v>3166</v>
      </c>
      <c r="P1544" s="4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1" t="s">
        <v>3169</v>
      </c>
      <c r="C1545" s="1" t="s">
        <v>3170</v>
      </c>
      <c r="D1545" s="2">
        <v>2250</v>
      </c>
      <c r="E1545" s="3">
        <v>10</v>
      </c>
      <c r="F1545" t="s">
        <v>361</v>
      </c>
      <c r="G1545" t="s">
        <v>20</v>
      </c>
      <c r="H1545" t="s">
        <v>21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2445</v>
      </c>
      <c r="O1545" t="s">
        <v>3166</v>
      </c>
      <c r="P1545" s="4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1" t="s">
        <v>3171</v>
      </c>
      <c r="C1546" s="1" t="s">
        <v>3172</v>
      </c>
      <c r="D1546" s="2">
        <v>1000</v>
      </c>
      <c r="E1546" s="3">
        <v>0</v>
      </c>
      <c r="F1546" t="s">
        <v>361</v>
      </c>
      <c r="G1546" t="s">
        <v>20</v>
      </c>
      <c r="H1546" t="s">
        <v>21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2445</v>
      </c>
      <c r="O1546" t="s">
        <v>3166</v>
      </c>
      <c r="P1546" s="4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1" t="s">
        <v>3173</v>
      </c>
      <c r="C1547" s="1" t="s">
        <v>3174</v>
      </c>
      <c r="D1547" s="2">
        <v>3000</v>
      </c>
      <c r="E1547" s="3">
        <v>1</v>
      </c>
      <c r="F1547" t="s">
        <v>361</v>
      </c>
      <c r="G1547" t="s">
        <v>20</v>
      </c>
      <c r="H1547" t="s">
        <v>21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2445</v>
      </c>
      <c r="O1547" t="s">
        <v>3166</v>
      </c>
      <c r="P1547" s="4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1" t="s">
        <v>3175</v>
      </c>
      <c r="C1548" s="1" t="s">
        <v>3176</v>
      </c>
      <c r="D1548" s="2">
        <v>1000</v>
      </c>
      <c r="E1548" s="3">
        <v>289</v>
      </c>
      <c r="F1548" t="s">
        <v>361</v>
      </c>
      <c r="G1548" t="s">
        <v>28</v>
      </c>
      <c r="H1548" t="s">
        <v>29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2445</v>
      </c>
      <c r="O1548" t="s">
        <v>3166</v>
      </c>
      <c r="P1548" s="4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1" t="s">
        <v>3177</v>
      </c>
      <c r="C1549" s="1" t="s">
        <v>3178</v>
      </c>
      <c r="D1549" s="2">
        <v>20</v>
      </c>
      <c r="E1549" s="3">
        <v>0</v>
      </c>
      <c r="F1549" t="s">
        <v>361</v>
      </c>
      <c r="G1549" t="s">
        <v>20</v>
      </c>
      <c r="H1549" t="s">
        <v>21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2445</v>
      </c>
      <c r="O1549" t="s">
        <v>3166</v>
      </c>
      <c r="P1549" s="4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1" t="s">
        <v>3179</v>
      </c>
      <c r="C1550" s="1" t="s">
        <v>3180</v>
      </c>
      <c r="D1550" s="2">
        <v>700</v>
      </c>
      <c r="E1550" s="3">
        <v>60</v>
      </c>
      <c r="F1550" t="s">
        <v>361</v>
      </c>
      <c r="G1550" t="s">
        <v>20</v>
      </c>
      <c r="H1550" t="s">
        <v>21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2445</v>
      </c>
      <c r="O1550" t="s">
        <v>3166</v>
      </c>
      <c r="P1550" s="4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1" t="s">
        <v>3181</v>
      </c>
      <c r="C1551" s="1" t="s">
        <v>3182</v>
      </c>
      <c r="D1551" s="2">
        <v>500</v>
      </c>
      <c r="E1551" s="3">
        <v>170</v>
      </c>
      <c r="F1551" t="s">
        <v>361</v>
      </c>
      <c r="G1551" t="s">
        <v>20</v>
      </c>
      <c r="H1551" t="s">
        <v>21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2445</v>
      </c>
      <c r="O1551" t="s">
        <v>3166</v>
      </c>
      <c r="P1551" s="4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1" t="s">
        <v>3183</v>
      </c>
      <c r="C1552" s="1" t="s">
        <v>3184</v>
      </c>
      <c r="D1552" s="2">
        <v>750</v>
      </c>
      <c r="E1552" s="3">
        <v>101</v>
      </c>
      <c r="F1552" t="s">
        <v>361</v>
      </c>
      <c r="G1552" t="s">
        <v>28</v>
      </c>
      <c r="H1552" t="s">
        <v>29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2445</v>
      </c>
      <c r="O1552" t="s">
        <v>3166</v>
      </c>
      <c r="P1552" s="4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1" t="s">
        <v>3185</v>
      </c>
      <c r="C1553" s="1" t="s">
        <v>3186</v>
      </c>
      <c r="D1553" s="2">
        <v>3500</v>
      </c>
      <c r="E1553" s="3">
        <v>0</v>
      </c>
      <c r="F1553" t="s">
        <v>361</v>
      </c>
      <c r="G1553" t="s">
        <v>20</v>
      </c>
      <c r="H1553" t="s">
        <v>21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2445</v>
      </c>
      <c r="O1553" t="s">
        <v>3166</v>
      </c>
      <c r="P1553" s="4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1" t="s">
        <v>3187</v>
      </c>
      <c r="C1554" s="1" t="s">
        <v>3188</v>
      </c>
      <c r="D1554" s="2">
        <v>4300</v>
      </c>
      <c r="E1554" s="3">
        <v>2115</v>
      </c>
      <c r="F1554" t="s">
        <v>361</v>
      </c>
      <c r="G1554" t="s">
        <v>20</v>
      </c>
      <c r="H1554" t="s">
        <v>21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2445</v>
      </c>
      <c r="O1554" t="s">
        <v>3166</v>
      </c>
      <c r="P1554" s="4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1" t="s">
        <v>3189</v>
      </c>
      <c r="C1555" s="1" t="s">
        <v>3190</v>
      </c>
      <c r="D1555" s="2">
        <v>6000</v>
      </c>
      <c r="E1555" s="3">
        <v>0</v>
      </c>
      <c r="F1555" t="s">
        <v>361</v>
      </c>
      <c r="G1555" t="s">
        <v>20</v>
      </c>
      <c r="H1555" t="s">
        <v>21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2445</v>
      </c>
      <c r="O1555" t="s">
        <v>3166</v>
      </c>
      <c r="P1555" s="4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1" t="s">
        <v>3191</v>
      </c>
      <c r="C1556" s="1" t="s">
        <v>3192</v>
      </c>
      <c r="D1556" s="2">
        <v>20000</v>
      </c>
      <c r="E1556" s="3">
        <v>0</v>
      </c>
      <c r="F1556" t="s">
        <v>361</v>
      </c>
      <c r="G1556" t="s">
        <v>54</v>
      </c>
      <c r="H1556" t="s">
        <v>55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2445</v>
      </c>
      <c r="O1556" t="s">
        <v>3166</v>
      </c>
      <c r="P1556" s="4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1" t="s">
        <v>3193</v>
      </c>
      <c r="C1557" s="1" t="s">
        <v>3194</v>
      </c>
      <c r="D1557" s="2">
        <v>750</v>
      </c>
      <c r="E1557" s="3">
        <v>0</v>
      </c>
      <c r="F1557" t="s">
        <v>361</v>
      </c>
      <c r="G1557" t="s">
        <v>20</v>
      </c>
      <c r="H1557" t="s">
        <v>21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2445</v>
      </c>
      <c r="O1557" t="s">
        <v>3166</v>
      </c>
      <c r="P1557" s="4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1" t="s">
        <v>3195</v>
      </c>
      <c r="C1558" s="1" t="s">
        <v>3196</v>
      </c>
      <c r="D1558" s="2">
        <v>1500</v>
      </c>
      <c r="E1558" s="3">
        <v>677</v>
      </c>
      <c r="F1558" t="s">
        <v>361</v>
      </c>
      <c r="G1558" t="s">
        <v>163</v>
      </c>
      <c r="H1558" t="s">
        <v>164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2445</v>
      </c>
      <c r="O1558" t="s">
        <v>3166</v>
      </c>
      <c r="P1558" s="4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1" t="s">
        <v>3197</v>
      </c>
      <c r="C1559" s="1" t="s">
        <v>3198</v>
      </c>
      <c r="D1559" s="2">
        <v>2500</v>
      </c>
      <c r="E1559" s="3">
        <v>100</v>
      </c>
      <c r="F1559" t="s">
        <v>361</v>
      </c>
      <c r="G1559" t="s">
        <v>20</v>
      </c>
      <c r="H1559" t="s">
        <v>21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2445</v>
      </c>
      <c r="O1559" t="s">
        <v>3166</v>
      </c>
      <c r="P1559" s="4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1" t="s">
        <v>3199</v>
      </c>
      <c r="C1560" s="1" t="s">
        <v>3200</v>
      </c>
      <c r="D1560" s="2">
        <v>750</v>
      </c>
      <c r="E1560" s="3">
        <v>35</v>
      </c>
      <c r="F1560" t="s">
        <v>361</v>
      </c>
      <c r="G1560" t="s">
        <v>28</v>
      </c>
      <c r="H1560" t="s">
        <v>29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2445</v>
      </c>
      <c r="O1560" t="s">
        <v>3166</v>
      </c>
      <c r="P1560" s="4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1" t="s">
        <v>3201</v>
      </c>
      <c r="C1561" s="1" t="s">
        <v>3202</v>
      </c>
      <c r="D1561" s="2">
        <v>15000</v>
      </c>
      <c r="E1561" s="3">
        <v>50</v>
      </c>
      <c r="F1561" t="s">
        <v>361</v>
      </c>
      <c r="G1561" t="s">
        <v>20</v>
      </c>
      <c r="H1561" t="s">
        <v>21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2445</v>
      </c>
      <c r="O1561" t="s">
        <v>3166</v>
      </c>
      <c r="P1561" s="4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1" t="s">
        <v>3203</v>
      </c>
      <c r="C1562" s="1" t="s">
        <v>3204</v>
      </c>
      <c r="D1562" s="2">
        <v>2500</v>
      </c>
      <c r="E1562" s="3">
        <v>94</v>
      </c>
      <c r="F1562" t="s">
        <v>361</v>
      </c>
      <c r="G1562" t="s">
        <v>20</v>
      </c>
      <c r="H1562" t="s">
        <v>21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2445</v>
      </c>
      <c r="O1562" t="s">
        <v>3166</v>
      </c>
      <c r="P1562" s="4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1" t="s">
        <v>3205</v>
      </c>
      <c r="C1563" s="1" t="s">
        <v>3206</v>
      </c>
      <c r="D1563" s="2">
        <v>10000</v>
      </c>
      <c r="E1563" s="3">
        <v>67</v>
      </c>
      <c r="F1563" t="s">
        <v>276</v>
      </c>
      <c r="G1563" t="s">
        <v>20</v>
      </c>
      <c r="H1563" t="s">
        <v>21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1498</v>
      </c>
      <c r="O1563" t="s">
        <v>3207</v>
      </c>
      <c r="P1563" s="4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1" t="s">
        <v>3208</v>
      </c>
      <c r="C1564" s="1" t="s">
        <v>3209</v>
      </c>
      <c r="D1564" s="2">
        <v>4000</v>
      </c>
      <c r="E1564" s="3">
        <v>0</v>
      </c>
      <c r="F1564" t="s">
        <v>276</v>
      </c>
      <c r="G1564" t="s">
        <v>20</v>
      </c>
      <c r="H1564" t="s">
        <v>21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1498</v>
      </c>
      <c r="O1564" t="s">
        <v>3207</v>
      </c>
      <c r="P1564" s="4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1" t="s">
        <v>3210</v>
      </c>
      <c r="C1565" s="1" t="s">
        <v>3211</v>
      </c>
      <c r="D1565" s="2">
        <v>6000</v>
      </c>
      <c r="E1565" s="3">
        <v>85</v>
      </c>
      <c r="F1565" t="s">
        <v>276</v>
      </c>
      <c r="G1565" t="s">
        <v>28</v>
      </c>
      <c r="H1565" t="s">
        <v>29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1498</v>
      </c>
      <c r="O1565" t="s">
        <v>3207</v>
      </c>
      <c r="P1565" s="4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1" t="s">
        <v>3212</v>
      </c>
      <c r="C1566" s="1" t="s">
        <v>3213</v>
      </c>
      <c r="D1566" s="2">
        <v>10000</v>
      </c>
      <c r="E1566" s="3">
        <v>10</v>
      </c>
      <c r="F1566" t="s">
        <v>276</v>
      </c>
      <c r="G1566" t="s">
        <v>20</v>
      </c>
      <c r="H1566" t="s">
        <v>21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1498</v>
      </c>
      <c r="O1566" t="s">
        <v>3207</v>
      </c>
      <c r="P1566" s="4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1" t="s">
        <v>3214</v>
      </c>
      <c r="C1567" s="1" t="s">
        <v>3215</v>
      </c>
      <c r="D1567" s="2">
        <v>4000</v>
      </c>
      <c r="E1567" s="3">
        <v>100</v>
      </c>
      <c r="F1567" t="s">
        <v>276</v>
      </c>
      <c r="G1567" t="s">
        <v>20</v>
      </c>
      <c r="H1567" t="s">
        <v>21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1498</v>
      </c>
      <c r="O1567" t="s">
        <v>3207</v>
      </c>
      <c r="P1567" s="4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1" t="s">
        <v>3216</v>
      </c>
      <c r="C1568" s="1" t="s">
        <v>3217</v>
      </c>
      <c r="D1568" s="2">
        <v>30000</v>
      </c>
      <c r="E1568" s="3">
        <v>6375</v>
      </c>
      <c r="F1568" t="s">
        <v>276</v>
      </c>
      <c r="G1568" t="s">
        <v>20</v>
      </c>
      <c r="H1568" t="s">
        <v>21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1498</v>
      </c>
      <c r="O1568" t="s">
        <v>3207</v>
      </c>
      <c r="P1568" s="4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1" t="s">
        <v>3218</v>
      </c>
      <c r="C1569" s="1" t="s">
        <v>3219</v>
      </c>
      <c r="D1569" s="2">
        <v>8500</v>
      </c>
      <c r="E1569" s="3">
        <v>350</v>
      </c>
      <c r="F1569" t="s">
        <v>276</v>
      </c>
      <c r="G1569" t="s">
        <v>20</v>
      </c>
      <c r="H1569" t="s">
        <v>21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1498</v>
      </c>
      <c r="O1569" t="s">
        <v>3207</v>
      </c>
      <c r="P1569" s="4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1" t="s">
        <v>3220</v>
      </c>
      <c r="C1570" s="1" t="s">
        <v>3221</v>
      </c>
      <c r="D1570" s="2">
        <v>25000</v>
      </c>
      <c r="E1570" s="3">
        <v>3410</v>
      </c>
      <c r="F1570" t="s">
        <v>276</v>
      </c>
      <c r="G1570" t="s">
        <v>20</v>
      </c>
      <c r="H1570" t="s">
        <v>21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1498</v>
      </c>
      <c r="O1570" t="s">
        <v>3207</v>
      </c>
      <c r="P1570" s="4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1" t="s">
        <v>3222</v>
      </c>
      <c r="C1571" s="1" t="s">
        <v>3223</v>
      </c>
      <c r="D1571" s="2">
        <v>30000</v>
      </c>
      <c r="E1571" s="3">
        <v>0</v>
      </c>
      <c r="F1571" t="s">
        <v>276</v>
      </c>
      <c r="G1571" t="s">
        <v>20</v>
      </c>
      <c r="H1571" t="s">
        <v>21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1498</v>
      </c>
      <c r="O1571" t="s">
        <v>3207</v>
      </c>
      <c r="P1571" s="4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1" t="s">
        <v>3224</v>
      </c>
      <c r="C1572" s="1" t="s">
        <v>3225</v>
      </c>
      <c r="D1572" s="2">
        <v>6000</v>
      </c>
      <c r="E1572" s="3">
        <v>2484</v>
      </c>
      <c r="F1572" t="s">
        <v>276</v>
      </c>
      <c r="G1572" t="s">
        <v>20</v>
      </c>
      <c r="H1572" t="s">
        <v>21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1498</v>
      </c>
      <c r="O1572" t="s">
        <v>3207</v>
      </c>
      <c r="P1572" s="4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1" t="s">
        <v>3226</v>
      </c>
      <c r="C1573" s="1" t="s">
        <v>3227</v>
      </c>
      <c r="D1573" s="2">
        <v>12100</v>
      </c>
      <c r="E1573" s="3">
        <v>80</v>
      </c>
      <c r="F1573" t="s">
        <v>276</v>
      </c>
      <c r="G1573" t="s">
        <v>28</v>
      </c>
      <c r="H1573" t="s">
        <v>29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1498</v>
      </c>
      <c r="O1573" t="s">
        <v>3207</v>
      </c>
      <c r="P1573" s="4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1" t="s">
        <v>3228</v>
      </c>
      <c r="C1574" s="1" t="s">
        <v>3229</v>
      </c>
      <c r="D1574" s="2">
        <v>2500</v>
      </c>
      <c r="E1574" s="3">
        <v>125</v>
      </c>
      <c r="F1574" t="s">
        <v>276</v>
      </c>
      <c r="G1574" t="s">
        <v>28</v>
      </c>
      <c r="H1574" t="s">
        <v>29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1498</v>
      </c>
      <c r="O1574" t="s">
        <v>3207</v>
      </c>
      <c r="P1574" s="4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1" t="s">
        <v>3230</v>
      </c>
      <c r="C1575" s="1" t="s">
        <v>3231</v>
      </c>
      <c r="D1575" s="2">
        <v>9000</v>
      </c>
      <c r="E1575" s="3">
        <v>223</v>
      </c>
      <c r="F1575" t="s">
        <v>276</v>
      </c>
      <c r="G1575" t="s">
        <v>163</v>
      </c>
      <c r="H1575" t="s">
        <v>164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1498</v>
      </c>
      <c r="O1575" t="s">
        <v>3207</v>
      </c>
      <c r="P1575" s="4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1" t="s">
        <v>3232</v>
      </c>
      <c r="C1576" s="1" t="s">
        <v>3233</v>
      </c>
      <c r="D1576" s="2">
        <v>10000</v>
      </c>
      <c r="E1576" s="3">
        <v>506</v>
      </c>
      <c r="F1576" t="s">
        <v>276</v>
      </c>
      <c r="G1576" t="s">
        <v>20</v>
      </c>
      <c r="H1576" t="s">
        <v>21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1498</v>
      </c>
      <c r="O1576" t="s">
        <v>3207</v>
      </c>
      <c r="P1576" s="4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1" t="s">
        <v>3234</v>
      </c>
      <c r="C1577" s="1" t="s">
        <v>3235</v>
      </c>
      <c r="D1577" s="2">
        <v>10000</v>
      </c>
      <c r="E1577" s="3">
        <v>2291</v>
      </c>
      <c r="F1577" t="s">
        <v>276</v>
      </c>
      <c r="G1577" t="s">
        <v>20</v>
      </c>
      <c r="H1577" t="s">
        <v>21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1498</v>
      </c>
      <c r="O1577" t="s">
        <v>3207</v>
      </c>
      <c r="P1577" s="4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1" t="s">
        <v>3236</v>
      </c>
      <c r="C1578" s="1" t="s">
        <v>3237</v>
      </c>
      <c r="D1578" s="2">
        <v>5000</v>
      </c>
      <c r="E1578" s="3">
        <v>650</v>
      </c>
      <c r="F1578" t="s">
        <v>276</v>
      </c>
      <c r="G1578" t="s">
        <v>20</v>
      </c>
      <c r="H1578" t="s">
        <v>21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1498</v>
      </c>
      <c r="O1578" t="s">
        <v>3207</v>
      </c>
      <c r="P1578" s="4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1" t="s">
        <v>3238</v>
      </c>
      <c r="C1579" s="1" t="s">
        <v>3239</v>
      </c>
      <c r="D1579" s="2">
        <v>10000</v>
      </c>
      <c r="E1579" s="3">
        <v>55</v>
      </c>
      <c r="F1579" t="s">
        <v>276</v>
      </c>
      <c r="G1579" t="s">
        <v>20</v>
      </c>
      <c r="H1579" t="s">
        <v>21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1498</v>
      </c>
      <c r="O1579" t="s">
        <v>3207</v>
      </c>
      <c r="P1579" s="4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1" t="s">
        <v>3240</v>
      </c>
      <c r="C1580" s="1" t="s">
        <v>3241</v>
      </c>
      <c r="D1580" s="2">
        <v>1897</v>
      </c>
      <c r="E1580" s="3">
        <v>205</v>
      </c>
      <c r="F1580" t="s">
        <v>276</v>
      </c>
      <c r="G1580" t="s">
        <v>20</v>
      </c>
      <c r="H1580" t="s">
        <v>21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1498</v>
      </c>
      <c r="O1580" t="s">
        <v>3207</v>
      </c>
      <c r="P1580" s="4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1" t="s">
        <v>3242</v>
      </c>
      <c r="C1581" s="1" t="s">
        <v>3243</v>
      </c>
      <c r="D1581" s="2">
        <v>3333</v>
      </c>
      <c r="E1581" s="3">
        <v>28</v>
      </c>
      <c r="F1581" t="s">
        <v>276</v>
      </c>
      <c r="G1581" t="s">
        <v>20</v>
      </c>
      <c r="H1581" t="s">
        <v>21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1498</v>
      </c>
      <c r="O1581" t="s">
        <v>3207</v>
      </c>
      <c r="P1581" s="4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1" t="s">
        <v>3244</v>
      </c>
      <c r="C1582" s="1" t="s">
        <v>3245</v>
      </c>
      <c r="D1582" s="2">
        <v>1750</v>
      </c>
      <c r="E1582" s="3">
        <v>0</v>
      </c>
      <c r="F1582" t="s">
        <v>276</v>
      </c>
      <c r="G1582" t="s">
        <v>20</v>
      </c>
      <c r="H1582" t="s">
        <v>21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1498</v>
      </c>
      <c r="O1582" t="s">
        <v>3207</v>
      </c>
      <c r="P1582" s="4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1" t="s">
        <v>3246</v>
      </c>
      <c r="C1583" s="1" t="s">
        <v>3247</v>
      </c>
      <c r="D1583" s="2">
        <v>1000</v>
      </c>
      <c r="E1583" s="3">
        <v>5</v>
      </c>
      <c r="F1583" t="s">
        <v>361</v>
      </c>
      <c r="G1583" t="s">
        <v>28</v>
      </c>
      <c r="H1583" t="s">
        <v>29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2445</v>
      </c>
      <c r="O1583" t="s">
        <v>3248</v>
      </c>
      <c r="P1583" s="4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1" t="s">
        <v>3249</v>
      </c>
      <c r="C1584" s="1" t="s">
        <v>3250</v>
      </c>
      <c r="D1584" s="2">
        <v>1000</v>
      </c>
      <c r="E1584" s="3">
        <v>93</v>
      </c>
      <c r="F1584" t="s">
        <v>361</v>
      </c>
      <c r="G1584" t="s">
        <v>20</v>
      </c>
      <c r="H1584" t="s">
        <v>21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2445</v>
      </c>
      <c r="O1584" t="s">
        <v>3248</v>
      </c>
      <c r="P1584" s="4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1" t="s">
        <v>3251</v>
      </c>
      <c r="C1585" s="1" t="s">
        <v>3252</v>
      </c>
      <c r="D1585" s="2">
        <v>20000</v>
      </c>
      <c r="E1585" s="3">
        <v>15</v>
      </c>
      <c r="F1585" t="s">
        <v>361</v>
      </c>
      <c r="G1585" t="s">
        <v>28</v>
      </c>
      <c r="H1585" t="s">
        <v>29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2445</v>
      </c>
      <c r="O1585" t="s">
        <v>3248</v>
      </c>
      <c r="P1585" s="4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1" t="s">
        <v>3253</v>
      </c>
      <c r="C1586" s="1" t="s">
        <v>3254</v>
      </c>
      <c r="D1586" s="2">
        <v>1200</v>
      </c>
      <c r="E1586" s="3">
        <v>0</v>
      </c>
      <c r="F1586" t="s">
        <v>361</v>
      </c>
      <c r="G1586" t="s">
        <v>20</v>
      </c>
      <c r="H1586" t="s">
        <v>21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2445</v>
      </c>
      <c r="O1586" t="s">
        <v>3248</v>
      </c>
      <c r="P1586" s="4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1" t="s">
        <v>3255</v>
      </c>
      <c r="C1587" s="1" t="s">
        <v>3256</v>
      </c>
      <c r="D1587" s="2">
        <v>2000</v>
      </c>
      <c r="E1587" s="3">
        <v>1580</v>
      </c>
      <c r="F1587" t="s">
        <v>361</v>
      </c>
      <c r="G1587" t="s">
        <v>163</v>
      </c>
      <c r="H1587" t="s">
        <v>164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2445</v>
      </c>
      <c r="O1587" t="s">
        <v>3248</v>
      </c>
      <c r="P1587" s="4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1" t="s">
        <v>3257</v>
      </c>
      <c r="C1588" s="1" t="s">
        <v>3258</v>
      </c>
      <c r="D1588" s="2">
        <v>1500</v>
      </c>
      <c r="E1588" s="3">
        <v>0</v>
      </c>
      <c r="F1588" t="s">
        <v>361</v>
      </c>
      <c r="G1588" t="s">
        <v>20</v>
      </c>
      <c r="H1588" t="s">
        <v>21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2445</v>
      </c>
      <c r="O1588" t="s">
        <v>3248</v>
      </c>
      <c r="P1588" s="4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1" t="s">
        <v>3259</v>
      </c>
      <c r="C1589" s="1" t="s">
        <v>3260</v>
      </c>
      <c r="D1589" s="2">
        <v>7500</v>
      </c>
      <c r="E1589" s="3">
        <v>1</v>
      </c>
      <c r="F1589" t="s">
        <v>361</v>
      </c>
      <c r="G1589" t="s">
        <v>20</v>
      </c>
      <c r="H1589" t="s">
        <v>21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2445</v>
      </c>
      <c r="O1589" t="s">
        <v>3248</v>
      </c>
      <c r="P1589" s="4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1" t="s">
        <v>3261</v>
      </c>
      <c r="C1590" s="1" t="s">
        <v>3262</v>
      </c>
      <c r="D1590" s="2">
        <v>516</v>
      </c>
      <c r="E1590" s="3">
        <v>0</v>
      </c>
      <c r="F1590" t="s">
        <v>361</v>
      </c>
      <c r="G1590" t="s">
        <v>20</v>
      </c>
      <c r="H1590" t="s">
        <v>21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2445</v>
      </c>
      <c r="O1590" t="s">
        <v>3248</v>
      </c>
      <c r="P1590" s="4">
        <f t="shared" si="48"/>
        <v>42005.24998842593</v>
      </c>
      <c r="Q1590">
        <f t="shared" si="49"/>
        <v>2015</v>
      </c>
    </row>
    <row r="1591" spans="1:17" ht="45" x14ac:dyDescent="0.25">
      <c r="A1591">
        <v>1589</v>
      </c>
      <c r="B1591" s="1" t="s">
        <v>3263</v>
      </c>
      <c r="C1591" s="1" t="s">
        <v>3264</v>
      </c>
      <c r="D1591" s="2">
        <v>1200</v>
      </c>
      <c r="E1591" s="3">
        <v>0</v>
      </c>
      <c r="F1591" t="s">
        <v>361</v>
      </c>
      <c r="G1591" t="s">
        <v>20</v>
      </c>
      <c r="H1591" t="s">
        <v>21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2445</v>
      </c>
      <c r="O1591" t="s">
        <v>3248</v>
      </c>
      <c r="P1591" s="4">
        <f t="shared" si="48"/>
        <v>42256.984791666662</v>
      </c>
      <c r="Q1591">
        <f t="shared" si="49"/>
        <v>2015</v>
      </c>
    </row>
    <row r="1592" spans="1:17" x14ac:dyDescent="0.25">
      <c r="A1592">
        <v>1590</v>
      </c>
      <c r="B1592" s="1" t="s">
        <v>3265</v>
      </c>
      <c r="C1592" s="1" t="s">
        <v>3266</v>
      </c>
      <c r="D1592" s="2">
        <v>60000</v>
      </c>
      <c r="E1592" s="3">
        <v>1020</v>
      </c>
      <c r="F1592" t="s">
        <v>361</v>
      </c>
      <c r="G1592" t="s">
        <v>1230</v>
      </c>
      <c r="H1592" t="s">
        <v>59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2445</v>
      </c>
      <c r="O1592" t="s">
        <v>3248</v>
      </c>
      <c r="P1592" s="4">
        <f t="shared" si="48"/>
        <v>42240.857222222221</v>
      </c>
      <c r="Q1592">
        <f t="shared" si="49"/>
        <v>2015</v>
      </c>
    </row>
    <row r="1593" spans="1:17" ht="60" x14ac:dyDescent="0.25">
      <c r="A1593">
        <v>1591</v>
      </c>
      <c r="B1593" s="1" t="s">
        <v>3267</v>
      </c>
      <c r="C1593" s="1" t="s">
        <v>3268</v>
      </c>
      <c r="D1593" s="2">
        <v>14000</v>
      </c>
      <c r="E1593" s="3">
        <v>4092</v>
      </c>
      <c r="F1593" t="s">
        <v>361</v>
      </c>
      <c r="G1593" t="s">
        <v>28</v>
      </c>
      <c r="H1593" t="s">
        <v>29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2445</v>
      </c>
      <c r="O1593" t="s">
        <v>3248</v>
      </c>
      <c r="P1593" s="4">
        <f t="shared" si="48"/>
        <v>42433.726168981477</v>
      </c>
      <c r="Q1593">
        <f t="shared" si="49"/>
        <v>2016</v>
      </c>
    </row>
    <row r="1594" spans="1:17" ht="30" x14ac:dyDescent="0.25">
      <c r="A1594">
        <v>1592</v>
      </c>
      <c r="B1594" s="1" t="s">
        <v>3269</v>
      </c>
      <c r="C1594" s="1" t="s">
        <v>3270</v>
      </c>
      <c r="D1594" s="2">
        <v>25</v>
      </c>
      <c r="E1594" s="3">
        <v>0</v>
      </c>
      <c r="F1594" t="s">
        <v>361</v>
      </c>
      <c r="G1594" t="s">
        <v>20</v>
      </c>
      <c r="H1594" t="s">
        <v>21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2445</v>
      </c>
      <c r="O1594" t="s">
        <v>3248</v>
      </c>
      <c r="P1594" s="4">
        <f t="shared" si="48"/>
        <v>42046.072743055556</v>
      </c>
      <c r="Q1594">
        <f t="shared" si="49"/>
        <v>2015</v>
      </c>
    </row>
    <row r="1595" spans="1:17" ht="45" x14ac:dyDescent="0.25">
      <c r="A1595">
        <v>1593</v>
      </c>
      <c r="B1595" s="1" t="s">
        <v>3271</v>
      </c>
      <c r="C1595" s="1" t="s">
        <v>3272</v>
      </c>
      <c r="D1595" s="2">
        <v>22000</v>
      </c>
      <c r="E1595" s="3">
        <v>3</v>
      </c>
      <c r="F1595" t="s">
        <v>361</v>
      </c>
      <c r="G1595" t="s">
        <v>20</v>
      </c>
      <c r="H1595" t="s">
        <v>21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2445</v>
      </c>
      <c r="O1595" t="s">
        <v>3248</v>
      </c>
      <c r="P1595" s="4">
        <f t="shared" si="48"/>
        <v>42033.845543981486</v>
      </c>
      <c r="Q1595">
        <f t="shared" si="49"/>
        <v>2015</v>
      </c>
    </row>
    <row r="1596" spans="1:17" ht="45" x14ac:dyDescent="0.25">
      <c r="A1596">
        <v>1594</v>
      </c>
      <c r="B1596" s="1" t="s">
        <v>3273</v>
      </c>
      <c r="C1596" s="1" t="s">
        <v>3274</v>
      </c>
      <c r="D1596" s="2">
        <v>1000</v>
      </c>
      <c r="E1596" s="3">
        <v>205</v>
      </c>
      <c r="F1596" t="s">
        <v>361</v>
      </c>
      <c r="G1596" t="s">
        <v>20</v>
      </c>
      <c r="H1596" t="s">
        <v>21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2445</v>
      </c>
      <c r="O1596" t="s">
        <v>3248</v>
      </c>
      <c r="P1596" s="4">
        <f t="shared" si="48"/>
        <v>42445.712754629625</v>
      </c>
      <c r="Q1596">
        <f t="shared" si="49"/>
        <v>2016</v>
      </c>
    </row>
    <row r="1597" spans="1:17" ht="45" x14ac:dyDescent="0.25">
      <c r="A1597">
        <v>1595</v>
      </c>
      <c r="B1597" s="1" t="s">
        <v>3275</v>
      </c>
      <c r="C1597" s="1" t="s">
        <v>3276</v>
      </c>
      <c r="D1597" s="2">
        <v>100000</v>
      </c>
      <c r="E1597" s="3">
        <v>280</v>
      </c>
      <c r="F1597" t="s">
        <v>361</v>
      </c>
      <c r="G1597" t="s">
        <v>20</v>
      </c>
      <c r="H1597" t="s">
        <v>21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2445</v>
      </c>
      <c r="O1597" t="s">
        <v>3248</v>
      </c>
      <c r="P1597" s="4">
        <f t="shared" si="48"/>
        <v>41780.050092592595</v>
      </c>
      <c r="Q1597">
        <f t="shared" si="49"/>
        <v>2014</v>
      </c>
    </row>
    <row r="1598" spans="1:17" ht="45" x14ac:dyDescent="0.25">
      <c r="A1598">
        <v>1596</v>
      </c>
      <c r="B1598" s="1" t="s">
        <v>3277</v>
      </c>
      <c r="C1598" s="1" t="s">
        <v>3278</v>
      </c>
      <c r="D1598" s="2">
        <v>3250</v>
      </c>
      <c r="E1598" s="3">
        <v>75</v>
      </c>
      <c r="F1598" t="s">
        <v>361</v>
      </c>
      <c r="G1598" t="s">
        <v>28</v>
      </c>
      <c r="H1598" t="s">
        <v>29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2445</v>
      </c>
      <c r="O1598" t="s">
        <v>3248</v>
      </c>
      <c r="P1598" s="4">
        <f t="shared" si="48"/>
        <v>41941.430196759262</v>
      </c>
      <c r="Q1598">
        <f t="shared" si="49"/>
        <v>2014</v>
      </c>
    </row>
    <row r="1599" spans="1:17" ht="45" x14ac:dyDescent="0.25">
      <c r="A1599">
        <v>1597</v>
      </c>
      <c r="B1599" s="1" t="s">
        <v>3279</v>
      </c>
      <c r="C1599" s="1" t="s">
        <v>3280</v>
      </c>
      <c r="D1599" s="2">
        <v>15000</v>
      </c>
      <c r="E1599" s="3">
        <v>0</v>
      </c>
      <c r="F1599" t="s">
        <v>361</v>
      </c>
      <c r="G1599" t="s">
        <v>20</v>
      </c>
      <c r="H1599" t="s">
        <v>21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2445</v>
      </c>
      <c r="O1599" t="s">
        <v>3248</v>
      </c>
      <c r="P1599" s="4">
        <f t="shared" si="48"/>
        <v>42603.354131944448</v>
      </c>
      <c r="Q1599">
        <f t="shared" si="49"/>
        <v>2016</v>
      </c>
    </row>
    <row r="1600" spans="1:17" ht="60" x14ac:dyDescent="0.25">
      <c r="A1600">
        <v>1598</v>
      </c>
      <c r="B1600" s="1" t="s">
        <v>3281</v>
      </c>
      <c r="C1600" s="1" t="s">
        <v>3282</v>
      </c>
      <c r="D1600" s="2">
        <v>800</v>
      </c>
      <c r="E1600" s="3">
        <v>1</v>
      </c>
      <c r="F1600" t="s">
        <v>361</v>
      </c>
      <c r="G1600" t="s">
        <v>20</v>
      </c>
      <c r="H1600" t="s">
        <v>21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2445</v>
      </c>
      <c r="O1600" t="s">
        <v>3248</v>
      </c>
      <c r="P1600" s="4">
        <f t="shared" si="48"/>
        <v>42151.667337962965</v>
      </c>
      <c r="Q1600">
        <f t="shared" si="49"/>
        <v>2015</v>
      </c>
    </row>
    <row r="1601" spans="1:17" ht="45" x14ac:dyDescent="0.25">
      <c r="A1601">
        <v>1599</v>
      </c>
      <c r="B1601" s="1" t="s">
        <v>3283</v>
      </c>
      <c r="C1601" s="1" t="s">
        <v>3284</v>
      </c>
      <c r="D1601" s="2">
        <v>500</v>
      </c>
      <c r="E1601" s="3">
        <v>0</v>
      </c>
      <c r="F1601" t="s">
        <v>361</v>
      </c>
      <c r="G1601" t="s">
        <v>28</v>
      </c>
      <c r="H1601" t="s">
        <v>29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2445</v>
      </c>
      <c r="O1601" t="s">
        <v>3248</v>
      </c>
      <c r="P1601" s="4">
        <f t="shared" si="48"/>
        <v>42438.53907407407</v>
      </c>
      <c r="Q1601">
        <f t="shared" si="49"/>
        <v>2016</v>
      </c>
    </row>
    <row r="1602" spans="1:17" ht="60" x14ac:dyDescent="0.25">
      <c r="A1602">
        <v>1600</v>
      </c>
      <c r="B1602" s="1" t="s">
        <v>3285</v>
      </c>
      <c r="C1602" s="1" t="s">
        <v>3286</v>
      </c>
      <c r="D1602" s="2">
        <v>5000</v>
      </c>
      <c r="E1602" s="3">
        <v>367</v>
      </c>
      <c r="F1602" t="s">
        <v>361</v>
      </c>
      <c r="G1602" t="s">
        <v>20</v>
      </c>
      <c r="H1602" t="s">
        <v>21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2445</v>
      </c>
      <c r="O1602" t="s">
        <v>3248</v>
      </c>
      <c r="P1602" s="4">
        <f t="shared" ref="P1602:P1665" si="50">(((J1602/60)/60)/24)+DATE(1970,1,1)</f>
        <v>41791.057314814818</v>
      </c>
      <c r="Q1602">
        <f t="shared" ref="Q1602:Q1665" si="51">YEAR(P1602)</f>
        <v>2014</v>
      </c>
    </row>
    <row r="1603" spans="1:17" ht="45" x14ac:dyDescent="0.25">
      <c r="A1603">
        <v>1601</v>
      </c>
      <c r="B1603" s="1" t="s">
        <v>3287</v>
      </c>
      <c r="C1603" s="1" t="s">
        <v>3288</v>
      </c>
      <c r="D1603" s="2">
        <v>2500</v>
      </c>
      <c r="E1603" s="3">
        <v>2706.23</v>
      </c>
      <c r="F1603" t="s">
        <v>19</v>
      </c>
      <c r="G1603" t="s">
        <v>20</v>
      </c>
      <c r="H1603" t="s">
        <v>21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1621</v>
      </c>
      <c r="O1603" t="s">
        <v>1622</v>
      </c>
      <c r="P1603" s="4">
        <f t="shared" si="50"/>
        <v>40638.092974537038</v>
      </c>
      <c r="Q1603">
        <f t="shared" si="51"/>
        <v>2011</v>
      </c>
    </row>
    <row r="1604" spans="1:17" ht="45" x14ac:dyDescent="0.25">
      <c r="A1604">
        <v>1602</v>
      </c>
      <c r="B1604" s="1" t="s">
        <v>3289</v>
      </c>
      <c r="C1604" s="1" t="s">
        <v>3290</v>
      </c>
      <c r="D1604" s="2">
        <v>1500</v>
      </c>
      <c r="E1604" s="3">
        <v>1502.5</v>
      </c>
      <c r="F1604" t="s">
        <v>19</v>
      </c>
      <c r="G1604" t="s">
        <v>20</v>
      </c>
      <c r="H1604" t="s">
        <v>21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1621</v>
      </c>
      <c r="O1604" t="s">
        <v>1622</v>
      </c>
      <c r="P1604" s="4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1" t="s">
        <v>3291</v>
      </c>
      <c r="C1605" s="1" t="s">
        <v>3292</v>
      </c>
      <c r="D1605" s="2">
        <v>2000</v>
      </c>
      <c r="E1605" s="3">
        <v>2000.66</v>
      </c>
      <c r="F1605" t="s">
        <v>19</v>
      </c>
      <c r="G1605" t="s">
        <v>20</v>
      </c>
      <c r="H1605" t="s">
        <v>21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1621</v>
      </c>
      <c r="O1605" t="s">
        <v>1622</v>
      </c>
      <c r="P1605" s="4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1" t="s">
        <v>3293</v>
      </c>
      <c r="C1606" s="1" t="s">
        <v>3294</v>
      </c>
      <c r="D1606" s="2">
        <v>2800</v>
      </c>
      <c r="E1606" s="3">
        <v>3419</v>
      </c>
      <c r="F1606" t="s">
        <v>19</v>
      </c>
      <c r="G1606" t="s">
        <v>20</v>
      </c>
      <c r="H1606" t="s">
        <v>21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1621</v>
      </c>
      <c r="O1606" t="s">
        <v>1622</v>
      </c>
      <c r="P1606" s="4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1" t="s">
        <v>3295</v>
      </c>
      <c r="C1607" s="1" t="s">
        <v>3296</v>
      </c>
      <c r="D1607" s="2">
        <v>6000</v>
      </c>
      <c r="E1607" s="3">
        <v>6041.6</v>
      </c>
      <c r="F1607" t="s">
        <v>19</v>
      </c>
      <c r="G1607" t="s">
        <v>20</v>
      </c>
      <c r="H1607" t="s">
        <v>21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1621</v>
      </c>
      <c r="O1607" t="s">
        <v>1622</v>
      </c>
      <c r="P1607" s="4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1" t="s">
        <v>3297</v>
      </c>
      <c r="C1608" s="1" t="s">
        <v>3298</v>
      </c>
      <c r="D1608" s="2">
        <v>8000</v>
      </c>
      <c r="E1608" s="3">
        <v>8080.33</v>
      </c>
      <c r="F1608" t="s">
        <v>19</v>
      </c>
      <c r="G1608" t="s">
        <v>20</v>
      </c>
      <c r="H1608" t="s">
        <v>21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1621</v>
      </c>
      <c r="O1608" t="s">
        <v>1622</v>
      </c>
      <c r="P1608" s="4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1" t="s">
        <v>3299</v>
      </c>
      <c r="C1609" s="1" t="s">
        <v>3300</v>
      </c>
      <c r="D1609" s="2">
        <v>10000</v>
      </c>
      <c r="E1609" s="3">
        <v>14511</v>
      </c>
      <c r="F1609" t="s">
        <v>19</v>
      </c>
      <c r="G1609" t="s">
        <v>20</v>
      </c>
      <c r="H1609" t="s">
        <v>21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1621</v>
      </c>
      <c r="O1609" t="s">
        <v>1622</v>
      </c>
      <c r="P1609" s="4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1" t="s">
        <v>3301</v>
      </c>
      <c r="C1610" s="1" t="s">
        <v>3302</v>
      </c>
      <c r="D1610" s="2">
        <v>1200</v>
      </c>
      <c r="E1610" s="3">
        <v>1215</v>
      </c>
      <c r="F1610" t="s">
        <v>19</v>
      </c>
      <c r="G1610" t="s">
        <v>20</v>
      </c>
      <c r="H1610" t="s">
        <v>21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1621</v>
      </c>
      <c r="O1610" t="s">
        <v>1622</v>
      </c>
      <c r="P1610" s="4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1" t="s">
        <v>3303</v>
      </c>
      <c r="C1611" s="1" t="s">
        <v>3304</v>
      </c>
      <c r="D1611" s="2">
        <v>1500</v>
      </c>
      <c r="E1611" s="3">
        <v>1775</v>
      </c>
      <c r="F1611" t="s">
        <v>19</v>
      </c>
      <c r="G1611" t="s">
        <v>20</v>
      </c>
      <c r="H1611" t="s">
        <v>21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1621</v>
      </c>
      <c r="O1611" t="s">
        <v>1622</v>
      </c>
      <c r="P1611" s="4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1" t="s">
        <v>3305</v>
      </c>
      <c r="C1612" s="1" t="s">
        <v>3306</v>
      </c>
      <c r="D1612" s="2">
        <v>2000</v>
      </c>
      <c r="E1612" s="3">
        <v>5437</v>
      </c>
      <c r="F1612" t="s">
        <v>19</v>
      </c>
      <c r="G1612" t="s">
        <v>20</v>
      </c>
      <c r="H1612" t="s">
        <v>21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1621</v>
      </c>
      <c r="O1612" t="s">
        <v>1622</v>
      </c>
      <c r="P1612" s="4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1" t="s">
        <v>3307</v>
      </c>
      <c r="C1613" s="1" t="s">
        <v>3308</v>
      </c>
      <c r="D1613" s="2">
        <v>800</v>
      </c>
      <c r="E1613" s="3">
        <v>1001</v>
      </c>
      <c r="F1613" t="s">
        <v>19</v>
      </c>
      <c r="G1613" t="s">
        <v>20</v>
      </c>
      <c r="H1613" t="s">
        <v>21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1621</v>
      </c>
      <c r="O1613" t="s">
        <v>1622</v>
      </c>
      <c r="P1613" s="4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1" t="s">
        <v>3309</v>
      </c>
      <c r="C1614" s="1" t="s">
        <v>3310</v>
      </c>
      <c r="D1614" s="2">
        <v>500</v>
      </c>
      <c r="E1614" s="3">
        <v>550</v>
      </c>
      <c r="F1614" t="s">
        <v>19</v>
      </c>
      <c r="G1614" t="s">
        <v>20</v>
      </c>
      <c r="H1614" t="s">
        <v>21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1621</v>
      </c>
      <c r="O1614" t="s">
        <v>1622</v>
      </c>
      <c r="P1614" s="4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1" t="s">
        <v>3311</v>
      </c>
      <c r="C1615" s="1" t="s">
        <v>3312</v>
      </c>
      <c r="D1615" s="2">
        <v>1000</v>
      </c>
      <c r="E1615" s="3">
        <v>1015</v>
      </c>
      <c r="F1615" t="s">
        <v>19</v>
      </c>
      <c r="G1615" t="s">
        <v>20</v>
      </c>
      <c r="H1615" t="s">
        <v>21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1621</v>
      </c>
      <c r="O1615" t="s">
        <v>1622</v>
      </c>
      <c r="P1615" s="4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1" t="s">
        <v>3313</v>
      </c>
      <c r="C1616" s="1" t="s">
        <v>3314</v>
      </c>
      <c r="D1616" s="2">
        <v>5000</v>
      </c>
      <c r="E1616" s="3">
        <v>5135</v>
      </c>
      <c r="F1616" t="s">
        <v>19</v>
      </c>
      <c r="G1616" t="s">
        <v>20</v>
      </c>
      <c r="H1616" t="s">
        <v>21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1621</v>
      </c>
      <c r="O1616" t="s">
        <v>1622</v>
      </c>
      <c r="P1616" s="4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1" t="s">
        <v>3315</v>
      </c>
      <c r="C1617" s="1" t="s">
        <v>3316</v>
      </c>
      <c r="D1617" s="2">
        <v>8000</v>
      </c>
      <c r="E1617" s="3">
        <v>9130</v>
      </c>
      <c r="F1617" t="s">
        <v>19</v>
      </c>
      <c r="G1617" t="s">
        <v>20</v>
      </c>
      <c r="H1617" t="s">
        <v>21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1621</v>
      </c>
      <c r="O1617" t="s">
        <v>1622</v>
      </c>
      <c r="P1617" s="4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1" t="s">
        <v>3317</v>
      </c>
      <c r="C1618" s="1" t="s">
        <v>3318</v>
      </c>
      <c r="D1618" s="2">
        <v>10000</v>
      </c>
      <c r="E1618" s="3">
        <v>10420</v>
      </c>
      <c r="F1618" t="s">
        <v>19</v>
      </c>
      <c r="G1618" t="s">
        <v>20</v>
      </c>
      <c r="H1618" t="s">
        <v>21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1621</v>
      </c>
      <c r="O1618" t="s">
        <v>1622</v>
      </c>
      <c r="P1618" s="4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1" t="s">
        <v>3319</v>
      </c>
      <c r="C1619" s="1" t="s">
        <v>3320</v>
      </c>
      <c r="D1619" s="2">
        <v>7000</v>
      </c>
      <c r="E1619" s="3">
        <v>10210</v>
      </c>
      <c r="F1619" t="s">
        <v>19</v>
      </c>
      <c r="G1619" t="s">
        <v>20</v>
      </c>
      <c r="H1619" t="s">
        <v>21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1621</v>
      </c>
      <c r="O1619" t="s">
        <v>1622</v>
      </c>
      <c r="P1619" s="4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1" t="s">
        <v>3321</v>
      </c>
      <c r="C1620" s="1" t="s">
        <v>3322</v>
      </c>
      <c r="D1620" s="2">
        <v>1500</v>
      </c>
      <c r="E1620" s="3">
        <v>1576</v>
      </c>
      <c r="F1620" t="s">
        <v>19</v>
      </c>
      <c r="G1620" t="s">
        <v>20</v>
      </c>
      <c r="H1620" t="s">
        <v>21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1621</v>
      </c>
      <c r="O1620" t="s">
        <v>1622</v>
      </c>
      <c r="P1620" s="4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1" t="s">
        <v>3323</v>
      </c>
      <c r="C1621" s="1" t="s">
        <v>3324</v>
      </c>
      <c r="D1621" s="2">
        <v>1500</v>
      </c>
      <c r="E1621" s="3">
        <v>2000</v>
      </c>
      <c r="F1621" t="s">
        <v>19</v>
      </c>
      <c r="G1621" t="s">
        <v>20</v>
      </c>
      <c r="H1621" t="s">
        <v>21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1621</v>
      </c>
      <c r="O1621" t="s">
        <v>1622</v>
      </c>
      <c r="P1621" s="4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1" t="s">
        <v>3325</v>
      </c>
      <c r="C1622" s="1" t="s">
        <v>3326</v>
      </c>
      <c r="D1622" s="2">
        <v>1000</v>
      </c>
      <c r="E1622" s="3">
        <v>1130</v>
      </c>
      <c r="F1622" t="s">
        <v>19</v>
      </c>
      <c r="G1622" t="s">
        <v>20</v>
      </c>
      <c r="H1622" t="s">
        <v>21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1621</v>
      </c>
      <c r="O1622" t="s">
        <v>1622</v>
      </c>
      <c r="P1622" s="4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1" t="s">
        <v>3327</v>
      </c>
      <c r="C1623" s="1" t="s">
        <v>3328</v>
      </c>
      <c r="D1623" s="2">
        <v>5000</v>
      </c>
      <c r="E1623" s="3">
        <v>6060</v>
      </c>
      <c r="F1623" t="s">
        <v>19</v>
      </c>
      <c r="G1623" t="s">
        <v>20</v>
      </c>
      <c r="H1623" t="s">
        <v>21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1621</v>
      </c>
      <c r="O1623" t="s">
        <v>1622</v>
      </c>
      <c r="P1623" s="4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1" t="s">
        <v>3329</v>
      </c>
      <c r="C1624" s="1" t="s">
        <v>3330</v>
      </c>
      <c r="D1624" s="2">
        <v>6900</v>
      </c>
      <c r="E1624" s="3">
        <v>7019</v>
      </c>
      <c r="F1624" t="s">
        <v>19</v>
      </c>
      <c r="G1624" t="s">
        <v>20</v>
      </c>
      <c r="H1624" t="s">
        <v>21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1621</v>
      </c>
      <c r="O1624" t="s">
        <v>1622</v>
      </c>
      <c r="P1624" s="4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1" t="s">
        <v>3331</v>
      </c>
      <c r="C1625" s="1" t="s">
        <v>3332</v>
      </c>
      <c r="D1625" s="2">
        <v>750</v>
      </c>
      <c r="E1625" s="3">
        <v>758</v>
      </c>
      <c r="F1625" t="s">
        <v>19</v>
      </c>
      <c r="G1625" t="s">
        <v>28</v>
      </c>
      <c r="H1625" t="s">
        <v>29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1621</v>
      </c>
      <c r="O1625" t="s">
        <v>1622</v>
      </c>
      <c r="P1625" s="4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1" t="s">
        <v>3333</v>
      </c>
      <c r="C1626" s="1" t="s">
        <v>3334</v>
      </c>
      <c r="D1626" s="2">
        <v>1000</v>
      </c>
      <c r="E1626" s="3">
        <v>1180</v>
      </c>
      <c r="F1626" t="s">
        <v>19</v>
      </c>
      <c r="G1626" t="s">
        <v>20</v>
      </c>
      <c r="H1626" t="s">
        <v>21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1621</v>
      </c>
      <c r="O1626" t="s">
        <v>1622</v>
      </c>
      <c r="P1626" s="4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1" t="s">
        <v>3335</v>
      </c>
      <c r="C1627" s="1" t="s">
        <v>3336</v>
      </c>
      <c r="D1627" s="2">
        <v>7500</v>
      </c>
      <c r="E1627" s="3">
        <v>11650</v>
      </c>
      <c r="F1627" t="s">
        <v>19</v>
      </c>
      <c r="G1627" t="s">
        <v>20</v>
      </c>
      <c r="H1627" t="s">
        <v>21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1621</v>
      </c>
      <c r="O1627" t="s">
        <v>1622</v>
      </c>
      <c r="P1627" s="4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1" t="s">
        <v>3337</v>
      </c>
      <c r="C1628" s="1" t="s">
        <v>3338</v>
      </c>
      <c r="D1628" s="2">
        <v>8000</v>
      </c>
      <c r="E1628" s="3">
        <v>8095</v>
      </c>
      <c r="F1628" t="s">
        <v>19</v>
      </c>
      <c r="G1628" t="s">
        <v>20</v>
      </c>
      <c r="H1628" t="s">
        <v>21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1621</v>
      </c>
      <c r="O1628" t="s">
        <v>1622</v>
      </c>
      <c r="P1628" s="4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1" t="s">
        <v>3339</v>
      </c>
      <c r="C1629" s="1" t="s">
        <v>3340</v>
      </c>
      <c r="D1629" s="2">
        <v>2000</v>
      </c>
      <c r="E1629" s="3">
        <v>2340</v>
      </c>
      <c r="F1629" t="s">
        <v>19</v>
      </c>
      <c r="G1629" t="s">
        <v>20</v>
      </c>
      <c r="H1629" t="s">
        <v>21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1621</v>
      </c>
      <c r="O1629" t="s">
        <v>1622</v>
      </c>
      <c r="P1629" s="4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1" t="s">
        <v>3341</v>
      </c>
      <c r="C1630" s="1" t="s">
        <v>3342</v>
      </c>
      <c r="D1630" s="2">
        <v>4000</v>
      </c>
      <c r="E1630" s="3">
        <v>4037</v>
      </c>
      <c r="F1630" t="s">
        <v>19</v>
      </c>
      <c r="G1630" t="s">
        <v>20</v>
      </c>
      <c r="H1630" t="s">
        <v>21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1621</v>
      </c>
      <c r="O1630" t="s">
        <v>1622</v>
      </c>
      <c r="P1630" s="4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1" t="s">
        <v>3343</v>
      </c>
      <c r="C1631" s="1" t="s">
        <v>3344</v>
      </c>
      <c r="D1631" s="2">
        <v>6000</v>
      </c>
      <c r="E1631" s="3">
        <v>6220</v>
      </c>
      <c r="F1631" t="s">
        <v>19</v>
      </c>
      <c r="G1631" t="s">
        <v>20</v>
      </c>
      <c r="H1631" t="s">
        <v>21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1621</v>
      </c>
      <c r="O1631" t="s">
        <v>1622</v>
      </c>
      <c r="P1631" s="4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1" t="s">
        <v>3345</v>
      </c>
      <c r="C1632" s="1" t="s">
        <v>3346</v>
      </c>
      <c r="D1632" s="2">
        <v>4000</v>
      </c>
      <c r="E1632" s="3">
        <v>10610</v>
      </c>
      <c r="F1632" t="s">
        <v>19</v>
      </c>
      <c r="G1632" t="s">
        <v>20</v>
      </c>
      <c r="H1632" t="s">
        <v>21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1621</v>
      </c>
      <c r="O1632" t="s">
        <v>1622</v>
      </c>
      <c r="P1632" s="4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1" t="s">
        <v>3347</v>
      </c>
      <c r="C1633" s="1" t="s">
        <v>3348</v>
      </c>
      <c r="D1633" s="2">
        <v>10000</v>
      </c>
      <c r="E1633" s="3">
        <v>15591</v>
      </c>
      <c r="F1633" t="s">
        <v>19</v>
      </c>
      <c r="G1633" t="s">
        <v>20</v>
      </c>
      <c r="H1633" t="s">
        <v>21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1621</v>
      </c>
      <c r="O1633" t="s">
        <v>1622</v>
      </c>
      <c r="P1633" s="4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1" t="s">
        <v>3349</v>
      </c>
      <c r="C1634" s="1" t="s">
        <v>3350</v>
      </c>
      <c r="D1634" s="2">
        <v>4000</v>
      </c>
      <c r="E1634" s="3">
        <v>4065</v>
      </c>
      <c r="F1634" t="s">
        <v>19</v>
      </c>
      <c r="G1634" t="s">
        <v>20</v>
      </c>
      <c r="H1634" t="s">
        <v>21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1621</v>
      </c>
      <c r="O1634" t="s">
        <v>1622</v>
      </c>
      <c r="P1634" s="4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1" t="s">
        <v>3351</v>
      </c>
      <c r="C1635" s="1" t="s">
        <v>3352</v>
      </c>
      <c r="D1635" s="2">
        <v>10000</v>
      </c>
      <c r="E1635" s="3">
        <v>10000</v>
      </c>
      <c r="F1635" t="s">
        <v>19</v>
      </c>
      <c r="G1635" t="s">
        <v>20</v>
      </c>
      <c r="H1635" t="s">
        <v>21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1621</v>
      </c>
      <c r="O1635" t="s">
        <v>1622</v>
      </c>
      <c r="P1635" s="4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1" t="s">
        <v>3353</v>
      </c>
      <c r="C1636" s="1" t="s">
        <v>3354</v>
      </c>
      <c r="D1636" s="2">
        <v>2000</v>
      </c>
      <c r="E1636" s="3">
        <v>2010</v>
      </c>
      <c r="F1636" t="s">
        <v>19</v>
      </c>
      <c r="G1636" t="s">
        <v>20</v>
      </c>
      <c r="H1636" t="s">
        <v>21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1621</v>
      </c>
      <c r="O1636" t="s">
        <v>1622</v>
      </c>
      <c r="P1636" s="4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1" t="s">
        <v>3355</v>
      </c>
      <c r="C1637" s="1" t="s">
        <v>3356</v>
      </c>
      <c r="D1637" s="2">
        <v>2000</v>
      </c>
      <c r="E1637" s="3">
        <v>2506</v>
      </c>
      <c r="F1637" t="s">
        <v>19</v>
      </c>
      <c r="G1637" t="s">
        <v>20</v>
      </c>
      <c r="H1637" t="s">
        <v>21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1621</v>
      </c>
      <c r="O1637" t="s">
        <v>1622</v>
      </c>
      <c r="P1637" s="4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1" t="s">
        <v>3357</v>
      </c>
      <c r="C1638" s="1" t="s">
        <v>3358</v>
      </c>
      <c r="D1638" s="2">
        <v>4500</v>
      </c>
      <c r="E1638" s="3">
        <v>4660</v>
      </c>
      <c r="F1638" t="s">
        <v>19</v>
      </c>
      <c r="G1638" t="s">
        <v>20</v>
      </c>
      <c r="H1638" t="s">
        <v>21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1621</v>
      </c>
      <c r="O1638" t="s">
        <v>1622</v>
      </c>
      <c r="P1638" s="4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1" t="s">
        <v>3359</v>
      </c>
      <c r="C1639" s="1" t="s">
        <v>3360</v>
      </c>
      <c r="D1639" s="2">
        <v>500</v>
      </c>
      <c r="E1639" s="3">
        <v>519</v>
      </c>
      <c r="F1639" t="s">
        <v>19</v>
      </c>
      <c r="G1639" t="s">
        <v>20</v>
      </c>
      <c r="H1639" t="s">
        <v>21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1621</v>
      </c>
      <c r="O1639" t="s">
        <v>1622</v>
      </c>
      <c r="P1639" s="4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1" t="s">
        <v>3361</v>
      </c>
      <c r="C1640" s="1" t="s">
        <v>3362</v>
      </c>
      <c r="D1640" s="2">
        <v>1000</v>
      </c>
      <c r="E1640" s="3">
        <v>1050</v>
      </c>
      <c r="F1640" t="s">
        <v>19</v>
      </c>
      <c r="G1640" t="s">
        <v>20</v>
      </c>
      <c r="H1640" t="s">
        <v>21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1621</v>
      </c>
      <c r="O1640" t="s">
        <v>1622</v>
      </c>
      <c r="P1640" s="4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1" t="s">
        <v>3363</v>
      </c>
      <c r="C1641" s="1" t="s">
        <v>3364</v>
      </c>
      <c r="D1641" s="2">
        <v>1800</v>
      </c>
      <c r="E1641" s="3">
        <v>1800</v>
      </c>
      <c r="F1641" t="s">
        <v>19</v>
      </c>
      <c r="G1641" t="s">
        <v>20</v>
      </c>
      <c r="H1641" t="s">
        <v>21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1621</v>
      </c>
      <c r="O1641" t="s">
        <v>1622</v>
      </c>
      <c r="P1641" s="4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1" t="s">
        <v>3365</v>
      </c>
      <c r="C1642" s="1" t="s">
        <v>3366</v>
      </c>
      <c r="D1642" s="2">
        <v>400</v>
      </c>
      <c r="E1642" s="3">
        <v>679.44</v>
      </c>
      <c r="F1642" t="s">
        <v>19</v>
      </c>
      <c r="G1642" t="s">
        <v>20</v>
      </c>
      <c r="H1642" t="s">
        <v>21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1621</v>
      </c>
      <c r="O1642" t="s">
        <v>1622</v>
      </c>
      <c r="P1642" s="4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1" t="s">
        <v>3367</v>
      </c>
      <c r="C1643" s="1" t="s">
        <v>3368</v>
      </c>
      <c r="D1643" s="2">
        <v>2500</v>
      </c>
      <c r="E1643" s="3">
        <v>2535</v>
      </c>
      <c r="F1643" t="s">
        <v>19</v>
      </c>
      <c r="G1643" t="s">
        <v>20</v>
      </c>
      <c r="H1643" t="s">
        <v>21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1621</v>
      </c>
      <c r="O1643" t="s">
        <v>3369</v>
      </c>
      <c r="P1643" s="4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1" t="s">
        <v>3370</v>
      </c>
      <c r="C1644" s="1" t="s">
        <v>3371</v>
      </c>
      <c r="D1644" s="2">
        <v>1200</v>
      </c>
      <c r="E1644" s="3">
        <v>1200</v>
      </c>
      <c r="F1644" t="s">
        <v>19</v>
      </c>
      <c r="G1644" t="s">
        <v>20</v>
      </c>
      <c r="H1644" t="s">
        <v>21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1621</v>
      </c>
      <c r="O1644" t="s">
        <v>3369</v>
      </c>
      <c r="P1644" s="4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1" t="s">
        <v>3372</v>
      </c>
      <c r="C1645" s="1" t="s">
        <v>3373</v>
      </c>
      <c r="D1645" s="2">
        <v>5000</v>
      </c>
      <c r="E1645" s="3">
        <v>6235</v>
      </c>
      <c r="F1645" t="s">
        <v>19</v>
      </c>
      <c r="G1645" t="s">
        <v>20</v>
      </c>
      <c r="H1645" t="s">
        <v>21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1621</v>
      </c>
      <c r="O1645" t="s">
        <v>3369</v>
      </c>
      <c r="P1645" s="4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1" t="s">
        <v>3374</v>
      </c>
      <c r="C1646" s="1" t="s">
        <v>3375</v>
      </c>
      <c r="D1646" s="2">
        <v>10000</v>
      </c>
      <c r="E1646" s="3">
        <v>10950</v>
      </c>
      <c r="F1646" t="s">
        <v>19</v>
      </c>
      <c r="G1646" t="s">
        <v>20</v>
      </c>
      <c r="H1646" t="s">
        <v>21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1621</v>
      </c>
      <c r="O1646" t="s">
        <v>3369</v>
      </c>
      <c r="P1646" s="4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1" t="s">
        <v>3376</v>
      </c>
      <c r="C1647" s="1" t="s">
        <v>3377</v>
      </c>
      <c r="D1647" s="2">
        <v>5000</v>
      </c>
      <c r="E1647" s="3">
        <v>5540</v>
      </c>
      <c r="F1647" t="s">
        <v>19</v>
      </c>
      <c r="G1647" t="s">
        <v>20</v>
      </c>
      <c r="H1647" t="s">
        <v>21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1621</v>
      </c>
      <c r="O1647" t="s">
        <v>3369</v>
      </c>
      <c r="P1647" s="4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1" t="s">
        <v>3378</v>
      </c>
      <c r="C1648" s="1" t="s">
        <v>3379</v>
      </c>
      <c r="D1648" s="2">
        <v>2000</v>
      </c>
      <c r="E1648" s="3">
        <v>2204</v>
      </c>
      <c r="F1648" t="s">
        <v>19</v>
      </c>
      <c r="G1648" t="s">
        <v>28</v>
      </c>
      <c r="H1648" t="s">
        <v>29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1621</v>
      </c>
      <c r="O1648" t="s">
        <v>3369</v>
      </c>
      <c r="P1648" s="4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1" t="s">
        <v>3380</v>
      </c>
      <c r="C1649" s="1" t="s">
        <v>3381</v>
      </c>
      <c r="D1649" s="2">
        <v>5000</v>
      </c>
      <c r="E1649" s="3">
        <v>5236</v>
      </c>
      <c r="F1649" t="s">
        <v>19</v>
      </c>
      <c r="G1649" t="s">
        <v>20</v>
      </c>
      <c r="H1649" t="s">
        <v>21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1621</v>
      </c>
      <c r="O1649" t="s">
        <v>3369</v>
      </c>
      <c r="P1649" s="4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1" t="s">
        <v>3382</v>
      </c>
      <c r="C1650" s="1" t="s">
        <v>3383</v>
      </c>
      <c r="D1650" s="2">
        <v>2300</v>
      </c>
      <c r="E1650" s="3">
        <v>2881</v>
      </c>
      <c r="F1650" t="s">
        <v>19</v>
      </c>
      <c r="G1650" t="s">
        <v>20</v>
      </c>
      <c r="H1650" t="s">
        <v>21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1621</v>
      </c>
      <c r="O1650" t="s">
        <v>3369</v>
      </c>
      <c r="P1650" s="4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1" t="s">
        <v>3384</v>
      </c>
      <c r="C1651" s="1" t="s">
        <v>3385</v>
      </c>
      <c r="D1651" s="2">
        <v>3800</v>
      </c>
      <c r="E1651" s="3">
        <v>3822.33</v>
      </c>
      <c r="F1651" t="s">
        <v>19</v>
      </c>
      <c r="G1651" t="s">
        <v>20</v>
      </c>
      <c r="H1651" t="s">
        <v>21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1621</v>
      </c>
      <c r="O1651" t="s">
        <v>3369</v>
      </c>
      <c r="P1651" s="4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1" t="s">
        <v>3386</v>
      </c>
      <c r="C1652" s="1" t="s">
        <v>3387</v>
      </c>
      <c r="D1652" s="2">
        <v>2000</v>
      </c>
      <c r="E1652" s="3">
        <v>2831</v>
      </c>
      <c r="F1652" t="s">
        <v>19</v>
      </c>
      <c r="G1652" t="s">
        <v>20</v>
      </c>
      <c r="H1652" t="s">
        <v>21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1621</v>
      </c>
      <c r="O1652" t="s">
        <v>3369</v>
      </c>
      <c r="P1652" s="4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1" t="s">
        <v>3388</v>
      </c>
      <c r="C1653" s="1" t="s">
        <v>3389</v>
      </c>
      <c r="D1653" s="2">
        <v>2000</v>
      </c>
      <c r="E1653" s="3">
        <v>2015</v>
      </c>
      <c r="F1653" t="s">
        <v>19</v>
      </c>
      <c r="G1653" t="s">
        <v>20</v>
      </c>
      <c r="H1653" t="s">
        <v>21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1621</v>
      </c>
      <c r="O1653" t="s">
        <v>3369</v>
      </c>
      <c r="P1653" s="4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1" t="s">
        <v>3390</v>
      </c>
      <c r="C1654" s="1" t="s">
        <v>3391</v>
      </c>
      <c r="D1654" s="2">
        <v>4500</v>
      </c>
      <c r="E1654" s="3">
        <v>4530</v>
      </c>
      <c r="F1654" t="s">
        <v>19</v>
      </c>
      <c r="G1654" t="s">
        <v>20</v>
      </c>
      <c r="H1654" t="s">
        <v>21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1621</v>
      </c>
      <c r="O1654" t="s">
        <v>3369</v>
      </c>
      <c r="P1654" s="4">
        <f t="shared" si="50"/>
        <v>41572.492974537039</v>
      </c>
      <c r="Q1654">
        <f t="shared" si="51"/>
        <v>2013</v>
      </c>
    </row>
    <row r="1655" spans="1:17" ht="45" x14ac:dyDescent="0.25">
      <c r="A1655">
        <v>1653</v>
      </c>
      <c r="B1655" s="1" t="s">
        <v>3392</v>
      </c>
      <c r="C1655" s="1" t="s">
        <v>3393</v>
      </c>
      <c r="D1655" s="2">
        <v>5000</v>
      </c>
      <c r="E1655" s="3">
        <v>8711.52</v>
      </c>
      <c r="F1655" t="s">
        <v>19</v>
      </c>
      <c r="G1655" t="s">
        <v>20</v>
      </c>
      <c r="H1655" t="s">
        <v>21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1621</v>
      </c>
      <c r="O1655" t="s">
        <v>3369</v>
      </c>
      <c r="P1655" s="4">
        <f t="shared" si="50"/>
        <v>40626.834444444445</v>
      </c>
      <c r="Q1655">
        <f t="shared" si="51"/>
        <v>2011</v>
      </c>
    </row>
    <row r="1656" spans="1:17" ht="60" x14ac:dyDescent="0.25">
      <c r="A1656">
        <v>1654</v>
      </c>
      <c r="B1656" s="1" t="s">
        <v>3394</v>
      </c>
      <c r="C1656" s="1" t="s">
        <v>3395</v>
      </c>
      <c r="D1656" s="2">
        <v>1100</v>
      </c>
      <c r="E1656" s="3">
        <v>1319</v>
      </c>
      <c r="F1656" t="s">
        <v>19</v>
      </c>
      <c r="G1656" t="s">
        <v>20</v>
      </c>
      <c r="H1656" t="s">
        <v>21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1621</v>
      </c>
      <c r="O1656" t="s">
        <v>3369</v>
      </c>
      <c r="P1656" s="4">
        <f t="shared" si="50"/>
        <v>40987.890740740739</v>
      </c>
      <c r="Q1656">
        <f t="shared" si="51"/>
        <v>2012</v>
      </c>
    </row>
    <row r="1657" spans="1:17" ht="45" x14ac:dyDescent="0.25">
      <c r="A1657">
        <v>1655</v>
      </c>
      <c r="B1657" s="1" t="s">
        <v>3396</v>
      </c>
      <c r="C1657" s="1" t="s">
        <v>3397</v>
      </c>
      <c r="D1657" s="2">
        <v>1500</v>
      </c>
      <c r="E1657" s="3">
        <v>2143</v>
      </c>
      <c r="F1657" t="s">
        <v>19</v>
      </c>
      <c r="G1657" t="s">
        <v>20</v>
      </c>
      <c r="H1657" t="s">
        <v>21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1621</v>
      </c>
      <c r="O1657" t="s">
        <v>3369</v>
      </c>
      <c r="P1657" s="4">
        <f t="shared" si="50"/>
        <v>40974.791898148149</v>
      </c>
      <c r="Q1657">
        <f t="shared" si="51"/>
        <v>2012</v>
      </c>
    </row>
    <row r="1658" spans="1:17" ht="60" x14ac:dyDescent="0.25">
      <c r="A1658">
        <v>1656</v>
      </c>
      <c r="B1658" s="1" t="s">
        <v>3398</v>
      </c>
      <c r="C1658" s="1" t="s">
        <v>3399</v>
      </c>
      <c r="D1658" s="2">
        <v>7500</v>
      </c>
      <c r="E1658" s="3">
        <v>7525.12</v>
      </c>
      <c r="F1658" t="s">
        <v>19</v>
      </c>
      <c r="G1658" t="s">
        <v>20</v>
      </c>
      <c r="H1658" t="s">
        <v>21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1621</v>
      </c>
      <c r="O1658" t="s">
        <v>3369</v>
      </c>
      <c r="P1658" s="4">
        <f t="shared" si="50"/>
        <v>41226.928842592592</v>
      </c>
      <c r="Q1658">
        <f t="shared" si="51"/>
        <v>2012</v>
      </c>
    </row>
    <row r="1659" spans="1:17" ht="60" x14ac:dyDescent="0.25">
      <c r="A1659">
        <v>1657</v>
      </c>
      <c r="B1659" s="1" t="s">
        <v>3400</v>
      </c>
      <c r="C1659" s="1" t="s">
        <v>3401</v>
      </c>
      <c r="D1659" s="2">
        <v>25000</v>
      </c>
      <c r="E1659" s="3">
        <v>26233.45</v>
      </c>
      <c r="F1659" t="s">
        <v>19</v>
      </c>
      <c r="G1659" t="s">
        <v>20</v>
      </c>
      <c r="H1659" t="s">
        <v>21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1621</v>
      </c>
      <c r="O1659" t="s">
        <v>3369</v>
      </c>
      <c r="P1659" s="4">
        <f t="shared" si="50"/>
        <v>41023.782037037039</v>
      </c>
      <c r="Q1659">
        <f t="shared" si="51"/>
        <v>2012</v>
      </c>
    </row>
    <row r="1660" spans="1:17" ht="60" x14ac:dyDescent="0.25">
      <c r="A1660">
        <v>1658</v>
      </c>
      <c r="B1660" s="1" t="s">
        <v>3402</v>
      </c>
      <c r="C1660" s="1" t="s">
        <v>3403</v>
      </c>
      <c r="D1660" s="2">
        <v>6000</v>
      </c>
      <c r="E1660" s="3">
        <v>7934</v>
      </c>
      <c r="F1660" t="s">
        <v>19</v>
      </c>
      <c r="G1660" t="s">
        <v>20</v>
      </c>
      <c r="H1660" t="s">
        <v>21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1621</v>
      </c>
      <c r="O1660" t="s">
        <v>3369</v>
      </c>
      <c r="P1660" s="4">
        <f t="shared" si="50"/>
        <v>41223.22184027778</v>
      </c>
      <c r="Q1660">
        <f t="shared" si="51"/>
        <v>2012</v>
      </c>
    </row>
    <row r="1661" spans="1:17" ht="60" x14ac:dyDescent="0.25">
      <c r="A1661">
        <v>1659</v>
      </c>
      <c r="B1661" s="1" t="s">
        <v>3404</v>
      </c>
      <c r="C1661" s="1" t="s">
        <v>3405</v>
      </c>
      <c r="D1661" s="2">
        <v>500</v>
      </c>
      <c r="E1661" s="3">
        <v>564</v>
      </c>
      <c r="F1661" t="s">
        <v>19</v>
      </c>
      <c r="G1661" t="s">
        <v>28</v>
      </c>
      <c r="H1661" t="s">
        <v>29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1621</v>
      </c>
      <c r="O1661" t="s">
        <v>3369</v>
      </c>
      <c r="P1661" s="4">
        <f t="shared" si="50"/>
        <v>41596.913437499999</v>
      </c>
      <c r="Q1661">
        <f t="shared" si="51"/>
        <v>2013</v>
      </c>
    </row>
    <row r="1662" spans="1:17" ht="60" x14ac:dyDescent="0.25">
      <c r="A1662">
        <v>1660</v>
      </c>
      <c r="B1662" s="1" t="s">
        <v>3406</v>
      </c>
      <c r="C1662" s="1" t="s">
        <v>3407</v>
      </c>
      <c r="D1662" s="2">
        <v>80</v>
      </c>
      <c r="E1662" s="3">
        <v>1003</v>
      </c>
      <c r="F1662" t="s">
        <v>19</v>
      </c>
      <c r="G1662" t="s">
        <v>1230</v>
      </c>
      <c r="H1662" t="s">
        <v>59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1621</v>
      </c>
      <c r="O1662" t="s">
        <v>3369</v>
      </c>
      <c r="P1662" s="4">
        <f t="shared" si="50"/>
        <v>42459.693865740745</v>
      </c>
      <c r="Q1662">
        <f t="shared" si="51"/>
        <v>2016</v>
      </c>
    </row>
    <row r="1663" spans="1:17" ht="75" x14ac:dyDescent="0.25">
      <c r="A1663">
        <v>1661</v>
      </c>
      <c r="B1663" s="1" t="s">
        <v>3408</v>
      </c>
      <c r="C1663" s="1" t="s">
        <v>3409</v>
      </c>
      <c r="D1663" s="2">
        <v>7900</v>
      </c>
      <c r="E1663" s="3">
        <v>8098</v>
      </c>
      <c r="F1663" t="s">
        <v>19</v>
      </c>
      <c r="G1663" t="s">
        <v>2020</v>
      </c>
      <c r="H1663" t="s">
        <v>59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1621</v>
      </c>
      <c r="O1663" t="s">
        <v>3369</v>
      </c>
      <c r="P1663" s="4">
        <f t="shared" si="50"/>
        <v>42343.998043981483</v>
      </c>
      <c r="Q1663">
        <f t="shared" si="51"/>
        <v>2015</v>
      </c>
    </row>
    <row r="1664" spans="1:17" ht="60" x14ac:dyDescent="0.25">
      <c r="A1664">
        <v>1662</v>
      </c>
      <c r="B1664" s="1" t="s">
        <v>3410</v>
      </c>
      <c r="C1664" s="1" t="s">
        <v>3411</v>
      </c>
      <c r="D1664" s="2">
        <v>8000</v>
      </c>
      <c r="E1664" s="3">
        <v>8211</v>
      </c>
      <c r="F1664" t="s">
        <v>19</v>
      </c>
      <c r="G1664" t="s">
        <v>20</v>
      </c>
      <c r="H1664" t="s">
        <v>21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1621</v>
      </c>
      <c r="O1664" t="s">
        <v>3369</v>
      </c>
      <c r="P1664" s="4">
        <f t="shared" si="50"/>
        <v>40848.198333333334</v>
      </c>
      <c r="Q1664">
        <f t="shared" si="51"/>
        <v>2011</v>
      </c>
    </row>
    <row r="1665" spans="1:17" ht="45" x14ac:dyDescent="0.25">
      <c r="A1665">
        <v>1663</v>
      </c>
      <c r="B1665" s="1" t="s">
        <v>3412</v>
      </c>
      <c r="C1665" s="1" t="s">
        <v>3413</v>
      </c>
      <c r="D1665" s="2">
        <v>1000</v>
      </c>
      <c r="E1665" s="3">
        <v>1080</v>
      </c>
      <c r="F1665" t="s">
        <v>19</v>
      </c>
      <c r="G1665" t="s">
        <v>20</v>
      </c>
      <c r="H1665" t="s">
        <v>21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1621</v>
      </c>
      <c r="O1665" t="s">
        <v>3369</v>
      </c>
      <c r="P1665" s="4">
        <f t="shared" si="50"/>
        <v>42006.02207175926</v>
      </c>
      <c r="Q1665">
        <f t="shared" si="51"/>
        <v>2015</v>
      </c>
    </row>
    <row r="1666" spans="1:17" ht="45" x14ac:dyDescent="0.25">
      <c r="A1666">
        <v>1664</v>
      </c>
      <c r="B1666" s="1" t="s">
        <v>3414</v>
      </c>
      <c r="C1666" s="1" t="s">
        <v>3415</v>
      </c>
      <c r="D1666" s="2">
        <v>2500</v>
      </c>
      <c r="E1666" s="3">
        <v>3060.22</v>
      </c>
      <c r="F1666" t="s">
        <v>19</v>
      </c>
      <c r="G1666" t="s">
        <v>20</v>
      </c>
      <c r="H1666" t="s">
        <v>21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1621</v>
      </c>
      <c r="O1666" t="s">
        <v>3369</v>
      </c>
      <c r="P1666" s="4">
        <f t="shared" ref="P1666:P1729" si="52">(((J1666/60)/60)/24)+DATE(1970,1,1)</f>
        <v>40939.761782407404</v>
      </c>
      <c r="Q1666">
        <f t="shared" ref="Q1666:Q1729" si="53">YEAR(P1666)</f>
        <v>2012</v>
      </c>
    </row>
    <row r="1667" spans="1:17" ht="60" x14ac:dyDescent="0.25">
      <c r="A1667">
        <v>1665</v>
      </c>
      <c r="B1667" s="1" t="s">
        <v>3416</v>
      </c>
      <c r="C1667" s="1" t="s">
        <v>3417</v>
      </c>
      <c r="D1667" s="2">
        <v>3500</v>
      </c>
      <c r="E1667" s="3">
        <v>4181</v>
      </c>
      <c r="F1667" t="s">
        <v>19</v>
      </c>
      <c r="G1667" t="s">
        <v>20</v>
      </c>
      <c r="H1667" t="s">
        <v>21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1621</v>
      </c>
      <c r="O1667" t="s">
        <v>3369</v>
      </c>
      <c r="P1667" s="4">
        <f t="shared" si="52"/>
        <v>40564.649456018517</v>
      </c>
      <c r="Q1667">
        <f t="shared" si="53"/>
        <v>2011</v>
      </c>
    </row>
    <row r="1668" spans="1:17" ht="45" x14ac:dyDescent="0.25">
      <c r="A1668">
        <v>1666</v>
      </c>
      <c r="B1668" s="1" t="s">
        <v>3418</v>
      </c>
      <c r="C1668" s="1" t="s">
        <v>3419</v>
      </c>
      <c r="D1668" s="2">
        <v>2500</v>
      </c>
      <c r="E1668" s="3">
        <v>4022</v>
      </c>
      <c r="F1668" t="s">
        <v>19</v>
      </c>
      <c r="G1668" t="s">
        <v>20</v>
      </c>
      <c r="H1668" t="s">
        <v>21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1621</v>
      </c>
      <c r="O1668" t="s">
        <v>3369</v>
      </c>
      <c r="P1668" s="4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1" t="s">
        <v>3420</v>
      </c>
      <c r="C1669" s="1" t="s">
        <v>3421</v>
      </c>
      <c r="D1669" s="2">
        <v>3400</v>
      </c>
      <c r="E1669" s="3">
        <v>4313</v>
      </c>
      <c r="F1669" t="s">
        <v>19</v>
      </c>
      <c r="G1669" t="s">
        <v>20</v>
      </c>
      <c r="H1669" t="s">
        <v>21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1621</v>
      </c>
      <c r="O1669" t="s">
        <v>3369</v>
      </c>
      <c r="P1669" s="4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1" t="s">
        <v>3422</v>
      </c>
      <c r="C1670" s="1" t="s">
        <v>3423</v>
      </c>
      <c r="D1670" s="2">
        <v>8000</v>
      </c>
      <c r="E1670" s="3">
        <v>8211</v>
      </c>
      <c r="F1670" t="s">
        <v>19</v>
      </c>
      <c r="G1670" t="s">
        <v>20</v>
      </c>
      <c r="H1670" t="s">
        <v>21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1621</v>
      </c>
      <c r="O1670" t="s">
        <v>3369</v>
      </c>
      <c r="P1670" s="4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1" t="s">
        <v>3424</v>
      </c>
      <c r="C1671" s="1" t="s">
        <v>3425</v>
      </c>
      <c r="D1671" s="2">
        <v>2000</v>
      </c>
      <c r="E1671" s="3">
        <v>2795</v>
      </c>
      <c r="F1671" t="s">
        <v>19</v>
      </c>
      <c r="G1671" t="s">
        <v>20</v>
      </c>
      <c r="H1671" t="s">
        <v>21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1621</v>
      </c>
      <c r="O1671" t="s">
        <v>3369</v>
      </c>
      <c r="P1671" s="4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1" t="s">
        <v>3426</v>
      </c>
      <c r="C1672" s="1" t="s">
        <v>3427</v>
      </c>
      <c r="D1672" s="2">
        <v>1000</v>
      </c>
      <c r="E1672" s="3">
        <v>1026</v>
      </c>
      <c r="F1672" t="s">
        <v>19</v>
      </c>
      <c r="G1672" t="s">
        <v>20</v>
      </c>
      <c r="H1672" t="s">
        <v>21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1621</v>
      </c>
      <c r="O1672" t="s">
        <v>3369</v>
      </c>
      <c r="P1672" s="4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1" t="s">
        <v>3428</v>
      </c>
      <c r="C1673" s="1" t="s">
        <v>3429</v>
      </c>
      <c r="D1673" s="2">
        <v>2000</v>
      </c>
      <c r="E1673" s="3">
        <v>2013.47</v>
      </c>
      <c r="F1673" t="s">
        <v>19</v>
      </c>
      <c r="G1673" t="s">
        <v>20</v>
      </c>
      <c r="H1673" t="s">
        <v>21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1621</v>
      </c>
      <c r="O1673" t="s">
        <v>3369</v>
      </c>
      <c r="P1673" s="4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1" t="s">
        <v>3430</v>
      </c>
      <c r="C1674" s="1" t="s">
        <v>3431</v>
      </c>
      <c r="D1674" s="2">
        <v>1700</v>
      </c>
      <c r="E1674" s="3">
        <v>1920</v>
      </c>
      <c r="F1674" t="s">
        <v>19</v>
      </c>
      <c r="G1674" t="s">
        <v>20</v>
      </c>
      <c r="H1674" t="s">
        <v>21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1621</v>
      </c>
      <c r="O1674" t="s">
        <v>3369</v>
      </c>
      <c r="P1674" s="4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1" t="s">
        <v>3432</v>
      </c>
      <c r="C1675" s="1" t="s">
        <v>3433</v>
      </c>
      <c r="D1675" s="2">
        <v>2100</v>
      </c>
      <c r="E1675" s="3">
        <v>2690</v>
      </c>
      <c r="F1675" t="s">
        <v>19</v>
      </c>
      <c r="G1675" t="s">
        <v>20</v>
      </c>
      <c r="H1675" t="s">
        <v>21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1621</v>
      </c>
      <c r="O1675" t="s">
        <v>3369</v>
      </c>
      <c r="P1675" s="4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1" t="s">
        <v>3434</v>
      </c>
      <c r="C1676" s="1" t="s">
        <v>3435</v>
      </c>
      <c r="D1676" s="2">
        <v>5000</v>
      </c>
      <c r="E1676" s="3">
        <v>10085</v>
      </c>
      <c r="F1676" t="s">
        <v>19</v>
      </c>
      <c r="G1676" t="s">
        <v>20</v>
      </c>
      <c r="H1676" t="s">
        <v>21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1621</v>
      </c>
      <c r="O1676" t="s">
        <v>3369</v>
      </c>
      <c r="P1676" s="4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1" t="s">
        <v>3436</v>
      </c>
      <c r="C1677" s="1" t="s">
        <v>3437</v>
      </c>
      <c r="D1677" s="2">
        <v>1000</v>
      </c>
      <c r="E1677" s="3">
        <v>1374.16</v>
      </c>
      <c r="F1677" t="s">
        <v>19</v>
      </c>
      <c r="G1677" t="s">
        <v>20</v>
      </c>
      <c r="H1677" t="s">
        <v>21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1621</v>
      </c>
      <c r="O1677" t="s">
        <v>3369</v>
      </c>
      <c r="P1677" s="4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1" t="s">
        <v>3438</v>
      </c>
      <c r="C1678" s="1" t="s">
        <v>3439</v>
      </c>
      <c r="D1678" s="2">
        <v>3000</v>
      </c>
      <c r="E1678" s="3">
        <v>3460</v>
      </c>
      <c r="F1678" t="s">
        <v>19</v>
      </c>
      <c r="G1678" t="s">
        <v>20</v>
      </c>
      <c r="H1678" t="s">
        <v>21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1621</v>
      </c>
      <c r="O1678" t="s">
        <v>3369</v>
      </c>
      <c r="P1678" s="4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1" t="s">
        <v>3440</v>
      </c>
      <c r="C1679" s="1" t="s">
        <v>3441</v>
      </c>
      <c r="D1679" s="2">
        <v>6000</v>
      </c>
      <c r="E1679" s="3">
        <v>6700</v>
      </c>
      <c r="F1679" t="s">
        <v>19</v>
      </c>
      <c r="G1679" t="s">
        <v>58</v>
      </c>
      <c r="H1679" t="s">
        <v>59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1621</v>
      </c>
      <c r="O1679" t="s">
        <v>3369</v>
      </c>
      <c r="P1679" s="4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1" t="s">
        <v>3442</v>
      </c>
      <c r="C1680" s="1" t="s">
        <v>3443</v>
      </c>
      <c r="D1680" s="2">
        <v>1500</v>
      </c>
      <c r="E1680" s="3">
        <v>1776</v>
      </c>
      <c r="F1680" t="s">
        <v>19</v>
      </c>
      <c r="G1680" t="s">
        <v>20</v>
      </c>
      <c r="H1680" t="s">
        <v>21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1621</v>
      </c>
      <c r="O1680" t="s">
        <v>3369</v>
      </c>
      <c r="P1680" s="4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1" t="s">
        <v>3444</v>
      </c>
      <c r="C1681" s="1" t="s">
        <v>3445</v>
      </c>
      <c r="D1681" s="2">
        <v>2000</v>
      </c>
      <c r="E1681" s="3">
        <v>3500</v>
      </c>
      <c r="F1681" t="s">
        <v>19</v>
      </c>
      <c r="G1681" t="s">
        <v>20</v>
      </c>
      <c r="H1681" t="s">
        <v>21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1621</v>
      </c>
      <c r="O1681" t="s">
        <v>3369</v>
      </c>
      <c r="P1681" s="4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1" t="s">
        <v>3446</v>
      </c>
      <c r="C1682" s="1" t="s">
        <v>3447</v>
      </c>
      <c r="D1682" s="2">
        <v>1000</v>
      </c>
      <c r="E1682" s="3">
        <v>1175</v>
      </c>
      <c r="F1682" t="s">
        <v>19</v>
      </c>
      <c r="G1682" t="s">
        <v>20</v>
      </c>
      <c r="H1682" t="s">
        <v>21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1621</v>
      </c>
      <c r="O1682" t="s">
        <v>3369</v>
      </c>
      <c r="P1682" s="4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1" t="s">
        <v>3448</v>
      </c>
      <c r="C1683" s="1" t="s">
        <v>3449</v>
      </c>
      <c r="D1683" s="2">
        <v>65000</v>
      </c>
      <c r="E1683" s="3">
        <v>65924.38</v>
      </c>
      <c r="F1683" t="s">
        <v>3450</v>
      </c>
      <c r="G1683" t="s">
        <v>20</v>
      </c>
      <c r="H1683" t="s">
        <v>21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1621</v>
      </c>
      <c r="O1683" t="s">
        <v>3451</v>
      </c>
      <c r="P1683" s="4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1" t="s">
        <v>3452</v>
      </c>
      <c r="C1684" s="1" t="s">
        <v>3453</v>
      </c>
      <c r="D1684" s="2">
        <v>6000</v>
      </c>
      <c r="E1684" s="3">
        <v>0</v>
      </c>
      <c r="F1684" t="s">
        <v>3450</v>
      </c>
      <c r="G1684" t="s">
        <v>20</v>
      </c>
      <c r="H1684" t="s">
        <v>21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1621</v>
      </c>
      <c r="O1684" t="s">
        <v>3451</v>
      </c>
      <c r="P1684" s="4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1" t="s">
        <v>3454</v>
      </c>
      <c r="C1685" s="1" t="s">
        <v>3455</v>
      </c>
      <c r="D1685" s="2">
        <v>3500</v>
      </c>
      <c r="E1685" s="3">
        <v>760</v>
      </c>
      <c r="F1685" t="s">
        <v>3450</v>
      </c>
      <c r="G1685" t="s">
        <v>183</v>
      </c>
      <c r="H1685" t="s">
        <v>59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1621</v>
      </c>
      <c r="O1685" t="s">
        <v>3451</v>
      </c>
      <c r="P1685" s="4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1" t="s">
        <v>3456</v>
      </c>
      <c r="C1686" s="1" t="s">
        <v>3457</v>
      </c>
      <c r="D1686" s="2">
        <v>8000</v>
      </c>
      <c r="E1686" s="3">
        <v>8730</v>
      </c>
      <c r="F1686" t="s">
        <v>3450</v>
      </c>
      <c r="G1686" t="s">
        <v>20</v>
      </c>
      <c r="H1686" t="s">
        <v>21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1621</v>
      </c>
      <c r="O1686" t="s">
        <v>3451</v>
      </c>
      <c r="P1686" s="4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1" t="s">
        <v>3458</v>
      </c>
      <c r="C1687" s="1" t="s">
        <v>3459</v>
      </c>
      <c r="D1687" s="2">
        <v>350</v>
      </c>
      <c r="E1687" s="3">
        <v>360</v>
      </c>
      <c r="F1687" t="s">
        <v>3450</v>
      </c>
      <c r="G1687" t="s">
        <v>20</v>
      </c>
      <c r="H1687" t="s">
        <v>21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1621</v>
      </c>
      <c r="O1687" t="s">
        <v>3451</v>
      </c>
      <c r="P1687" s="4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1" t="s">
        <v>3460</v>
      </c>
      <c r="C1688" s="1" t="s">
        <v>3461</v>
      </c>
      <c r="D1688" s="2">
        <v>5000</v>
      </c>
      <c r="E1688" s="3">
        <v>18</v>
      </c>
      <c r="F1688" t="s">
        <v>3450</v>
      </c>
      <c r="G1688" t="s">
        <v>163</v>
      </c>
      <c r="H1688" t="s">
        <v>164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1621</v>
      </c>
      <c r="O1688" t="s">
        <v>3451</v>
      </c>
      <c r="P1688" s="4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1" t="s">
        <v>3462</v>
      </c>
      <c r="C1689" s="1" t="s">
        <v>3463</v>
      </c>
      <c r="D1689" s="2">
        <v>10000</v>
      </c>
      <c r="E1689" s="3">
        <v>3125</v>
      </c>
      <c r="F1689" t="s">
        <v>3450</v>
      </c>
      <c r="G1689" t="s">
        <v>20</v>
      </c>
      <c r="H1689" t="s">
        <v>21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1621</v>
      </c>
      <c r="O1689" t="s">
        <v>3451</v>
      </c>
      <c r="P1689" s="4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1" t="s">
        <v>3464</v>
      </c>
      <c r="C1690" s="1" t="s">
        <v>3465</v>
      </c>
      <c r="D1690" s="2">
        <v>4000</v>
      </c>
      <c r="E1690" s="3">
        <v>1772</v>
      </c>
      <c r="F1690" t="s">
        <v>3450</v>
      </c>
      <c r="G1690" t="s">
        <v>20</v>
      </c>
      <c r="H1690" t="s">
        <v>21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1621</v>
      </c>
      <c r="O1690" t="s">
        <v>3451</v>
      </c>
      <c r="P1690" s="4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1" t="s">
        <v>3466</v>
      </c>
      <c r="C1691" s="1" t="s">
        <v>3467</v>
      </c>
      <c r="D1691" s="2">
        <v>2400</v>
      </c>
      <c r="E1691" s="3">
        <v>2400</v>
      </c>
      <c r="F1691" t="s">
        <v>3450</v>
      </c>
      <c r="G1691" t="s">
        <v>20</v>
      </c>
      <c r="H1691" t="s">
        <v>21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1621</v>
      </c>
      <c r="O1691" t="s">
        <v>3451</v>
      </c>
      <c r="P1691" s="4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1" t="s">
        <v>3468</v>
      </c>
      <c r="C1692" s="1" t="s">
        <v>3469</v>
      </c>
      <c r="D1692" s="2">
        <v>2500</v>
      </c>
      <c r="E1692" s="3">
        <v>635</v>
      </c>
      <c r="F1692" t="s">
        <v>3450</v>
      </c>
      <c r="G1692" t="s">
        <v>20</v>
      </c>
      <c r="H1692" t="s">
        <v>21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1621</v>
      </c>
      <c r="O1692" t="s">
        <v>3451</v>
      </c>
      <c r="P1692" s="4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1" t="s">
        <v>3470</v>
      </c>
      <c r="C1693" s="1" t="s">
        <v>3471</v>
      </c>
      <c r="D1693" s="2">
        <v>30000</v>
      </c>
      <c r="E1693" s="3">
        <v>10042</v>
      </c>
      <c r="F1693" t="s">
        <v>3450</v>
      </c>
      <c r="G1693" t="s">
        <v>20</v>
      </c>
      <c r="H1693" t="s">
        <v>21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1621</v>
      </c>
      <c r="O1693" t="s">
        <v>3451</v>
      </c>
      <c r="P1693" s="4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1" t="s">
        <v>3472</v>
      </c>
      <c r="C1694" s="1" t="s">
        <v>3473</v>
      </c>
      <c r="D1694" s="2">
        <v>5000</v>
      </c>
      <c r="E1694" s="3">
        <v>2390</v>
      </c>
      <c r="F1694" t="s">
        <v>3450</v>
      </c>
      <c r="G1694" t="s">
        <v>20</v>
      </c>
      <c r="H1694" t="s">
        <v>21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1621</v>
      </c>
      <c r="O1694" t="s">
        <v>3451</v>
      </c>
      <c r="P1694" s="4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1" t="s">
        <v>3474</v>
      </c>
      <c r="C1695" s="1" t="s">
        <v>3475</v>
      </c>
      <c r="D1695" s="2">
        <v>3000</v>
      </c>
      <c r="E1695" s="3">
        <v>280</v>
      </c>
      <c r="F1695" t="s">
        <v>3450</v>
      </c>
      <c r="G1695" t="s">
        <v>28</v>
      </c>
      <c r="H1695" t="s">
        <v>29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1621</v>
      </c>
      <c r="O1695" t="s">
        <v>3451</v>
      </c>
      <c r="P1695" s="4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1" t="s">
        <v>3476</v>
      </c>
      <c r="C1696" s="1" t="s">
        <v>3477</v>
      </c>
      <c r="D1696" s="2">
        <v>10000</v>
      </c>
      <c r="E1696" s="3">
        <v>5</v>
      </c>
      <c r="F1696" t="s">
        <v>3450</v>
      </c>
      <c r="G1696" t="s">
        <v>20</v>
      </c>
      <c r="H1696" t="s">
        <v>21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1621</v>
      </c>
      <c r="O1696" t="s">
        <v>3451</v>
      </c>
      <c r="P1696" s="4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1" t="s">
        <v>3478</v>
      </c>
      <c r="C1697" s="1" t="s">
        <v>3479</v>
      </c>
      <c r="D1697" s="2">
        <v>12000</v>
      </c>
      <c r="E1697" s="3">
        <v>1405</v>
      </c>
      <c r="F1697" t="s">
        <v>3450</v>
      </c>
      <c r="G1697" t="s">
        <v>20</v>
      </c>
      <c r="H1697" t="s">
        <v>21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1621</v>
      </c>
      <c r="O1697" t="s">
        <v>3451</v>
      </c>
      <c r="P1697" s="4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1" t="s">
        <v>3480</v>
      </c>
      <c r="C1698" s="1" t="s">
        <v>3481</v>
      </c>
      <c r="D1698" s="2">
        <v>300000</v>
      </c>
      <c r="E1698" s="3">
        <v>0</v>
      </c>
      <c r="F1698" t="s">
        <v>3450</v>
      </c>
      <c r="G1698" t="s">
        <v>20</v>
      </c>
      <c r="H1698" t="s">
        <v>21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1621</v>
      </c>
      <c r="O1698" t="s">
        <v>3451</v>
      </c>
      <c r="P1698" s="4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1" t="s">
        <v>3482</v>
      </c>
      <c r="C1699" s="1" t="s">
        <v>3483</v>
      </c>
      <c r="D1699" s="2">
        <v>12500</v>
      </c>
      <c r="E1699" s="3">
        <v>2526</v>
      </c>
      <c r="F1699" t="s">
        <v>3450</v>
      </c>
      <c r="G1699" t="s">
        <v>20</v>
      </c>
      <c r="H1699" t="s">
        <v>21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1621</v>
      </c>
      <c r="O1699" t="s">
        <v>3451</v>
      </c>
      <c r="P1699" s="4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1" t="s">
        <v>3484</v>
      </c>
      <c r="C1700" s="1" t="s">
        <v>3485</v>
      </c>
      <c r="D1700" s="2">
        <v>125000</v>
      </c>
      <c r="E1700" s="3">
        <v>0</v>
      </c>
      <c r="F1700" t="s">
        <v>3450</v>
      </c>
      <c r="G1700" t="s">
        <v>20</v>
      </c>
      <c r="H1700" t="s">
        <v>21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1621</v>
      </c>
      <c r="O1700" t="s">
        <v>3451</v>
      </c>
      <c r="P1700" s="4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1" t="s">
        <v>3486</v>
      </c>
      <c r="C1701" s="1" t="s">
        <v>3487</v>
      </c>
      <c r="D1701" s="2">
        <v>5105</v>
      </c>
      <c r="E1701" s="3">
        <v>216</v>
      </c>
      <c r="F1701" t="s">
        <v>3450</v>
      </c>
      <c r="G1701" t="s">
        <v>20</v>
      </c>
      <c r="H1701" t="s">
        <v>21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1621</v>
      </c>
      <c r="O1701" t="s">
        <v>3451</v>
      </c>
      <c r="P1701" s="4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1" t="s">
        <v>3488</v>
      </c>
      <c r="C1702" s="1" t="s">
        <v>3489</v>
      </c>
      <c r="D1702" s="2">
        <v>20000</v>
      </c>
      <c r="E1702" s="3">
        <v>5212</v>
      </c>
      <c r="F1702" t="s">
        <v>3450</v>
      </c>
      <c r="G1702" t="s">
        <v>20</v>
      </c>
      <c r="H1702" t="s">
        <v>21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1621</v>
      </c>
      <c r="O1702" t="s">
        <v>3451</v>
      </c>
      <c r="P1702" s="4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1" t="s">
        <v>3490</v>
      </c>
      <c r="C1703" s="1" t="s">
        <v>3491</v>
      </c>
      <c r="D1703" s="2">
        <v>5050</v>
      </c>
      <c r="E1703" s="3">
        <v>10</v>
      </c>
      <c r="F1703" t="s">
        <v>361</v>
      </c>
      <c r="G1703" t="s">
        <v>20</v>
      </c>
      <c r="H1703" t="s">
        <v>21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1621</v>
      </c>
      <c r="O1703" t="s">
        <v>3451</v>
      </c>
      <c r="P1703" s="4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1" t="s">
        <v>3492</v>
      </c>
      <c r="C1704" s="1" t="s">
        <v>3493</v>
      </c>
      <c r="D1704" s="2">
        <v>16500</v>
      </c>
      <c r="E1704" s="3">
        <v>1</v>
      </c>
      <c r="F1704" t="s">
        <v>361</v>
      </c>
      <c r="G1704" t="s">
        <v>20</v>
      </c>
      <c r="H1704" t="s">
        <v>21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1621</v>
      </c>
      <c r="O1704" t="s">
        <v>3451</v>
      </c>
      <c r="P1704" s="4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1" t="s">
        <v>3494</v>
      </c>
      <c r="C1705" s="1" t="s">
        <v>3495</v>
      </c>
      <c r="D1705" s="2">
        <v>5000</v>
      </c>
      <c r="E1705" s="3">
        <v>51</v>
      </c>
      <c r="F1705" t="s">
        <v>361</v>
      </c>
      <c r="G1705" t="s">
        <v>20</v>
      </c>
      <c r="H1705" t="s">
        <v>21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1621</v>
      </c>
      <c r="O1705" t="s">
        <v>3451</v>
      </c>
      <c r="P1705" s="4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1" t="s">
        <v>3496</v>
      </c>
      <c r="C1706" s="1" t="s">
        <v>3497</v>
      </c>
      <c r="D1706" s="2">
        <v>2000</v>
      </c>
      <c r="E1706" s="3">
        <v>1302</v>
      </c>
      <c r="F1706" t="s">
        <v>361</v>
      </c>
      <c r="G1706" t="s">
        <v>20</v>
      </c>
      <c r="H1706" t="s">
        <v>21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1621</v>
      </c>
      <c r="O1706" t="s">
        <v>3451</v>
      </c>
      <c r="P1706" s="4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1" t="s">
        <v>3498</v>
      </c>
      <c r="C1707" s="1" t="s">
        <v>3499</v>
      </c>
      <c r="D1707" s="2">
        <v>2000</v>
      </c>
      <c r="E1707" s="3">
        <v>0</v>
      </c>
      <c r="F1707" t="s">
        <v>361</v>
      </c>
      <c r="G1707" t="s">
        <v>20</v>
      </c>
      <c r="H1707" t="s">
        <v>21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1621</v>
      </c>
      <c r="O1707" t="s">
        <v>3451</v>
      </c>
      <c r="P1707" s="4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1" t="s">
        <v>3500</v>
      </c>
      <c r="C1708" s="1" t="s">
        <v>3501</v>
      </c>
      <c r="D1708" s="2">
        <v>5500</v>
      </c>
      <c r="E1708" s="3">
        <v>0</v>
      </c>
      <c r="F1708" t="s">
        <v>361</v>
      </c>
      <c r="G1708" t="s">
        <v>506</v>
      </c>
      <c r="H1708" t="s">
        <v>59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1621</v>
      </c>
      <c r="O1708" t="s">
        <v>3451</v>
      </c>
      <c r="P1708" s="4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1" t="s">
        <v>3502</v>
      </c>
      <c r="C1709" s="1" t="s">
        <v>3503</v>
      </c>
      <c r="D1709" s="2">
        <v>5000</v>
      </c>
      <c r="E1709" s="3">
        <v>487</v>
      </c>
      <c r="F1709" t="s">
        <v>361</v>
      </c>
      <c r="G1709" t="s">
        <v>20</v>
      </c>
      <c r="H1709" t="s">
        <v>21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1621</v>
      </c>
      <c r="O1709" t="s">
        <v>3451</v>
      </c>
      <c r="P1709" s="4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1" t="s">
        <v>3504</v>
      </c>
      <c r="C1710" s="1" t="s">
        <v>3505</v>
      </c>
      <c r="D1710" s="2">
        <v>7000</v>
      </c>
      <c r="E1710" s="3">
        <v>0</v>
      </c>
      <c r="F1710" t="s">
        <v>361</v>
      </c>
      <c r="G1710" t="s">
        <v>20</v>
      </c>
      <c r="H1710" t="s">
        <v>21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1621</v>
      </c>
      <c r="O1710" t="s">
        <v>3451</v>
      </c>
      <c r="P1710" s="4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1" t="s">
        <v>3506</v>
      </c>
      <c r="C1711" s="1" t="s">
        <v>3507</v>
      </c>
      <c r="D1711" s="2">
        <v>1750</v>
      </c>
      <c r="E1711" s="3">
        <v>85</v>
      </c>
      <c r="F1711" t="s">
        <v>361</v>
      </c>
      <c r="G1711" t="s">
        <v>20</v>
      </c>
      <c r="H1711" t="s">
        <v>21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1621</v>
      </c>
      <c r="O1711" t="s">
        <v>3451</v>
      </c>
      <c r="P1711" s="4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1" t="s">
        <v>3508</v>
      </c>
      <c r="C1712" s="1" t="s">
        <v>3509</v>
      </c>
      <c r="D1712" s="2">
        <v>5000</v>
      </c>
      <c r="E1712" s="3">
        <v>34</v>
      </c>
      <c r="F1712" t="s">
        <v>361</v>
      </c>
      <c r="G1712" t="s">
        <v>506</v>
      </c>
      <c r="H1712" t="s">
        <v>59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1621</v>
      </c>
      <c r="O1712" t="s">
        <v>3451</v>
      </c>
      <c r="P1712" s="4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1" t="s">
        <v>3510</v>
      </c>
      <c r="C1713" s="1" t="s">
        <v>3511</v>
      </c>
      <c r="D1713" s="2">
        <v>10000</v>
      </c>
      <c r="E1713" s="3">
        <v>1050</v>
      </c>
      <c r="F1713" t="s">
        <v>361</v>
      </c>
      <c r="G1713" t="s">
        <v>20</v>
      </c>
      <c r="H1713" t="s">
        <v>21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1621</v>
      </c>
      <c r="O1713" t="s">
        <v>3451</v>
      </c>
      <c r="P1713" s="4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1" t="s">
        <v>3512</v>
      </c>
      <c r="C1714" s="1" t="s">
        <v>3513</v>
      </c>
      <c r="D1714" s="2">
        <v>5000</v>
      </c>
      <c r="E1714" s="3">
        <v>0</v>
      </c>
      <c r="F1714" t="s">
        <v>361</v>
      </c>
      <c r="G1714" t="s">
        <v>20</v>
      </c>
      <c r="H1714" t="s">
        <v>21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1621</v>
      </c>
      <c r="O1714" t="s">
        <v>3451</v>
      </c>
      <c r="P1714" s="4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1" t="s">
        <v>3514</v>
      </c>
      <c r="C1715" s="1" t="s">
        <v>3515</v>
      </c>
      <c r="D1715" s="2">
        <v>3000</v>
      </c>
      <c r="E1715" s="3">
        <v>50</v>
      </c>
      <c r="F1715" t="s">
        <v>361</v>
      </c>
      <c r="G1715" t="s">
        <v>20</v>
      </c>
      <c r="H1715" t="s">
        <v>21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1621</v>
      </c>
      <c r="O1715" t="s">
        <v>3451</v>
      </c>
      <c r="P1715" s="4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1" t="s">
        <v>3516</v>
      </c>
      <c r="C1716" s="1" t="s">
        <v>3517</v>
      </c>
      <c r="D1716" s="2">
        <v>25000</v>
      </c>
      <c r="E1716" s="3">
        <v>1967</v>
      </c>
      <c r="F1716" t="s">
        <v>361</v>
      </c>
      <c r="G1716" t="s">
        <v>20</v>
      </c>
      <c r="H1716" t="s">
        <v>21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1621</v>
      </c>
      <c r="O1716" t="s">
        <v>3451</v>
      </c>
      <c r="P1716" s="4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1" t="s">
        <v>3518</v>
      </c>
      <c r="C1717" s="1" t="s">
        <v>3519</v>
      </c>
      <c r="D1717" s="2">
        <v>5000</v>
      </c>
      <c r="E1717" s="3">
        <v>11</v>
      </c>
      <c r="F1717" t="s">
        <v>361</v>
      </c>
      <c r="G1717" t="s">
        <v>20</v>
      </c>
      <c r="H1717" t="s">
        <v>21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1621</v>
      </c>
      <c r="O1717" t="s">
        <v>3451</v>
      </c>
      <c r="P1717" s="4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1" t="s">
        <v>3520</v>
      </c>
      <c r="C1718" s="1" t="s">
        <v>3521</v>
      </c>
      <c r="D1718" s="2">
        <v>2000</v>
      </c>
      <c r="E1718" s="3">
        <v>150</v>
      </c>
      <c r="F1718" t="s">
        <v>361</v>
      </c>
      <c r="G1718" t="s">
        <v>20</v>
      </c>
      <c r="H1718" t="s">
        <v>21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1621</v>
      </c>
      <c r="O1718" t="s">
        <v>3451</v>
      </c>
      <c r="P1718" s="4">
        <f t="shared" si="52"/>
        <v>42673.577534722222</v>
      </c>
      <c r="Q1718">
        <f t="shared" si="53"/>
        <v>2016</v>
      </c>
    </row>
    <row r="1719" spans="1:17" ht="45" x14ac:dyDescent="0.25">
      <c r="A1719">
        <v>1717</v>
      </c>
      <c r="B1719" s="1" t="s">
        <v>3522</v>
      </c>
      <c r="C1719" s="1" t="s">
        <v>3523</v>
      </c>
      <c r="D1719" s="2">
        <v>3265</v>
      </c>
      <c r="E1719" s="3">
        <v>1395</v>
      </c>
      <c r="F1719" t="s">
        <v>361</v>
      </c>
      <c r="G1719" t="s">
        <v>20</v>
      </c>
      <c r="H1719" t="s">
        <v>21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1621</v>
      </c>
      <c r="O1719" t="s">
        <v>3451</v>
      </c>
      <c r="P1719" s="4">
        <f t="shared" si="52"/>
        <v>42460.98192129629</v>
      </c>
      <c r="Q1719">
        <f t="shared" si="53"/>
        <v>2016</v>
      </c>
    </row>
    <row r="1720" spans="1:17" x14ac:dyDescent="0.25">
      <c r="A1720">
        <v>1718</v>
      </c>
      <c r="B1720" s="1" t="s">
        <v>3524</v>
      </c>
      <c r="C1720" s="1" t="s">
        <v>3525</v>
      </c>
      <c r="D1720" s="2">
        <v>35000</v>
      </c>
      <c r="E1720" s="3">
        <v>75</v>
      </c>
      <c r="F1720" t="s">
        <v>361</v>
      </c>
      <c r="G1720" t="s">
        <v>20</v>
      </c>
      <c r="H1720" t="s">
        <v>21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1621</v>
      </c>
      <c r="O1720" t="s">
        <v>3451</v>
      </c>
      <c r="P1720" s="4">
        <f t="shared" si="52"/>
        <v>42460.610520833332</v>
      </c>
      <c r="Q1720">
        <f t="shared" si="53"/>
        <v>2016</v>
      </c>
    </row>
    <row r="1721" spans="1:17" ht="60" x14ac:dyDescent="0.25">
      <c r="A1721">
        <v>1719</v>
      </c>
      <c r="B1721" s="1" t="s">
        <v>3526</v>
      </c>
      <c r="C1721" s="1" t="s">
        <v>3527</v>
      </c>
      <c r="D1721" s="2">
        <v>4000</v>
      </c>
      <c r="E1721" s="3">
        <v>35</v>
      </c>
      <c r="F1721" t="s">
        <v>361</v>
      </c>
      <c r="G1721" t="s">
        <v>20</v>
      </c>
      <c r="H1721" t="s">
        <v>21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1621</v>
      </c>
      <c r="O1721" t="s">
        <v>3451</v>
      </c>
      <c r="P1721" s="4">
        <f t="shared" si="52"/>
        <v>41869.534618055557</v>
      </c>
      <c r="Q1721">
        <f t="shared" si="53"/>
        <v>2014</v>
      </c>
    </row>
    <row r="1722" spans="1:17" ht="60" x14ac:dyDescent="0.25">
      <c r="A1722">
        <v>1720</v>
      </c>
      <c r="B1722" s="1" t="s">
        <v>3528</v>
      </c>
      <c r="C1722" s="1" t="s">
        <v>3529</v>
      </c>
      <c r="D1722" s="2">
        <v>4000</v>
      </c>
      <c r="E1722" s="3">
        <v>225</v>
      </c>
      <c r="F1722" t="s">
        <v>361</v>
      </c>
      <c r="G1722" t="s">
        <v>20</v>
      </c>
      <c r="H1722" t="s">
        <v>21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1621</v>
      </c>
      <c r="O1722" t="s">
        <v>3451</v>
      </c>
      <c r="P1722" s="4">
        <f t="shared" si="52"/>
        <v>41922.783229166671</v>
      </c>
      <c r="Q1722">
        <f t="shared" si="53"/>
        <v>2014</v>
      </c>
    </row>
    <row r="1723" spans="1:17" ht="45" x14ac:dyDescent="0.25">
      <c r="A1723">
        <v>1721</v>
      </c>
      <c r="B1723" s="1" t="s">
        <v>3530</v>
      </c>
      <c r="C1723" s="1" t="s">
        <v>3531</v>
      </c>
      <c r="D1723" s="2">
        <v>5000</v>
      </c>
      <c r="E1723" s="3">
        <v>0</v>
      </c>
      <c r="F1723" t="s">
        <v>361</v>
      </c>
      <c r="G1723" t="s">
        <v>20</v>
      </c>
      <c r="H1723" t="s">
        <v>21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1621</v>
      </c>
      <c r="O1723" t="s">
        <v>3451</v>
      </c>
      <c r="P1723" s="4">
        <f t="shared" si="52"/>
        <v>42319.461377314816</v>
      </c>
      <c r="Q1723">
        <f t="shared" si="53"/>
        <v>2015</v>
      </c>
    </row>
    <row r="1724" spans="1:17" ht="45" x14ac:dyDescent="0.25">
      <c r="A1724">
        <v>1722</v>
      </c>
      <c r="B1724" s="1" t="s">
        <v>3532</v>
      </c>
      <c r="C1724" s="1" t="s">
        <v>3533</v>
      </c>
      <c r="D1724" s="2">
        <v>2880</v>
      </c>
      <c r="E1724" s="3">
        <v>1</v>
      </c>
      <c r="F1724" t="s">
        <v>361</v>
      </c>
      <c r="G1724" t="s">
        <v>20</v>
      </c>
      <c r="H1724" t="s">
        <v>21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1621</v>
      </c>
      <c r="O1724" t="s">
        <v>3451</v>
      </c>
      <c r="P1724" s="4">
        <f t="shared" si="52"/>
        <v>42425.960983796293</v>
      </c>
      <c r="Q1724">
        <f t="shared" si="53"/>
        <v>2016</v>
      </c>
    </row>
    <row r="1725" spans="1:17" ht="60" x14ac:dyDescent="0.25">
      <c r="A1725">
        <v>1723</v>
      </c>
      <c r="B1725" s="1" t="s">
        <v>3534</v>
      </c>
      <c r="C1725" s="1" t="s">
        <v>3535</v>
      </c>
      <c r="D1725" s="2">
        <v>10000</v>
      </c>
      <c r="E1725" s="3">
        <v>650</v>
      </c>
      <c r="F1725" t="s">
        <v>361</v>
      </c>
      <c r="G1725" t="s">
        <v>20</v>
      </c>
      <c r="H1725" t="s">
        <v>21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1621</v>
      </c>
      <c r="O1725" t="s">
        <v>3451</v>
      </c>
      <c r="P1725" s="4">
        <f t="shared" si="52"/>
        <v>42129.82540509259</v>
      </c>
      <c r="Q1725">
        <f t="shared" si="53"/>
        <v>2015</v>
      </c>
    </row>
    <row r="1726" spans="1:17" ht="60" x14ac:dyDescent="0.25">
      <c r="A1726">
        <v>1724</v>
      </c>
      <c r="B1726" s="1" t="s">
        <v>3536</v>
      </c>
      <c r="C1726" s="1" t="s">
        <v>3537</v>
      </c>
      <c r="D1726" s="2">
        <v>6000</v>
      </c>
      <c r="E1726" s="3">
        <v>35</v>
      </c>
      <c r="F1726" t="s">
        <v>361</v>
      </c>
      <c r="G1726" t="s">
        <v>20</v>
      </c>
      <c r="H1726" t="s">
        <v>21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1621</v>
      </c>
      <c r="O1726" t="s">
        <v>3451</v>
      </c>
      <c r="P1726" s="4">
        <f t="shared" si="52"/>
        <v>41912.932430555556</v>
      </c>
      <c r="Q1726">
        <f t="shared" si="53"/>
        <v>2014</v>
      </c>
    </row>
    <row r="1727" spans="1:17" ht="60" x14ac:dyDescent="0.25">
      <c r="A1727">
        <v>1725</v>
      </c>
      <c r="B1727" s="1" t="s">
        <v>3538</v>
      </c>
      <c r="C1727" s="1" t="s">
        <v>3539</v>
      </c>
      <c r="D1727" s="2">
        <v>5500</v>
      </c>
      <c r="E1727" s="3">
        <v>560</v>
      </c>
      <c r="F1727" t="s">
        <v>361</v>
      </c>
      <c r="G1727" t="s">
        <v>20</v>
      </c>
      <c r="H1727" t="s">
        <v>21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1621</v>
      </c>
      <c r="O1727" t="s">
        <v>3451</v>
      </c>
      <c r="P1727" s="4">
        <f t="shared" si="52"/>
        <v>41845.968159722222</v>
      </c>
      <c r="Q1727">
        <f t="shared" si="53"/>
        <v>2014</v>
      </c>
    </row>
    <row r="1728" spans="1:17" ht="30" x14ac:dyDescent="0.25">
      <c r="A1728">
        <v>1726</v>
      </c>
      <c r="B1728" s="1" t="s">
        <v>3540</v>
      </c>
      <c r="C1728" s="1" t="s">
        <v>3541</v>
      </c>
      <c r="D1728" s="2">
        <v>6500</v>
      </c>
      <c r="E1728" s="3">
        <v>2196</v>
      </c>
      <c r="F1728" t="s">
        <v>361</v>
      </c>
      <c r="G1728" t="s">
        <v>20</v>
      </c>
      <c r="H1728" t="s">
        <v>21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1621</v>
      </c>
      <c r="O1728" t="s">
        <v>3451</v>
      </c>
      <c r="P1728" s="4">
        <f t="shared" si="52"/>
        <v>41788.919722222221</v>
      </c>
      <c r="Q1728">
        <f t="shared" si="53"/>
        <v>2014</v>
      </c>
    </row>
    <row r="1729" spans="1:17" ht="60" x14ac:dyDescent="0.25">
      <c r="A1729">
        <v>1727</v>
      </c>
      <c r="B1729" s="1" t="s">
        <v>3542</v>
      </c>
      <c r="C1729" s="1" t="s">
        <v>3543</v>
      </c>
      <c r="D1729" s="2">
        <v>3000</v>
      </c>
      <c r="E1729" s="3">
        <v>1</v>
      </c>
      <c r="F1729" t="s">
        <v>361</v>
      </c>
      <c r="G1729" t="s">
        <v>28</v>
      </c>
      <c r="H1729" t="s">
        <v>29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1621</v>
      </c>
      <c r="O1729" t="s">
        <v>3451</v>
      </c>
      <c r="P1729" s="4">
        <f t="shared" si="52"/>
        <v>42044.927974537044</v>
      </c>
      <c r="Q1729">
        <f t="shared" si="53"/>
        <v>2015</v>
      </c>
    </row>
    <row r="1730" spans="1:17" ht="45" x14ac:dyDescent="0.25">
      <c r="A1730">
        <v>1728</v>
      </c>
      <c r="B1730" s="1" t="s">
        <v>3544</v>
      </c>
      <c r="C1730" s="1" t="s">
        <v>3545</v>
      </c>
      <c r="D1730" s="2">
        <v>1250</v>
      </c>
      <c r="E1730" s="3">
        <v>855</v>
      </c>
      <c r="F1730" t="s">
        <v>361</v>
      </c>
      <c r="G1730" t="s">
        <v>20</v>
      </c>
      <c r="H1730" t="s">
        <v>21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1621</v>
      </c>
      <c r="O1730" t="s">
        <v>3451</v>
      </c>
      <c r="P1730" s="4">
        <f t="shared" ref="P1730:P1793" si="54">(((J1730/60)/60)/24)+DATE(1970,1,1)</f>
        <v>42268.625856481478</v>
      </c>
      <c r="Q1730">
        <f t="shared" ref="Q1730:Q1793" si="55">YEAR(P1730)</f>
        <v>2015</v>
      </c>
    </row>
    <row r="1731" spans="1:17" ht="60" x14ac:dyDescent="0.25">
      <c r="A1731">
        <v>1729</v>
      </c>
      <c r="B1731" s="1" t="s">
        <v>3546</v>
      </c>
      <c r="C1731" s="1" t="s">
        <v>3547</v>
      </c>
      <c r="D1731" s="2">
        <v>10000</v>
      </c>
      <c r="E1731" s="3">
        <v>0</v>
      </c>
      <c r="F1731" t="s">
        <v>361</v>
      </c>
      <c r="G1731" t="s">
        <v>20</v>
      </c>
      <c r="H1731" t="s">
        <v>21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1621</v>
      </c>
      <c r="O1731" t="s">
        <v>3451</v>
      </c>
      <c r="P1731" s="4">
        <f t="shared" si="54"/>
        <v>42471.052152777775</v>
      </c>
      <c r="Q1731">
        <f t="shared" si="55"/>
        <v>2016</v>
      </c>
    </row>
    <row r="1732" spans="1:17" ht="45" x14ac:dyDescent="0.25">
      <c r="A1732">
        <v>1730</v>
      </c>
      <c r="B1732" s="1" t="s">
        <v>3548</v>
      </c>
      <c r="C1732" s="1" t="s">
        <v>3549</v>
      </c>
      <c r="D1732" s="2">
        <v>3000</v>
      </c>
      <c r="E1732" s="3">
        <v>0</v>
      </c>
      <c r="F1732" t="s">
        <v>361</v>
      </c>
      <c r="G1732" t="s">
        <v>20</v>
      </c>
      <c r="H1732" t="s">
        <v>21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1621</v>
      </c>
      <c r="O1732" t="s">
        <v>3451</v>
      </c>
      <c r="P1732" s="4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1" t="s">
        <v>3550</v>
      </c>
      <c r="C1733" s="1" t="s">
        <v>3551</v>
      </c>
      <c r="D1733" s="2">
        <v>1000</v>
      </c>
      <c r="E1733" s="3">
        <v>0</v>
      </c>
      <c r="F1733" t="s">
        <v>361</v>
      </c>
      <c r="G1733" t="s">
        <v>20</v>
      </c>
      <c r="H1733" t="s">
        <v>21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1621</v>
      </c>
      <c r="O1733" t="s">
        <v>3451</v>
      </c>
      <c r="P1733" s="4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1" t="s">
        <v>3552</v>
      </c>
      <c r="C1734" s="1" t="s">
        <v>3553</v>
      </c>
      <c r="D1734" s="2">
        <v>4000</v>
      </c>
      <c r="E1734" s="3">
        <v>0</v>
      </c>
      <c r="F1734" t="s">
        <v>361</v>
      </c>
      <c r="G1734" t="s">
        <v>20</v>
      </c>
      <c r="H1734" t="s">
        <v>21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1621</v>
      </c>
      <c r="O1734" t="s">
        <v>3451</v>
      </c>
      <c r="P1734" s="4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1" t="s">
        <v>3554</v>
      </c>
      <c r="C1735" s="1" t="s">
        <v>3555</v>
      </c>
      <c r="D1735" s="2">
        <v>10000</v>
      </c>
      <c r="E1735" s="3">
        <v>0</v>
      </c>
      <c r="F1735" t="s">
        <v>361</v>
      </c>
      <c r="G1735" t="s">
        <v>20</v>
      </c>
      <c r="H1735" t="s">
        <v>21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1621</v>
      </c>
      <c r="O1735" t="s">
        <v>3451</v>
      </c>
      <c r="P1735" s="4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1" t="s">
        <v>3556</v>
      </c>
      <c r="C1736" s="1" t="s">
        <v>3557</v>
      </c>
      <c r="D1736" s="2">
        <v>4500</v>
      </c>
      <c r="E1736" s="3">
        <v>1</v>
      </c>
      <c r="F1736" t="s">
        <v>361</v>
      </c>
      <c r="G1736" t="s">
        <v>20</v>
      </c>
      <c r="H1736" t="s">
        <v>21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1621</v>
      </c>
      <c r="O1736" t="s">
        <v>3451</v>
      </c>
      <c r="P1736" s="4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1" t="s">
        <v>3558</v>
      </c>
      <c r="C1737" s="1" t="s">
        <v>3559</v>
      </c>
      <c r="D1737" s="2">
        <v>1000</v>
      </c>
      <c r="E1737" s="3">
        <v>110</v>
      </c>
      <c r="F1737" t="s">
        <v>361</v>
      </c>
      <c r="G1737" t="s">
        <v>20</v>
      </c>
      <c r="H1737" t="s">
        <v>21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1621</v>
      </c>
      <c r="O1737" t="s">
        <v>3451</v>
      </c>
      <c r="P1737" s="4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1" t="s">
        <v>3560</v>
      </c>
      <c r="C1738" s="1" t="s">
        <v>3561</v>
      </c>
      <c r="D1738" s="2">
        <v>3000</v>
      </c>
      <c r="E1738" s="3">
        <v>22</v>
      </c>
      <c r="F1738" t="s">
        <v>361</v>
      </c>
      <c r="G1738" t="s">
        <v>20</v>
      </c>
      <c r="H1738" t="s">
        <v>21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1621</v>
      </c>
      <c r="O1738" t="s">
        <v>3451</v>
      </c>
      <c r="P1738" s="4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1" t="s">
        <v>3562</v>
      </c>
      <c r="C1739" s="1" t="s">
        <v>3563</v>
      </c>
      <c r="D1739" s="2">
        <v>4000</v>
      </c>
      <c r="E1739" s="3">
        <v>850</v>
      </c>
      <c r="F1739" t="s">
        <v>361</v>
      </c>
      <c r="G1739" t="s">
        <v>20</v>
      </c>
      <c r="H1739" t="s">
        <v>21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1621</v>
      </c>
      <c r="O1739" t="s">
        <v>3451</v>
      </c>
      <c r="P1739" s="4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1" t="s">
        <v>3564</v>
      </c>
      <c r="C1740" s="1" t="s">
        <v>3565</v>
      </c>
      <c r="D1740" s="2">
        <v>5000</v>
      </c>
      <c r="E1740" s="3">
        <v>20</v>
      </c>
      <c r="F1740" t="s">
        <v>361</v>
      </c>
      <c r="G1740" t="s">
        <v>20</v>
      </c>
      <c r="H1740" t="s">
        <v>21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1621</v>
      </c>
      <c r="O1740" t="s">
        <v>3451</v>
      </c>
      <c r="P1740" s="4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1" t="s">
        <v>3566</v>
      </c>
      <c r="C1741" s="1" t="s">
        <v>3567</v>
      </c>
      <c r="D1741" s="2">
        <v>1000</v>
      </c>
      <c r="E1741" s="3">
        <v>1</v>
      </c>
      <c r="F1741" t="s">
        <v>361</v>
      </c>
      <c r="G1741" t="s">
        <v>20</v>
      </c>
      <c r="H1741" t="s">
        <v>21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1621</v>
      </c>
      <c r="O1741" t="s">
        <v>3451</v>
      </c>
      <c r="P1741" s="4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1" t="s">
        <v>3568</v>
      </c>
      <c r="C1742" s="1" t="s">
        <v>3569</v>
      </c>
      <c r="D1742" s="2">
        <v>3000</v>
      </c>
      <c r="E1742" s="3">
        <v>0</v>
      </c>
      <c r="F1742" t="s">
        <v>361</v>
      </c>
      <c r="G1742" t="s">
        <v>20</v>
      </c>
      <c r="H1742" t="s">
        <v>21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1621</v>
      </c>
      <c r="O1742" t="s">
        <v>3451</v>
      </c>
      <c r="P1742" s="4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1" t="s">
        <v>3570</v>
      </c>
      <c r="C1743" s="1" t="s">
        <v>3571</v>
      </c>
      <c r="D1743" s="2">
        <v>1200</v>
      </c>
      <c r="E1743" s="3">
        <v>1330</v>
      </c>
      <c r="F1743" t="s">
        <v>19</v>
      </c>
      <c r="G1743" t="s">
        <v>28</v>
      </c>
      <c r="H1743" t="s">
        <v>29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2445</v>
      </c>
      <c r="O1743" t="s">
        <v>2446</v>
      </c>
      <c r="P1743" s="4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1" t="s">
        <v>3572</v>
      </c>
      <c r="C1744" s="1" t="s">
        <v>3573</v>
      </c>
      <c r="D1744" s="2">
        <v>2000</v>
      </c>
      <c r="E1744" s="3">
        <v>2175</v>
      </c>
      <c r="F1744" t="s">
        <v>19</v>
      </c>
      <c r="G1744" t="s">
        <v>20</v>
      </c>
      <c r="H1744" t="s">
        <v>21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2445</v>
      </c>
      <c r="O1744" t="s">
        <v>2446</v>
      </c>
      <c r="P1744" s="4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1" t="s">
        <v>3574</v>
      </c>
      <c r="C1745" s="1" t="s">
        <v>3575</v>
      </c>
      <c r="D1745" s="2">
        <v>6000</v>
      </c>
      <c r="E1745" s="3">
        <v>6025</v>
      </c>
      <c r="F1745" t="s">
        <v>19</v>
      </c>
      <c r="G1745" t="s">
        <v>20</v>
      </c>
      <c r="H1745" t="s">
        <v>21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2445</v>
      </c>
      <c r="O1745" t="s">
        <v>2446</v>
      </c>
      <c r="P1745" s="4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1" t="s">
        <v>3576</v>
      </c>
      <c r="C1746" s="1" t="s">
        <v>3577</v>
      </c>
      <c r="D1746" s="2">
        <v>5500</v>
      </c>
      <c r="E1746" s="3">
        <v>6515</v>
      </c>
      <c r="F1746" t="s">
        <v>19</v>
      </c>
      <c r="G1746" t="s">
        <v>28</v>
      </c>
      <c r="H1746" t="s">
        <v>29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2445</v>
      </c>
      <c r="O1746" t="s">
        <v>2446</v>
      </c>
      <c r="P1746" s="4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1" t="s">
        <v>3578</v>
      </c>
      <c r="C1747" s="1" t="s">
        <v>3579</v>
      </c>
      <c r="D1747" s="2">
        <v>7000</v>
      </c>
      <c r="E1747" s="3">
        <v>7981</v>
      </c>
      <c r="F1747" t="s">
        <v>19</v>
      </c>
      <c r="G1747" t="s">
        <v>20</v>
      </c>
      <c r="H1747" t="s">
        <v>21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2445</v>
      </c>
      <c r="O1747" t="s">
        <v>2446</v>
      </c>
      <c r="P1747" s="4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1" t="s">
        <v>3580</v>
      </c>
      <c r="C1748" s="1" t="s">
        <v>3581</v>
      </c>
      <c r="D1748" s="2">
        <v>15000</v>
      </c>
      <c r="E1748" s="3">
        <v>22215</v>
      </c>
      <c r="F1748" t="s">
        <v>19</v>
      </c>
      <c r="G1748" t="s">
        <v>20</v>
      </c>
      <c r="H1748" t="s">
        <v>21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2445</v>
      </c>
      <c r="O1748" t="s">
        <v>2446</v>
      </c>
      <c r="P1748" s="4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1" t="s">
        <v>3582</v>
      </c>
      <c r="C1749" s="1" t="s">
        <v>3583</v>
      </c>
      <c r="D1749" s="2">
        <v>9000</v>
      </c>
      <c r="E1749" s="3">
        <v>9446</v>
      </c>
      <c r="F1749" t="s">
        <v>19</v>
      </c>
      <c r="G1749" t="s">
        <v>28</v>
      </c>
      <c r="H1749" t="s">
        <v>29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2445</v>
      </c>
      <c r="O1749" t="s">
        <v>2446</v>
      </c>
      <c r="P1749" s="4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1" t="s">
        <v>3584</v>
      </c>
      <c r="C1750" s="1" t="s">
        <v>3585</v>
      </c>
      <c r="D1750" s="2">
        <v>50000</v>
      </c>
      <c r="E1750" s="3">
        <v>64974</v>
      </c>
      <c r="F1750" t="s">
        <v>19</v>
      </c>
      <c r="G1750" t="s">
        <v>163</v>
      </c>
      <c r="H1750" t="s">
        <v>164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2445</v>
      </c>
      <c r="O1750" t="s">
        <v>2446</v>
      </c>
      <c r="P1750" s="4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1" t="s">
        <v>3586</v>
      </c>
      <c r="C1751" s="1" t="s">
        <v>3587</v>
      </c>
      <c r="D1751" s="2">
        <v>10050</v>
      </c>
      <c r="E1751" s="3">
        <v>12410.5</v>
      </c>
      <c r="F1751" t="s">
        <v>19</v>
      </c>
      <c r="G1751" t="s">
        <v>3588</v>
      </c>
      <c r="H1751" t="s">
        <v>59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2445</v>
      </c>
      <c r="O1751" t="s">
        <v>2446</v>
      </c>
      <c r="P1751" s="4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1" t="s">
        <v>3589</v>
      </c>
      <c r="C1752" s="1" t="s">
        <v>3590</v>
      </c>
      <c r="D1752" s="2">
        <v>5000</v>
      </c>
      <c r="E1752" s="3">
        <v>10081</v>
      </c>
      <c r="F1752" t="s">
        <v>19</v>
      </c>
      <c r="G1752" t="s">
        <v>20</v>
      </c>
      <c r="H1752" t="s">
        <v>21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2445</v>
      </c>
      <c r="O1752" t="s">
        <v>2446</v>
      </c>
      <c r="P1752" s="4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1" t="s">
        <v>3591</v>
      </c>
      <c r="C1753" s="1" t="s">
        <v>3592</v>
      </c>
      <c r="D1753" s="2">
        <v>10000</v>
      </c>
      <c r="E1753" s="3">
        <v>10290</v>
      </c>
      <c r="F1753" t="s">
        <v>19</v>
      </c>
      <c r="G1753" t="s">
        <v>20</v>
      </c>
      <c r="H1753" t="s">
        <v>21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2445</v>
      </c>
      <c r="O1753" t="s">
        <v>2446</v>
      </c>
      <c r="P1753" s="4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1" t="s">
        <v>3593</v>
      </c>
      <c r="C1754" s="1" t="s">
        <v>3594</v>
      </c>
      <c r="D1754" s="2">
        <v>1200</v>
      </c>
      <c r="E1754" s="3">
        <v>3122</v>
      </c>
      <c r="F1754" t="s">
        <v>19</v>
      </c>
      <c r="G1754" t="s">
        <v>28</v>
      </c>
      <c r="H1754" t="s">
        <v>29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2445</v>
      </c>
      <c r="O1754" t="s">
        <v>2446</v>
      </c>
      <c r="P1754" s="4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1" t="s">
        <v>3595</v>
      </c>
      <c r="C1755" s="1" t="s">
        <v>3596</v>
      </c>
      <c r="D1755" s="2">
        <v>15000</v>
      </c>
      <c r="E1755" s="3">
        <v>16200</v>
      </c>
      <c r="F1755" t="s">
        <v>19</v>
      </c>
      <c r="G1755" t="s">
        <v>313</v>
      </c>
      <c r="H1755" t="s">
        <v>314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2445</v>
      </c>
      <c r="O1755" t="s">
        <v>2446</v>
      </c>
      <c r="P1755" s="4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1" t="s">
        <v>3597</v>
      </c>
      <c r="C1756" s="1" t="s">
        <v>3598</v>
      </c>
      <c r="D1756" s="2">
        <v>8500</v>
      </c>
      <c r="E1756" s="3">
        <v>9395</v>
      </c>
      <c r="F1756" t="s">
        <v>19</v>
      </c>
      <c r="G1756" t="s">
        <v>163</v>
      </c>
      <c r="H1756" t="s">
        <v>164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2445</v>
      </c>
      <c r="O1756" t="s">
        <v>2446</v>
      </c>
      <c r="P1756" s="4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1" t="s">
        <v>3599</v>
      </c>
      <c r="C1757" s="1" t="s">
        <v>3600</v>
      </c>
      <c r="D1757" s="2">
        <v>25</v>
      </c>
      <c r="E1757" s="3">
        <v>30</v>
      </c>
      <c r="F1757" t="s">
        <v>19</v>
      </c>
      <c r="G1757" t="s">
        <v>20</v>
      </c>
      <c r="H1757" t="s">
        <v>21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2445</v>
      </c>
      <c r="O1757" t="s">
        <v>2446</v>
      </c>
      <c r="P1757" s="4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1" t="s">
        <v>3601</v>
      </c>
      <c r="C1758" s="1" t="s">
        <v>3602</v>
      </c>
      <c r="D1758" s="2">
        <v>5500</v>
      </c>
      <c r="E1758" s="3">
        <v>5655.6</v>
      </c>
      <c r="F1758" t="s">
        <v>19</v>
      </c>
      <c r="G1758" t="s">
        <v>20</v>
      </c>
      <c r="H1758" t="s">
        <v>21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2445</v>
      </c>
      <c r="O1758" t="s">
        <v>2446</v>
      </c>
      <c r="P1758" s="4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1" t="s">
        <v>3603</v>
      </c>
      <c r="C1759" s="1" t="s">
        <v>3604</v>
      </c>
      <c r="D1759" s="2">
        <v>5000</v>
      </c>
      <c r="E1759" s="3">
        <v>5800</v>
      </c>
      <c r="F1759" t="s">
        <v>19</v>
      </c>
      <c r="G1759" t="s">
        <v>20</v>
      </c>
      <c r="H1759" t="s">
        <v>21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2445</v>
      </c>
      <c r="O1759" t="s">
        <v>2446</v>
      </c>
      <c r="P1759" s="4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1" t="s">
        <v>3605</v>
      </c>
      <c r="C1760" s="1" t="s">
        <v>3606</v>
      </c>
      <c r="D1760" s="2">
        <v>1000</v>
      </c>
      <c r="E1760" s="3">
        <v>1147</v>
      </c>
      <c r="F1760" t="s">
        <v>19</v>
      </c>
      <c r="G1760" t="s">
        <v>20</v>
      </c>
      <c r="H1760" t="s">
        <v>21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2445</v>
      </c>
      <c r="O1760" t="s">
        <v>2446</v>
      </c>
      <c r="P1760" s="4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1" t="s">
        <v>3607</v>
      </c>
      <c r="C1761" s="1" t="s">
        <v>3608</v>
      </c>
      <c r="D1761" s="2">
        <v>5000</v>
      </c>
      <c r="E1761" s="3">
        <v>5330</v>
      </c>
      <c r="F1761" t="s">
        <v>19</v>
      </c>
      <c r="G1761" t="s">
        <v>20</v>
      </c>
      <c r="H1761" t="s">
        <v>21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2445</v>
      </c>
      <c r="O1761" t="s">
        <v>2446</v>
      </c>
      <c r="P1761" s="4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1" t="s">
        <v>3609</v>
      </c>
      <c r="C1762" s="1" t="s">
        <v>3610</v>
      </c>
      <c r="D1762" s="2">
        <v>5000</v>
      </c>
      <c r="E1762" s="3">
        <v>8272</v>
      </c>
      <c r="F1762" t="s">
        <v>19</v>
      </c>
      <c r="G1762" t="s">
        <v>20</v>
      </c>
      <c r="H1762" t="s">
        <v>21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2445</v>
      </c>
      <c r="O1762" t="s">
        <v>2446</v>
      </c>
      <c r="P1762" s="4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1" t="s">
        <v>3611</v>
      </c>
      <c r="C1763" s="1" t="s">
        <v>3612</v>
      </c>
      <c r="D1763" s="2">
        <v>100</v>
      </c>
      <c r="E1763" s="3">
        <v>155</v>
      </c>
      <c r="F1763" t="s">
        <v>19</v>
      </c>
      <c r="G1763" t="s">
        <v>28</v>
      </c>
      <c r="H1763" t="s">
        <v>29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2445</v>
      </c>
      <c r="O1763" t="s">
        <v>2446</v>
      </c>
      <c r="P1763" s="4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1" t="s">
        <v>3613</v>
      </c>
      <c r="C1764" s="1" t="s">
        <v>3614</v>
      </c>
      <c r="D1764" s="2">
        <v>100</v>
      </c>
      <c r="E1764" s="3">
        <v>885</v>
      </c>
      <c r="F1764" t="s">
        <v>19</v>
      </c>
      <c r="G1764" t="s">
        <v>20</v>
      </c>
      <c r="H1764" t="s">
        <v>21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2445</v>
      </c>
      <c r="O1764" t="s">
        <v>2446</v>
      </c>
      <c r="P1764" s="4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1" t="s">
        <v>3615</v>
      </c>
      <c r="C1765" s="1" t="s">
        <v>3616</v>
      </c>
      <c r="D1765" s="2">
        <v>12000</v>
      </c>
      <c r="E1765" s="3">
        <v>12229</v>
      </c>
      <c r="F1765" t="s">
        <v>19</v>
      </c>
      <c r="G1765" t="s">
        <v>20</v>
      </c>
      <c r="H1765" t="s">
        <v>21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2445</v>
      </c>
      <c r="O1765" t="s">
        <v>2446</v>
      </c>
      <c r="P1765" s="4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1" t="s">
        <v>3617</v>
      </c>
      <c r="C1766" s="1" t="s">
        <v>3618</v>
      </c>
      <c r="D1766" s="2">
        <v>11000</v>
      </c>
      <c r="E1766" s="3">
        <v>2156</v>
      </c>
      <c r="F1766" t="s">
        <v>361</v>
      </c>
      <c r="G1766" t="s">
        <v>28</v>
      </c>
      <c r="H1766" t="s">
        <v>29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2445</v>
      </c>
      <c r="O1766" t="s">
        <v>2446</v>
      </c>
      <c r="P1766" s="4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1" t="s">
        <v>3619</v>
      </c>
      <c r="C1767" s="1" t="s">
        <v>3620</v>
      </c>
      <c r="D1767" s="2">
        <v>12500</v>
      </c>
      <c r="E1767" s="3">
        <v>7433.48</v>
      </c>
      <c r="F1767" t="s">
        <v>361</v>
      </c>
      <c r="G1767" t="s">
        <v>20</v>
      </c>
      <c r="H1767" t="s">
        <v>21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2445</v>
      </c>
      <c r="O1767" t="s">
        <v>2446</v>
      </c>
      <c r="P1767" s="4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1" t="s">
        <v>3621</v>
      </c>
      <c r="C1768" s="1" t="s">
        <v>3622</v>
      </c>
      <c r="D1768" s="2">
        <v>1500</v>
      </c>
      <c r="E1768" s="3">
        <v>0</v>
      </c>
      <c r="F1768" t="s">
        <v>361</v>
      </c>
      <c r="G1768" t="s">
        <v>54</v>
      </c>
      <c r="H1768" t="s">
        <v>55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2445</v>
      </c>
      <c r="O1768" t="s">
        <v>2446</v>
      </c>
      <c r="P1768" s="4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1" t="s">
        <v>3623</v>
      </c>
      <c r="C1769" s="1" t="s">
        <v>3624</v>
      </c>
      <c r="D1769" s="2">
        <v>5000</v>
      </c>
      <c r="E1769" s="3">
        <v>2286</v>
      </c>
      <c r="F1769" t="s">
        <v>361</v>
      </c>
      <c r="G1769" t="s">
        <v>20</v>
      </c>
      <c r="H1769" t="s">
        <v>21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2445</v>
      </c>
      <c r="O1769" t="s">
        <v>2446</v>
      </c>
      <c r="P1769" s="4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1" t="s">
        <v>3625</v>
      </c>
      <c r="C1770" s="1" t="s">
        <v>3626</v>
      </c>
      <c r="D1770" s="2">
        <v>5000</v>
      </c>
      <c r="E1770" s="3">
        <v>187</v>
      </c>
      <c r="F1770" t="s">
        <v>361</v>
      </c>
      <c r="G1770" t="s">
        <v>20</v>
      </c>
      <c r="H1770" t="s">
        <v>21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2445</v>
      </c>
      <c r="O1770" t="s">
        <v>2446</v>
      </c>
      <c r="P1770" s="4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1" t="s">
        <v>3627</v>
      </c>
      <c r="C1771" s="1" t="s">
        <v>3628</v>
      </c>
      <c r="D1771" s="2">
        <v>40000</v>
      </c>
      <c r="E1771" s="3">
        <v>1081</v>
      </c>
      <c r="F1771" t="s">
        <v>361</v>
      </c>
      <c r="G1771" t="s">
        <v>20</v>
      </c>
      <c r="H1771" t="s">
        <v>21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2445</v>
      </c>
      <c r="O1771" t="s">
        <v>2446</v>
      </c>
      <c r="P1771" s="4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1" t="s">
        <v>3629</v>
      </c>
      <c r="C1772" s="1" t="s">
        <v>3630</v>
      </c>
      <c r="D1772" s="2">
        <v>24500</v>
      </c>
      <c r="E1772" s="3">
        <v>13846</v>
      </c>
      <c r="F1772" t="s">
        <v>361</v>
      </c>
      <c r="G1772" t="s">
        <v>20</v>
      </c>
      <c r="H1772" t="s">
        <v>21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2445</v>
      </c>
      <c r="O1772" t="s">
        <v>2446</v>
      </c>
      <c r="P1772" s="4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1" t="s">
        <v>3631</v>
      </c>
      <c r="C1773" s="1" t="s">
        <v>3632</v>
      </c>
      <c r="D1773" s="2">
        <v>4200</v>
      </c>
      <c r="E1773" s="3">
        <v>895</v>
      </c>
      <c r="F1773" t="s">
        <v>361</v>
      </c>
      <c r="G1773" t="s">
        <v>28</v>
      </c>
      <c r="H1773" t="s">
        <v>29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2445</v>
      </c>
      <c r="O1773" t="s">
        <v>2446</v>
      </c>
      <c r="P1773" s="4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1" t="s">
        <v>3633</v>
      </c>
      <c r="C1774" s="1" t="s">
        <v>3634</v>
      </c>
      <c r="D1774" s="2">
        <v>5500</v>
      </c>
      <c r="E1774" s="3">
        <v>858</v>
      </c>
      <c r="F1774" t="s">
        <v>361</v>
      </c>
      <c r="G1774" t="s">
        <v>28</v>
      </c>
      <c r="H1774" t="s">
        <v>29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2445</v>
      </c>
      <c r="O1774" t="s">
        <v>2446</v>
      </c>
      <c r="P1774" s="4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1" t="s">
        <v>3635</v>
      </c>
      <c r="C1775" s="1" t="s">
        <v>3636</v>
      </c>
      <c r="D1775" s="2">
        <v>30000</v>
      </c>
      <c r="E1775" s="3">
        <v>1877</v>
      </c>
      <c r="F1775" t="s">
        <v>361</v>
      </c>
      <c r="G1775" t="s">
        <v>20</v>
      </c>
      <c r="H1775" t="s">
        <v>21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2445</v>
      </c>
      <c r="O1775" t="s">
        <v>2446</v>
      </c>
      <c r="P1775" s="4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1" t="s">
        <v>3637</v>
      </c>
      <c r="C1776" s="1" t="s">
        <v>3638</v>
      </c>
      <c r="D1776" s="2">
        <v>2500</v>
      </c>
      <c r="E1776" s="3">
        <v>1148</v>
      </c>
      <c r="F1776" t="s">
        <v>361</v>
      </c>
      <c r="G1776" t="s">
        <v>20</v>
      </c>
      <c r="H1776" t="s">
        <v>21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2445</v>
      </c>
      <c r="O1776" t="s">
        <v>2446</v>
      </c>
      <c r="P1776" s="4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1" t="s">
        <v>3639</v>
      </c>
      <c r="C1777" s="1" t="s">
        <v>3640</v>
      </c>
      <c r="D1777" s="2">
        <v>32500</v>
      </c>
      <c r="E1777" s="3">
        <v>21158</v>
      </c>
      <c r="F1777" t="s">
        <v>361</v>
      </c>
      <c r="G1777" t="s">
        <v>20</v>
      </c>
      <c r="H1777" t="s">
        <v>21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2445</v>
      </c>
      <c r="O1777" t="s">
        <v>2446</v>
      </c>
      <c r="P1777" s="4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1" t="s">
        <v>3641</v>
      </c>
      <c r="C1778" s="1" t="s">
        <v>3642</v>
      </c>
      <c r="D1778" s="2">
        <v>5000</v>
      </c>
      <c r="E1778" s="3">
        <v>335</v>
      </c>
      <c r="F1778" t="s">
        <v>361</v>
      </c>
      <c r="G1778" t="s">
        <v>28</v>
      </c>
      <c r="H1778" t="s">
        <v>29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2445</v>
      </c>
      <c r="O1778" t="s">
        <v>2446</v>
      </c>
      <c r="P1778" s="4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1" t="s">
        <v>3643</v>
      </c>
      <c r="C1779" s="1" t="s">
        <v>3644</v>
      </c>
      <c r="D1779" s="2">
        <v>4800</v>
      </c>
      <c r="E1779" s="3">
        <v>651</v>
      </c>
      <c r="F1779" t="s">
        <v>361</v>
      </c>
      <c r="G1779" t="s">
        <v>391</v>
      </c>
      <c r="H1779" t="s">
        <v>59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2445</v>
      </c>
      <c r="O1779" t="s">
        <v>2446</v>
      </c>
      <c r="P1779" s="4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1" t="s">
        <v>3645</v>
      </c>
      <c r="C1780" s="1" t="s">
        <v>3646</v>
      </c>
      <c r="D1780" s="2">
        <v>50000</v>
      </c>
      <c r="E1780" s="3">
        <v>995</v>
      </c>
      <c r="F1780" t="s">
        <v>361</v>
      </c>
      <c r="G1780" t="s">
        <v>20</v>
      </c>
      <c r="H1780" t="s">
        <v>21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2445</v>
      </c>
      <c r="O1780" t="s">
        <v>2446</v>
      </c>
      <c r="P1780" s="4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1" t="s">
        <v>3647</v>
      </c>
      <c r="C1781" s="1" t="s">
        <v>3648</v>
      </c>
      <c r="D1781" s="2">
        <v>11000</v>
      </c>
      <c r="E1781" s="3">
        <v>3986</v>
      </c>
      <c r="F1781" t="s">
        <v>361</v>
      </c>
      <c r="G1781" t="s">
        <v>20</v>
      </c>
      <c r="H1781" t="s">
        <v>21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2445</v>
      </c>
      <c r="O1781" t="s">
        <v>2446</v>
      </c>
      <c r="P1781" s="4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1" t="s">
        <v>3649</v>
      </c>
      <c r="C1782" s="1" t="s">
        <v>3650</v>
      </c>
      <c r="D1782" s="2">
        <v>30000</v>
      </c>
      <c r="E1782" s="3">
        <v>11923</v>
      </c>
      <c r="F1782" t="s">
        <v>361</v>
      </c>
      <c r="G1782" t="s">
        <v>20</v>
      </c>
      <c r="H1782" t="s">
        <v>21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2445</v>
      </c>
      <c r="O1782" t="s">
        <v>2446</v>
      </c>
      <c r="P1782" s="4">
        <f t="shared" si="54"/>
        <v>42493.600810185191</v>
      </c>
      <c r="Q1782">
        <f t="shared" si="55"/>
        <v>2016</v>
      </c>
    </row>
    <row r="1783" spans="1:17" ht="60" x14ac:dyDescent="0.25">
      <c r="A1783">
        <v>1781</v>
      </c>
      <c r="B1783" s="1" t="s">
        <v>3651</v>
      </c>
      <c r="C1783" s="1" t="s">
        <v>3652</v>
      </c>
      <c r="D1783" s="2">
        <v>5500</v>
      </c>
      <c r="E1783" s="3">
        <v>1417</v>
      </c>
      <c r="F1783" t="s">
        <v>361</v>
      </c>
      <c r="G1783" t="s">
        <v>20</v>
      </c>
      <c r="H1783" t="s">
        <v>21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2445</v>
      </c>
      <c r="O1783" t="s">
        <v>2446</v>
      </c>
      <c r="P1783" s="4">
        <f t="shared" si="54"/>
        <v>42597.617418981477</v>
      </c>
      <c r="Q1783">
        <f t="shared" si="55"/>
        <v>2016</v>
      </c>
    </row>
    <row r="1784" spans="1:17" ht="60" x14ac:dyDescent="0.25">
      <c r="A1784">
        <v>1782</v>
      </c>
      <c r="B1784" s="1" t="s">
        <v>3653</v>
      </c>
      <c r="C1784" s="1" t="s">
        <v>3654</v>
      </c>
      <c r="D1784" s="2">
        <v>35000</v>
      </c>
      <c r="E1784" s="3">
        <v>5422</v>
      </c>
      <c r="F1784" t="s">
        <v>361</v>
      </c>
      <c r="G1784" t="s">
        <v>20</v>
      </c>
      <c r="H1784" t="s">
        <v>21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2445</v>
      </c>
      <c r="O1784" t="s">
        <v>2446</v>
      </c>
      <c r="P1784" s="4">
        <f t="shared" si="54"/>
        <v>42388.575104166666</v>
      </c>
      <c r="Q1784">
        <f t="shared" si="55"/>
        <v>2016</v>
      </c>
    </row>
    <row r="1785" spans="1:17" ht="60" x14ac:dyDescent="0.25">
      <c r="A1785">
        <v>1783</v>
      </c>
      <c r="B1785" s="1" t="s">
        <v>3655</v>
      </c>
      <c r="C1785" s="1" t="s">
        <v>3656</v>
      </c>
      <c r="D1785" s="2">
        <v>40000</v>
      </c>
      <c r="E1785" s="3">
        <v>9477</v>
      </c>
      <c r="F1785" t="s">
        <v>361</v>
      </c>
      <c r="G1785" t="s">
        <v>20</v>
      </c>
      <c r="H1785" t="s">
        <v>21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2445</v>
      </c>
      <c r="O1785" t="s">
        <v>2446</v>
      </c>
      <c r="P1785" s="4">
        <f t="shared" si="54"/>
        <v>42115.949976851851</v>
      </c>
      <c r="Q1785">
        <f t="shared" si="55"/>
        <v>2015</v>
      </c>
    </row>
    <row r="1786" spans="1:17" ht="60" x14ac:dyDescent="0.25">
      <c r="A1786">
        <v>1784</v>
      </c>
      <c r="B1786" s="1" t="s">
        <v>3657</v>
      </c>
      <c r="C1786" s="1" t="s">
        <v>3658</v>
      </c>
      <c r="D1786" s="2">
        <v>5000</v>
      </c>
      <c r="E1786" s="3">
        <v>1988</v>
      </c>
      <c r="F1786" t="s">
        <v>361</v>
      </c>
      <c r="G1786" t="s">
        <v>20</v>
      </c>
      <c r="H1786" t="s">
        <v>21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2445</v>
      </c>
      <c r="O1786" t="s">
        <v>2446</v>
      </c>
      <c r="P1786" s="4">
        <f t="shared" si="54"/>
        <v>42003.655555555553</v>
      </c>
      <c r="Q1786">
        <f t="shared" si="55"/>
        <v>2014</v>
      </c>
    </row>
    <row r="1787" spans="1:17" ht="45" x14ac:dyDescent="0.25">
      <c r="A1787">
        <v>1785</v>
      </c>
      <c r="B1787" s="1" t="s">
        <v>3659</v>
      </c>
      <c r="C1787" s="1" t="s">
        <v>3660</v>
      </c>
      <c r="D1787" s="2">
        <v>24000</v>
      </c>
      <c r="E1787" s="3">
        <v>4853</v>
      </c>
      <c r="F1787" t="s">
        <v>361</v>
      </c>
      <c r="G1787" t="s">
        <v>20</v>
      </c>
      <c r="H1787" t="s">
        <v>21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2445</v>
      </c>
      <c r="O1787" t="s">
        <v>2446</v>
      </c>
      <c r="P1787" s="4">
        <f t="shared" si="54"/>
        <v>41897.134895833333</v>
      </c>
      <c r="Q1787">
        <f t="shared" si="55"/>
        <v>2014</v>
      </c>
    </row>
    <row r="1788" spans="1:17" ht="60" x14ac:dyDescent="0.25">
      <c r="A1788">
        <v>1786</v>
      </c>
      <c r="B1788" s="1" t="s">
        <v>3661</v>
      </c>
      <c r="C1788" s="1" t="s">
        <v>3662</v>
      </c>
      <c r="D1788" s="2">
        <v>1900</v>
      </c>
      <c r="E1788" s="3">
        <v>905</v>
      </c>
      <c r="F1788" t="s">
        <v>361</v>
      </c>
      <c r="G1788" t="s">
        <v>391</v>
      </c>
      <c r="H1788" t="s">
        <v>59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2445</v>
      </c>
      <c r="O1788" t="s">
        <v>2446</v>
      </c>
      <c r="P1788" s="4">
        <f t="shared" si="54"/>
        <v>41958.550659722227</v>
      </c>
      <c r="Q1788">
        <f t="shared" si="55"/>
        <v>2014</v>
      </c>
    </row>
    <row r="1789" spans="1:17" ht="45" x14ac:dyDescent="0.25">
      <c r="A1789">
        <v>1787</v>
      </c>
      <c r="B1789" s="1" t="s">
        <v>3663</v>
      </c>
      <c r="C1789" s="1" t="s">
        <v>3664</v>
      </c>
      <c r="D1789" s="2">
        <v>10000</v>
      </c>
      <c r="E1789" s="3">
        <v>1533</v>
      </c>
      <c r="F1789" t="s">
        <v>361</v>
      </c>
      <c r="G1789" t="s">
        <v>20</v>
      </c>
      <c r="H1789" t="s">
        <v>21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2445</v>
      </c>
      <c r="O1789" t="s">
        <v>2446</v>
      </c>
      <c r="P1789" s="4">
        <f t="shared" si="54"/>
        <v>42068.65552083333</v>
      </c>
      <c r="Q1789">
        <f t="shared" si="55"/>
        <v>2015</v>
      </c>
    </row>
    <row r="1790" spans="1:17" ht="45" x14ac:dyDescent="0.25">
      <c r="A1790">
        <v>1788</v>
      </c>
      <c r="B1790" s="1" t="s">
        <v>3665</v>
      </c>
      <c r="C1790" s="1" t="s">
        <v>3666</v>
      </c>
      <c r="D1790" s="2">
        <v>5500</v>
      </c>
      <c r="E1790" s="3">
        <v>76</v>
      </c>
      <c r="F1790" t="s">
        <v>361</v>
      </c>
      <c r="G1790" t="s">
        <v>28</v>
      </c>
      <c r="H1790" t="s">
        <v>29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2445</v>
      </c>
      <c r="O1790" t="s">
        <v>2446</v>
      </c>
      <c r="P1790" s="4">
        <f t="shared" si="54"/>
        <v>41913.94840277778</v>
      </c>
      <c r="Q1790">
        <f t="shared" si="55"/>
        <v>2014</v>
      </c>
    </row>
    <row r="1791" spans="1:17" ht="45" x14ac:dyDescent="0.25">
      <c r="A1791">
        <v>1789</v>
      </c>
      <c r="B1791" s="1" t="s">
        <v>3667</v>
      </c>
      <c r="C1791" s="1" t="s">
        <v>3668</v>
      </c>
      <c r="D1791" s="2">
        <v>8000</v>
      </c>
      <c r="E1791" s="3">
        <v>40</v>
      </c>
      <c r="F1791" t="s">
        <v>361</v>
      </c>
      <c r="G1791" t="s">
        <v>20</v>
      </c>
      <c r="H1791" t="s">
        <v>21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2445</v>
      </c>
      <c r="O1791" t="s">
        <v>2446</v>
      </c>
      <c r="P1791" s="4">
        <f t="shared" si="54"/>
        <v>41956.250034722223</v>
      </c>
      <c r="Q1791">
        <f t="shared" si="55"/>
        <v>2014</v>
      </c>
    </row>
    <row r="1792" spans="1:17" ht="45" x14ac:dyDescent="0.25">
      <c r="A1792">
        <v>1790</v>
      </c>
      <c r="B1792" s="1" t="s">
        <v>3669</v>
      </c>
      <c r="C1792" s="1" t="s">
        <v>3670</v>
      </c>
      <c r="D1792" s="2">
        <v>33000</v>
      </c>
      <c r="E1792" s="3">
        <v>1636</v>
      </c>
      <c r="F1792" t="s">
        <v>361</v>
      </c>
      <c r="G1792" t="s">
        <v>20</v>
      </c>
      <c r="H1792" t="s">
        <v>21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2445</v>
      </c>
      <c r="O1792" t="s">
        <v>2446</v>
      </c>
      <c r="P1792" s="4">
        <f t="shared" si="54"/>
        <v>42010.674513888895</v>
      </c>
      <c r="Q1792">
        <f t="shared" si="55"/>
        <v>2015</v>
      </c>
    </row>
    <row r="1793" spans="1:17" ht="45" x14ac:dyDescent="0.25">
      <c r="A1793">
        <v>1791</v>
      </c>
      <c r="B1793" s="1" t="s">
        <v>3671</v>
      </c>
      <c r="C1793" s="1" t="s">
        <v>3672</v>
      </c>
      <c r="D1793" s="2">
        <v>3000</v>
      </c>
      <c r="E1793" s="3">
        <v>107</v>
      </c>
      <c r="F1793" t="s">
        <v>361</v>
      </c>
      <c r="G1793" t="s">
        <v>28</v>
      </c>
      <c r="H1793" t="s">
        <v>29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2445</v>
      </c>
      <c r="O1793" t="s">
        <v>2446</v>
      </c>
      <c r="P1793" s="4">
        <f t="shared" si="54"/>
        <v>41973.740335648152</v>
      </c>
      <c r="Q1793">
        <f t="shared" si="55"/>
        <v>2014</v>
      </c>
    </row>
    <row r="1794" spans="1:17" ht="45" x14ac:dyDescent="0.25">
      <c r="A1794">
        <v>1792</v>
      </c>
      <c r="B1794" s="1" t="s">
        <v>3673</v>
      </c>
      <c r="C1794" s="1" t="s">
        <v>3674</v>
      </c>
      <c r="D1794" s="2">
        <v>25000</v>
      </c>
      <c r="E1794" s="3">
        <v>15281</v>
      </c>
      <c r="F1794" t="s">
        <v>361</v>
      </c>
      <c r="G1794" t="s">
        <v>20</v>
      </c>
      <c r="H1794" t="s">
        <v>21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2445</v>
      </c>
      <c r="O1794" t="s">
        <v>2446</v>
      </c>
      <c r="P1794" s="4">
        <f t="shared" ref="P1794:P1857" si="56">(((J1794/60)/60)/24)+DATE(1970,1,1)</f>
        <v>42189.031041666662</v>
      </c>
      <c r="Q1794">
        <f t="shared" ref="Q1794:Q1857" si="57">YEAR(P1794)</f>
        <v>2015</v>
      </c>
    </row>
    <row r="1795" spans="1:17" ht="45" x14ac:dyDescent="0.25">
      <c r="A1795">
        <v>1793</v>
      </c>
      <c r="B1795" s="1" t="s">
        <v>3675</v>
      </c>
      <c r="C1795" s="1" t="s">
        <v>3676</v>
      </c>
      <c r="D1795" s="2">
        <v>3000</v>
      </c>
      <c r="E1795" s="3">
        <v>40</v>
      </c>
      <c r="F1795" t="s">
        <v>361</v>
      </c>
      <c r="G1795" t="s">
        <v>54</v>
      </c>
      <c r="H1795" t="s">
        <v>55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2445</v>
      </c>
      <c r="O1795" t="s">
        <v>2446</v>
      </c>
      <c r="P1795" s="4">
        <f t="shared" si="56"/>
        <v>41940.89166666667</v>
      </c>
      <c r="Q1795">
        <f t="shared" si="57"/>
        <v>2014</v>
      </c>
    </row>
    <row r="1796" spans="1:17" ht="60" x14ac:dyDescent="0.25">
      <c r="A1796">
        <v>1794</v>
      </c>
      <c r="B1796" s="1" t="s">
        <v>3677</v>
      </c>
      <c r="C1796" s="1" t="s">
        <v>3678</v>
      </c>
      <c r="D1796" s="2">
        <v>9000</v>
      </c>
      <c r="E1796" s="3">
        <v>997</v>
      </c>
      <c r="F1796" t="s">
        <v>361</v>
      </c>
      <c r="G1796" t="s">
        <v>20</v>
      </c>
      <c r="H1796" t="s">
        <v>21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2445</v>
      </c>
      <c r="O1796" t="s">
        <v>2446</v>
      </c>
      <c r="P1796" s="4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1" t="s">
        <v>3679</v>
      </c>
      <c r="C1797" s="1" t="s">
        <v>3680</v>
      </c>
      <c r="D1797" s="2">
        <v>28000</v>
      </c>
      <c r="E1797" s="3">
        <v>10846</v>
      </c>
      <c r="F1797" t="s">
        <v>361</v>
      </c>
      <c r="G1797" t="s">
        <v>506</v>
      </c>
      <c r="H1797" t="s">
        <v>59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2445</v>
      </c>
      <c r="O1797" t="s">
        <v>2446</v>
      </c>
      <c r="P1797" s="4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1" t="s">
        <v>3681</v>
      </c>
      <c r="C1798" s="1" t="s">
        <v>3682</v>
      </c>
      <c r="D1798" s="2">
        <v>19000</v>
      </c>
      <c r="E1798" s="3">
        <v>4190</v>
      </c>
      <c r="F1798" t="s">
        <v>361</v>
      </c>
      <c r="G1798" t="s">
        <v>28</v>
      </c>
      <c r="H1798" t="s">
        <v>29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2445</v>
      </c>
      <c r="O1798" t="s">
        <v>2446</v>
      </c>
      <c r="P1798" s="4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1" t="s">
        <v>3683</v>
      </c>
      <c r="C1799" s="1" t="s">
        <v>3684</v>
      </c>
      <c r="D1799" s="2">
        <v>10000</v>
      </c>
      <c r="E1799" s="3">
        <v>6755</v>
      </c>
      <c r="F1799" t="s">
        <v>361</v>
      </c>
      <c r="G1799" t="s">
        <v>20</v>
      </c>
      <c r="H1799" t="s">
        <v>21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2445</v>
      </c>
      <c r="O1799" t="s">
        <v>2446</v>
      </c>
      <c r="P1799" s="4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1" t="s">
        <v>3685</v>
      </c>
      <c r="C1800" s="1" t="s">
        <v>3686</v>
      </c>
      <c r="D1800" s="2">
        <v>16000</v>
      </c>
      <c r="E1800" s="3">
        <v>2182</v>
      </c>
      <c r="F1800" t="s">
        <v>361</v>
      </c>
      <c r="G1800" t="s">
        <v>20</v>
      </c>
      <c r="H1800" t="s">
        <v>21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2445</v>
      </c>
      <c r="O1800" t="s">
        <v>2446</v>
      </c>
      <c r="P1800" s="4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1" t="s">
        <v>3687</v>
      </c>
      <c r="C1801" s="1" t="s">
        <v>3688</v>
      </c>
      <c r="D1801" s="2">
        <v>4000</v>
      </c>
      <c r="E1801" s="3">
        <v>69.83</v>
      </c>
      <c r="F1801" t="s">
        <v>361</v>
      </c>
      <c r="G1801" t="s">
        <v>28</v>
      </c>
      <c r="H1801" t="s">
        <v>29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2445</v>
      </c>
      <c r="O1801" t="s">
        <v>2446</v>
      </c>
      <c r="P1801" s="4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1" t="s">
        <v>3689</v>
      </c>
      <c r="C1802" s="1" t="s">
        <v>3690</v>
      </c>
      <c r="D1802" s="2">
        <v>46260</v>
      </c>
      <c r="E1802" s="3">
        <v>9460</v>
      </c>
      <c r="F1802" t="s">
        <v>361</v>
      </c>
      <c r="G1802" t="s">
        <v>28</v>
      </c>
      <c r="H1802" t="s">
        <v>29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2445</v>
      </c>
      <c r="O1802" t="s">
        <v>2446</v>
      </c>
      <c r="P1802" s="4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1" t="s">
        <v>3691</v>
      </c>
      <c r="C1803" s="1" t="s">
        <v>3692</v>
      </c>
      <c r="D1803" s="2">
        <v>17000</v>
      </c>
      <c r="E1803" s="3">
        <v>2355</v>
      </c>
      <c r="F1803" t="s">
        <v>361</v>
      </c>
      <c r="G1803" t="s">
        <v>28</v>
      </c>
      <c r="H1803" t="s">
        <v>29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2445</v>
      </c>
      <c r="O1803" t="s">
        <v>2446</v>
      </c>
      <c r="P1803" s="4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1" t="s">
        <v>3693</v>
      </c>
      <c r="C1804" s="1" t="s">
        <v>3694</v>
      </c>
      <c r="D1804" s="2">
        <v>3500</v>
      </c>
      <c r="E1804" s="3">
        <v>1697</v>
      </c>
      <c r="F1804" t="s">
        <v>361</v>
      </c>
      <c r="G1804" t="s">
        <v>506</v>
      </c>
      <c r="H1804" t="s">
        <v>59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2445</v>
      </c>
      <c r="O1804" t="s">
        <v>2446</v>
      </c>
      <c r="P1804" s="4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1" t="s">
        <v>3695</v>
      </c>
      <c r="C1805" s="1" t="s">
        <v>3696</v>
      </c>
      <c r="D1805" s="2">
        <v>17500</v>
      </c>
      <c r="E1805" s="3">
        <v>5390</v>
      </c>
      <c r="F1805" t="s">
        <v>361</v>
      </c>
      <c r="G1805" t="s">
        <v>20</v>
      </c>
      <c r="H1805" t="s">
        <v>21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2445</v>
      </c>
      <c r="O1805" t="s">
        <v>2446</v>
      </c>
      <c r="P1805" s="4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1" t="s">
        <v>3697</v>
      </c>
      <c r="C1806" s="1" t="s">
        <v>3698</v>
      </c>
      <c r="D1806" s="2">
        <v>15500</v>
      </c>
      <c r="E1806" s="3">
        <v>5452</v>
      </c>
      <c r="F1806" t="s">
        <v>361</v>
      </c>
      <c r="G1806" t="s">
        <v>20</v>
      </c>
      <c r="H1806" t="s">
        <v>21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2445</v>
      </c>
      <c r="O1806" t="s">
        <v>2446</v>
      </c>
      <c r="P1806" s="4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1" t="s">
        <v>3699</v>
      </c>
      <c r="C1807" s="1" t="s">
        <v>3700</v>
      </c>
      <c r="D1807" s="2">
        <v>22500</v>
      </c>
      <c r="E1807" s="3">
        <v>8191</v>
      </c>
      <c r="F1807" t="s">
        <v>361</v>
      </c>
      <c r="G1807" t="s">
        <v>506</v>
      </c>
      <c r="H1807" t="s">
        <v>59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2445</v>
      </c>
      <c r="O1807" t="s">
        <v>2446</v>
      </c>
      <c r="P1807" s="4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1" t="s">
        <v>3701</v>
      </c>
      <c r="C1808" s="1" t="s">
        <v>3702</v>
      </c>
      <c r="D1808" s="2">
        <v>20000</v>
      </c>
      <c r="E1808" s="3">
        <v>591</v>
      </c>
      <c r="F1808" t="s">
        <v>361</v>
      </c>
      <c r="G1808" t="s">
        <v>28</v>
      </c>
      <c r="H1808" t="s">
        <v>29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2445</v>
      </c>
      <c r="O1808" t="s">
        <v>2446</v>
      </c>
      <c r="P1808" s="4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1" t="s">
        <v>3703</v>
      </c>
      <c r="C1809" s="1" t="s">
        <v>3704</v>
      </c>
      <c r="D1809" s="2">
        <v>5000</v>
      </c>
      <c r="E1809" s="3">
        <v>553</v>
      </c>
      <c r="F1809" t="s">
        <v>361</v>
      </c>
      <c r="G1809" t="s">
        <v>20</v>
      </c>
      <c r="H1809" t="s">
        <v>21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2445</v>
      </c>
      <c r="O1809" t="s">
        <v>2446</v>
      </c>
      <c r="P1809" s="4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1" t="s">
        <v>3705</v>
      </c>
      <c r="C1810" s="1" t="s">
        <v>3706</v>
      </c>
      <c r="D1810" s="2">
        <v>28000</v>
      </c>
      <c r="E1810" s="3">
        <v>11594</v>
      </c>
      <c r="F1810" t="s">
        <v>361</v>
      </c>
      <c r="G1810" t="s">
        <v>20</v>
      </c>
      <c r="H1810" t="s">
        <v>21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2445</v>
      </c>
      <c r="O1810" t="s">
        <v>2446</v>
      </c>
      <c r="P1810" s="4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1" t="s">
        <v>3707</v>
      </c>
      <c r="C1811" s="1" t="s">
        <v>3708</v>
      </c>
      <c r="D1811" s="2">
        <v>3500</v>
      </c>
      <c r="E1811" s="3">
        <v>380</v>
      </c>
      <c r="F1811" t="s">
        <v>361</v>
      </c>
      <c r="G1811" t="s">
        <v>163</v>
      </c>
      <c r="H1811" t="s">
        <v>164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2445</v>
      </c>
      <c r="O1811" t="s">
        <v>2446</v>
      </c>
      <c r="P1811" s="4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1" t="s">
        <v>3709</v>
      </c>
      <c r="C1812" s="1" t="s">
        <v>3710</v>
      </c>
      <c r="D1812" s="2">
        <v>450</v>
      </c>
      <c r="E1812" s="3">
        <v>15</v>
      </c>
      <c r="F1812" t="s">
        <v>361</v>
      </c>
      <c r="G1812" t="s">
        <v>20</v>
      </c>
      <c r="H1812" t="s">
        <v>21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2445</v>
      </c>
      <c r="O1812" t="s">
        <v>2446</v>
      </c>
      <c r="P1812" s="4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1" t="s">
        <v>3711</v>
      </c>
      <c r="C1813" s="1" t="s">
        <v>3712</v>
      </c>
      <c r="D1813" s="2">
        <v>54000</v>
      </c>
      <c r="E1813" s="3">
        <v>40</v>
      </c>
      <c r="F1813" t="s">
        <v>361</v>
      </c>
      <c r="G1813" t="s">
        <v>20</v>
      </c>
      <c r="H1813" t="s">
        <v>21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2445</v>
      </c>
      <c r="O1813" t="s">
        <v>2446</v>
      </c>
      <c r="P1813" s="4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1" t="s">
        <v>3713</v>
      </c>
      <c r="C1814" s="1" t="s">
        <v>3714</v>
      </c>
      <c r="D1814" s="2">
        <v>6500</v>
      </c>
      <c r="E1814" s="3">
        <v>865</v>
      </c>
      <c r="F1814" t="s">
        <v>361</v>
      </c>
      <c r="G1814" t="s">
        <v>28</v>
      </c>
      <c r="H1814" t="s">
        <v>29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2445</v>
      </c>
      <c r="O1814" t="s">
        <v>2446</v>
      </c>
      <c r="P1814" s="4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1" t="s">
        <v>3715</v>
      </c>
      <c r="C1815" s="1" t="s">
        <v>3716</v>
      </c>
      <c r="D1815" s="2">
        <v>8750</v>
      </c>
      <c r="E1815" s="3">
        <v>0</v>
      </c>
      <c r="F1815" t="s">
        <v>361</v>
      </c>
      <c r="G1815" t="s">
        <v>28</v>
      </c>
      <c r="H1815" t="s">
        <v>29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2445</v>
      </c>
      <c r="O1815" t="s">
        <v>2446</v>
      </c>
      <c r="P1815" s="4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1" t="s">
        <v>3717</v>
      </c>
      <c r="C1816" s="1" t="s">
        <v>3718</v>
      </c>
      <c r="D1816" s="2">
        <v>12000</v>
      </c>
      <c r="E1816" s="3">
        <v>5902</v>
      </c>
      <c r="F1816" t="s">
        <v>361</v>
      </c>
      <c r="G1816" t="s">
        <v>28</v>
      </c>
      <c r="H1816" t="s">
        <v>29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2445</v>
      </c>
      <c r="O1816" t="s">
        <v>2446</v>
      </c>
      <c r="P1816" s="4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1" t="s">
        <v>3719</v>
      </c>
      <c r="C1817" s="1" t="s">
        <v>3720</v>
      </c>
      <c r="D1817" s="2">
        <v>3000</v>
      </c>
      <c r="E1817" s="3">
        <v>0</v>
      </c>
      <c r="F1817" t="s">
        <v>361</v>
      </c>
      <c r="G1817" t="s">
        <v>20</v>
      </c>
      <c r="H1817" t="s">
        <v>21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2445</v>
      </c>
      <c r="O1817" t="s">
        <v>2446</v>
      </c>
      <c r="P1817" s="4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1" t="s">
        <v>3721</v>
      </c>
      <c r="C1818" s="1" t="s">
        <v>3722</v>
      </c>
      <c r="D1818" s="2">
        <v>25000</v>
      </c>
      <c r="E1818" s="3">
        <v>509</v>
      </c>
      <c r="F1818" t="s">
        <v>361</v>
      </c>
      <c r="G1818" t="s">
        <v>2097</v>
      </c>
      <c r="H1818" t="s">
        <v>2098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2445</v>
      </c>
      <c r="O1818" t="s">
        <v>2446</v>
      </c>
      <c r="P1818" s="4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1" t="s">
        <v>3723</v>
      </c>
      <c r="C1819" s="1" t="s">
        <v>3724</v>
      </c>
      <c r="D1819" s="2">
        <v>18000</v>
      </c>
      <c r="E1819" s="3">
        <v>9419</v>
      </c>
      <c r="F1819" t="s">
        <v>361</v>
      </c>
      <c r="G1819" t="s">
        <v>20</v>
      </c>
      <c r="H1819" t="s">
        <v>21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2445</v>
      </c>
      <c r="O1819" t="s">
        <v>2446</v>
      </c>
      <c r="P1819" s="4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1" t="s">
        <v>3725</v>
      </c>
      <c r="C1820" s="1" t="s">
        <v>3726</v>
      </c>
      <c r="D1820" s="2">
        <v>15000</v>
      </c>
      <c r="E1820" s="3">
        <v>0</v>
      </c>
      <c r="F1820" t="s">
        <v>361</v>
      </c>
      <c r="G1820" t="s">
        <v>20</v>
      </c>
      <c r="H1820" t="s">
        <v>21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2445</v>
      </c>
      <c r="O1820" t="s">
        <v>2446</v>
      </c>
      <c r="P1820" s="4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1" t="s">
        <v>3727</v>
      </c>
      <c r="C1821" s="1" t="s">
        <v>3728</v>
      </c>
      <c r="D1821" s="2">
        <v>1200</v>
      </c>
      <c r="E1821" s="3">
        <v>25</v>
      </c>
      <c r="F1821" t="s">
        <v>361</v>
      </c>
      <c r="G1821" t="s">
        <v>20</v>
      </c>
      <c r="H1821" t="s">
        <v>21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2445</v>
      </c>
      <c r="O1821" t="s">
        <v>2446</v>
      </c>
      <c r="P1821" s="4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1" t="s">
        <v>3729</v>
      </c>
      <c r="C1822" s="1" t="s">
        <v>3730</v>
      </c>
      <c r="D1822" s="2">
        <v>26000</v>
      </c>
      <c r="E1822" s="3">
        <v>1707</v>
      </c>
      <c r="F1822" t="s">
        <v>361</v>
      </c>
      <c r="G1822" t="s">
        <v>20</v>
      </c>
      <c r="H1822" t="s">
        <v>21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2445</v>
      </c>
      <c r="O1822" t="s">
        <v>2446</v>
      </c>
      <c r="P1822" s="4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1" t="s">
        <v>3731</v>
      </c>
      <c r="C1823" s="1" t="s">
        <v>3732</v>
      </c>
      <c r="D1823" s="2">
        <v>2500</v>
      </c>
      <c r="E1823" s="3">
        <v>3372.25</v>
      </c>
      <c r="F1823" t="s">
        <v>19</v>
      </c>
      <c r="G1823" t="s">
        <v>20</v>
      </c>
      <c r="H1823" t="s">
        <v>21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1621</v>
      </c>
      <c r="O1823" t="s">
        <v>1622</v>
      </c>
      <c r="P1823" s="4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1" t="s">
        <v>3733</v>
      </c>
      <c r="C1824" s="1" t="s">
        <v>3734</v>
      </c>
      <c r="D1824" s="2">
        <v>300</v>
      </c>
      <c r="E1824" s="3">
        <v>300</v>
      </c>
      <c r="F1824" t="s">
        <v>19</v>
      </c>
      <c r="G1824" t="s">
        <v>163</v>
      </c>
      <c r="H1824" t="s">
        <v>164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1621</v>
      </c>
      <c r="O1824" t="s">
        <v>1622</v>
      </c>
      <c r="P1824" s="4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1" t="s">
        <v>3735</v>
      </c>
      <c r="C1825" s="1" t="s">
        <v>3736</v>
      </c>
      <c r="D1825" s="2">
        <v>700</v>
      </c>
      <c r="E1825" s="3">
        <v>811</v>
      </c>
      <c r="F1825" t="s">
        <v>19</v>
      </c>
      <c r="G1825" t="s">
        <v>20</v>
      </c>
      <c r="H1825" t="s">
        <v>21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1621</v>
      </c>
      <c r="O1825" t="s">
        <v>1622</v>
      </c>
      <c r="P1825" s="4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1" t="s">
        <v>3737</v>
      </c>
      <c r="C1826" s="1" t="s">
        <v>3738</v>
      </c>
      <c r="D1826" s="2">
        <v>3000</v>
      </c>
      <c r="E1826" s="3">
        <v>3002</v>
      </c>
      <c r="F1826" t="s">
        <v>19</v>
      </c>
      <c r="G1826" t="s">
        <v>20</v>
      </c>
      <c r="H1826" t="s">
        <v>21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1621</v>
      </c>
      <c r="O1826" t="s">
        <v>1622</v>
      </c>
      <c r="P1826" s="4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1" t="s">
        <v>3739</v>
      </c>
      <c r="C1827" s="1" t="s">
        <v>3740</v>
      </c>
      <c r="D1827" s="2">
        <v>2000</v>
      </c>
      <c r="E1827" s="3">
        <v>2101</v>
      </c>
      <c r="F1827" t="s">
        <v>19</v>
      </c>
      <c r="G1827" t="s">
        <v>20</v>
      </c>
      <c r="H1827" t="s">
        <v>21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1621</v>
      </c>
      <c r="O1827" t="s">
        <v>1622</v>
      </c>
      <c r="P1827" s="4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1" t="s">
        <v>3741</v>
      </c>
      <c r="C1828" s="1" t="s">
        <v>3742</v>
      </c>
      <c r="D1828" s="2">
        <v>2000</v>
      </c>
      <c r="E1828" s="3">
        <v>2020</v>
      </c>
      <c r="F1828" t="s">
        <v>19</v>
      </c>
      <c r="G1828" t="s">
        <v>20</v>
      </c>
      <c r="H1828" t="s">
        <v>21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1621</v>
      </c>
      <c r="O1828" t="s">
        <v>1622</v>
      </c>
      <c r="P1828" s="4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1" t="s">
        <v>3743</v>
      </c>
      <c r="C1829" s="1" t="s">
        <v>3744</v>
      </c>
      <c r="D1829" s="2">
        <v>8000</v>
      </c>
      <c r="E1829" s="3">
        <v>8053</v>
      </c>
      <c r="F1829" t="s">
        <v>19</v>
      </c>
      <c r="G1829" t="s">
        <v>20</v>
      </c>
      <c r="H1829" t="s">
        <v>21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1621</v>
      </c>
      <c r="O1829" t="s">
        <v>1622</v>
      </c>
      <c r="P1829" s="4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1" t="s">
        <v>3745</v>
      </c>
      <c r="C1830" s="1" t="s">
        <v>3746</v>
      </c>
      <c r="D1830" s="2">
        <v>20000</v>
      </c>
      <c r="E1830" s="3">
        <v>20032</v>
      </c>
      <c r="F1830" t="s">
        <v>19</v>
      </c>
      <c r="G1830" t="s">
        <v>20</v>
      </c>
      <c r="H1830" t="s">
        <v>21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1621</v>
      </c>
      <c r="O1830" t="s">
        <v>1622</v>
      </c>
      <c r="P1830" s="4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1" t="s">
        <v>3747</v>
      </c>
      <c r="C1831" s="1" t="s">
        <v>3748</v>
      </c>
      <c r="D1831" s="2">
        <v>1500</v>
      </c>
      <c r="E1831" s="3">
        <v>2500.25</v>
      </c>
      <c r="F1831" t="s">
        <v>19</v>
      </c>
      <c r="G1831" t="s">
        <v>20</v>
      </c>
      <c r="H1831" t="s">
        <v>21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1621</v>
      </c>
      <c r="O1831" t="s">
        <v>1622</v>
      </c>
      <c r="P1831" s="4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1" t="s">
        <v>3749</v>
      </c>
      <c r="C1832" s="1" t="s">
        <v>3750</v>
      </c>
      <c r="D1832" s="2">
        <v>15000</v>
      </c>
      <c r="E1832" s="3">
        <v>15230</v>
      </c>
      <c r="F1832" t="s">
        <v>19</v>
      </c>
      <c r="G1832" t="s">
        <v>20</v>
      </c>
      <c r="H1832" t="s">
        <v>21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1621</v>
      </c>
      <c r="O1832" t="s">
        <v>1622</v>
      </c>
      <c r="P1832" s="4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1" t="s">
        <v>3751</v>
      </c>
      <c r="C1833" s="1" t="s">
        <v>3752</v>
      </c>
      <c r="D1833" s="2">
        <v>1000</v>
      </c>
      <c r="E1833" s="3">
        <v>1030</v>
      </c>
      <c r="F1833" t="s">
        <v>19</v>
      </c>
      <c r="G1833" t="s">
        <v>20</v>
      </c>
      <c r="H1833" t="s">
        <v>21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1621</v>
      </c>
      <c r="O1833" t="s">
        <v>1622</v>
      </c>
      <c r="P1833" s="4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1" t="s">
        <v>3753</v>
      </c>
      <c r="C1834" s="1" t="s">
        <v>3754</v>
      </c>
      <c r="D1834" s="2">
        <v>350</v>
      </c>
      <c r="E1834" s="3">
        <v>500</v>
      </c>
      <c r="F1834" t="s">
        <v>19</v>
      </c>
      <c r="G1834" t="s">
        <v>20</v>
      </c>
      <c r="H1834" t="s">
        <v>21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1621</v>
      </c>
      <c r="O1834" t="s">
        <v>1622</v>
      </c>
      <c r="P1834" s="4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1" t="s">
        <v>3755</v>
      </c>
      <c r="C1835" s="1" t="s">
        <v>3756</v>
      </c>
      <c r="D1835" s="2">
        <v>400</v>
      </c>
      <c r="E1835" s="3">
        <v>1050</v>
      </c>
      <c r="F1835" t="s">
        <v>19</v>
      </c>
      <c r="G1835" t="s">
        <v>20</v>
      </c>
      <c r="H1835" t="s">
        <v>21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1621</v>
      </c>
      <c r="O1835" t="s">
        <v>1622</v>
      </c>
      <c r="P1835" s="4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1" t="s">
        <v>3757</v>
      </c>
      <c r="C1836" s="1" t="s">
        <v>3758</v>
      </c>
      <c r="D1836" s="2">
        <v>10000</v>
      </c>
      <c r="E1836" s="3">
        <v>11805</v>
      </c>
      <c r="F1836" t="s">
        <v>19</v>
      </c>
      <c r="G1836" t="s">
        <v>20</v>
      </c>
      <c r="H1836" t="s">
        <v>21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1621</v>
      </c>
      <c r="O1836" t="s">
        <v>1622</v>
      </c>
      <c r="P1836" s="4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1" t="s">
        <v>3759</v>
      </c>
      <c r="C1837" s="1" t="s">
        <v>3760</v>
      </c>
      <c r="D1837" s="2">
        <v>500</v>
      </c>
      <c r="E1837" s="3">
        <v>520</v>
      </c>
      <c r="F1837" t="s">
        <v>19</v>
      </c>
      <c r="G1837" t="s">
        <v>28</v>
      </c>
      <c r="H1837" t="s">
        <v>29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1621</v>
      </c>
      <c r="O1837" t="s">
        <v>1622</v>
      </c>
      <c r="P1837" s="4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1" t="s">
        <v>3761</v>
      </c>
      <c r="C1838" s="1" t="s">
        <v>3762</v>
      </c>
      <c r="D1838" s="2">
        <v>5000</v>
      </c>
      <c r="E1838" s="3">
        <v>10017</v>
      </c>
      <c r="F1838" t="s">
        <v>19</v>
      </c>
      <c r="G1838" t="s">
        <v>20</v>
      </c>
      <c r="H1838" t="s">
        <v>21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1621</v>
      </c>
      <c r="O1838" t="s">
        <v>1622</v>
      </c>
      <c r="P1838" s="4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1" t="s">
        <v>3763</v>
      </c>
      <c r="C1839" s="1" t="s">
        <v>3764</v>
      </c>
      <c r="D1839" s="2">
        <v>600</v>
      </c>
      <c r="E1839" s="3">
        <v>1841</v>
      </c>
      <c r="F1839" t="s">
        <v>19</v>
      </c>
      <c r="G1839" t="s">
        <v>20</v>
      </c>
      <c r="H1839" t="s">
        <v>21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1621</v>
      </c>
      <c r="O1839" t="s">
        <v>1622</v>
      </c>
      <c r="P1839" s="4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1" t="s">
        <v>3765</v>
      </c>
      <c r="C1840" s="1" t="s">
        <v>3766</v>
      </c>
      <c r="D1840" s="2">
        <v>1000</v>
      </c>
      <c r="E1840" s="3">
        <v>1001.49</v>
      </c>
      <c r="F1840" t="s">
        <v>19</v>
      </c>
      <c r="G1840" t="s">
        <v>20</v>
      </c>
      <c r="H1840" t="s">
        <v>21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1621</v>
      </c>
      <c r="O1840" t="s">
        <v>1622</v>
      </c>
      <c r="P1840" s="4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1" t="s">
        <v>3767</v>
      </c>
      <c r="C1841" s="1" t="s">
        <v>3768</v>
      </c>
      <c r="D1841" s="2">
        <v>1000</v>
      </c>
      <c r="E1841" s="3">
        <v>2053</v>
      </c>
      <c r="F1841" t="s">
        <v>19</v>
      </c>
      <c r="G1841" t="s">
        <v>20</v>
      </c>
      <c r="H1841" t="s">
        <v>21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1621</v>
      </c>
      <c r="O1841" t="s">
        <v>1622</v>
      </c>
      <c r="P1841" s="4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1" t="s">
        <v>3769</v>
      </c>
      <c r="C1842" s="1" t="s">
        <v>3770</v>
      </c>
      <c r="D1842" s="2">
        <v>900</v>
      </c>
      <c r="E1842" s="3">
        <v>980</v>
      </c>
      <c r="F1842" t="s">
        <v>19</v>
      </c>
      <c r="G1842" t="s">
        <v>20</v>
      </c>
      <c r="H1842" t="s">
        <v>21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1621</v>
      </c>
      <c r="O1842" t="s">
        <v>1622</v>
      </c>
      <c r="P1842" s="4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1" t="s">
        <v>3771</v>
      </c>
      <c r="C1843" s="1" t="s">
        <v>3772</v>
      </c>
      <c r="D1843" s="2">
        <v>2000</v>
      </c>
      <c r="E1843" s="3">
        <v>2035</v>
      </c>
      <c r="F1843" t="s">
        <v>19</v>
      </c>
      <c r="G1843" t="s">
        <v>20</v>
      </c>
      <c r="H1843" t="s">
        <v>21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1621</v>
      </c>
      <c r="O1843" t="s">
        <v>1622</v>
      </c>
      <c r="P1843" s="4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1" t="s">
        <v>3773</v>
      </c>
      <c r="C1844" s="1" t="s">
        <v>3774</v>
      </c>
      <c r="D1844" s="2">
        <v>2000</v>
      </c>
      <c r="E1844" s="3">
        <v>2505</v>
      </c>
      <c r="F1844" t="s">
        <v>19</v>
      </c>
      <c r="G1844" t="s">
        <v>20</v>
      </c>
      <c r="H1844" t="s">
        <v>21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1621</v>
      </c>
      <c r="O1844" t="s">
        <v>1622</v>
      </c>
      <c r="P1844" s="4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1" t="s">
        <v>3775</v>
      </c>
      <c r="C1845" s="1" t="s">
        <v>3776</v>
      </c>
      <c r="D1845" s="2">
        <v>10000</v>
      </c>
      <c r="E1845" s="3">
        <v>12400.61</v>
      </c>
      <c r="F1845" t="s">
        <v>19</v>
      </c>
      <c r="G1845" t="s">
        <v>20</v>
      </c>
      <c r="H1845" t="s">
        <v>21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1621</v>
      </c>
      <c r="O1845" t="s">
        <v>1622</v>
      </c>
      <c r="P1845" s="4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1" t="s">
        <v>3777</v>
      </c>
      <c r="C1846" s="1" t="s">
        <v>3778</v>
      </c>
      <c r="D1846" s="2">
        <v>1500</v>
      </c>
      <c r="E1846" s="3">
        <v>1521</v>
      </c>
      <c r="F1846" t="s">
        <v>19</v>
      </c>
      <c r="G1846" t="s">
        <v>20</v>
      </c>
      <c r="H1846" t="s">
        <v>21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1621</v>
      </c>
      <c r="O1846" t="s">
        <v>1622</v>
      </c>
      <c r="P1846" s="4">
        <f t="shared" si="56"/>
        <v>40666.973541666666</v>
      </c>
      <c r="Q1846">
        <f t="shared" si="57"/>
        <v>2011</v>
      </c>
    </row>
    <row r="1847" spans="1:17" ht="90" x14ac:dyDescent="0.25">
      <c r="A1847">
        <v>1845</v>
      </c>
      <c r="B1847" s="1" t="s">
        <v>3779</v>
      </c>
      <c r="C1847" s="1" t="s">
        <v>3780</v>
      </c>
      <c r="D1847" s="2">
        <v>1000</v>
      </c>
      <c r="E1847" s="3">
        <v>1000</v>
      </c>
      <c r="F1847" t="s">
        <v>19</v>
      </c>
      <c r="G1847" t="s">
        <v>20</v>
      </c>
      <c r="H1847" t="s">
        <v>21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1621</v>
      </c>
      <c r="O1847" t="s">
        <v>1622</v>
      </c>
      <c r="P1847" s="4">
        <f t="shared" si="56"/>
        <v>42523.333310185189</v>
      </c>
      <c r="Q1847">
        <f t="shared" si="57"/>
        <v>2016</v>
      </c>
    </row>
    <row r="1848" spans="1:17" ht="60" x14ac:dyDescent="0.25">
      <c r="A1848">
        <v>1846</v>
      </c>
      <c r="B1848" s="1" t="s">
        <v>3781</v>
      </c>
      <c r="C1848" s="1" t="s">
        <v>3782</v>
      </c>
      <c r="D1848" s="2">
        <v>15000</v>
      </c>
      <c r="E1848" s="3">
        <v>20689</v>
      </c>
      <c r="F1848" t="s">
        <v>19</v>
      </c>
      <c r="G1848" t="s">
        <v>20</v>
      </c>
      <c r="H1848" t="s">
        <v>21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1621</v>
      </c>
      <c r="O1848" t="s">
        <v>1622</v>
      </c>
      <c r="P1848" s="4">
        <f t="shared" si="56"/>
        <v>41228.650196759263</v>
      </c>
      <c r="Q1848">
        <f t="shared" si="57"/>
        <v>2012</v>
      </c>
    </row>
    <row r="1849" spans="1:17" ht="60" x14ac:dyDescent="0.25">
      <c r="A1849">
        <v>1847</v>
      </c>
      <c r="B1849" s="1" t="s">
        <v>3783</v>
      </c>
      <c r="C1849" s="1" t="s">
        <v>3784</v>
      </c>
      <c r="D1849" s="2">
        <v>2500</v>
      </c>
      <c r="E1849" s="3">
        <v>3022</v>
      </c>
      <c r="F1849" t="s">
        <v>19</v>
      </c>
      <c r="G1849" t="s">
        <v>20</v>
      </c>
      <c r="H1849" t="s">
        <v>21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1621</v>
      </c>
      <c r="O1849" t="s">
        <v>1622</v>
      </c>
      <c r="P1849" s="4">
        <f t="shared" si="56"/>
        <v>42094.236481481479</v>
      </c>
      <c r="Q1849">
        <f t="shared" si="57"/>
        <v>2015</v>
      </c>
    </row>
    <row r="1850" spans="1:17" ht="45" x14ac:dyDescent="0.25">
      <c r="A1850">
        <v>1848</v>
      </c>
      <c r="B1850" s="1" t="s">
        <v>3785</v>
      </c>
      <c r="C1850" s="1" t="s">
        <v>3786</v>
      </c>
      <c r="D1850" s="2">
        <v>3000</v>
      </c>
      <c r="E1850" s="3">
        <v>3221</v>
      </c>
      <c r="F1850" t="s">
        <v>19</v>
      </c>
      <c r="G1850" t="s">
        <v>20</v>
      </c>
      <c r="H1850" t="s">
        <v>21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1621</v>
      </c>
      <c r="O1850" t="s">
        <v>1622</v>
      </c>
      <c r="P1850" s="4">
        <f t="shared" si="56"/>
        <v>40691.788055555553</v>
      </c>
      <c r="Q1850">
        <f t="shared" si="57"/>
        <v>2011</v>
      </c>
    </row>
    <row r="1851" spans="1:17" ht="45" x14ac:dyDescent="0.25">
      <c r="A1851">
        <v>1849</v>
      </c>
      <c r="B1851" s="1" t="s">
        <v>3787</v>
      </c>
      <c r="C1851" s="1" t="s">
        <v>3788</v>
      </c>
      <c r="D1851" s="2">
        <v>300</v>
      </c>
      <c r="E1851" s="3">
        <v>301</v>
      </c>
      <c r="F1851" t="s">
        <v>19</v>
      </c>
      <c r="G1851" t="s">
        <v>20</v>
      </c>
      <c r="H1851" t="s">
        <v>21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1621</v>
      </c>
      <c r="O1851" t="s">
        <v>1622</v>
      </c>
      <c r="P1851" s="4">
        <f t="shared" si="56"/>
        <v>41169.845590277779</v>
      </c>
      <c r="Q1851">
        <f t="shared" si="57"/>
        <v>2012</v>
      </c>
    </row>
    <row r="1852" spans="1:17" ht="60" x14ac:dyDescent="0.25">
      <c r="A1852">
        <v>1850</v>
      </c>
      <c r="B1852" s="1" t="s">
        <v>3789</v>
      </c>
      <c r="C1852" s="1" t="s">
        <v>3790</v>
      </c>
      <c r="D1852" s="2">
        <v>9000</v>
      </c>
      <c r="E1852" s="3">
        <v>9137</v>
      </c>
      <c r="F1852" t="s">
        <v>19</v>
      </c>
      <c r="G1852" t="s">
        <v>20</v>
      </c>
      <c r="H1852" t="s">
        <v>21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1621</v>
      </c>
      <c r="O1852" t="s">
        <v>1622</v>
      </c>
      <c r="P1852" s="4">
        <f t="shared" si="56"/>
        <v>41800.959490740745</v>
      </c>
      <c r="Q1852">
        <f t="shared" si="57"/>
        <v>2014</v>
      </c>
    </row>
    <row r="1853" spans="1:17" ht="60" x14ac:dyDescent="0.25">
      <c r="A1853">
        <v>1851</v>
      </c>
      <c r="B1853" s="1" t="s">
        <v>3791</v>
      </c>
      <c r="C1853" s="1" t="s">
        <v>3792</v>
      </c>
      <c r="D1853" s="2">
        <v>1300</v>
      </c>
      <c r="E1853" s="3">
        <v>1301</v>
      </c>
      <c r="F1853" t="s">
        <v>19</v>
      </c>
      <c r="G1853" t="s">
        <v>20</v>
      </c>
      <c r="H1853" t="s">
        <v>21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1621</v>
      </c>
      <c r="O1853" t="s">
        <v>1622</v>
      </c>
      <c r="P1853" s="4">
        <f t="shared" si="56"/>
        <v>41827.906689814816</v>
      </c>
      <c r="Q1853">
        <f t="shared" si="57"/>
        <v>2014</v>
      </c>
    </row>
    <row r="1854" spans="1:17" ht="60" x14ac:dyDescent="0.25">
      <c r="A1854">
        <v>1852</v>
      </c>
      <c r="B1854" s="1" t="s">
        <v>3793</v>
      </c>
      <c r="C1854" s="1" t="s">
        <v>3794</v>
      </c>
      <c r="D1854" s="2">
        <v>15000</v>
      </c>
      <c r="E1854" s="3">
        <v>17545</v>
      </c>
      <c r="F1854" t="s">
        <v>19</v>
      </c>
      <c r="G1854" t="s">
        <v>20</v>
      </c>
      <c r="H1854" t="s">
        <v>21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1621</v>
      </c>
      <c r="O1854" t="s">
        <v>1622</v>
      </c>
      <c r="P1854" s="4">
        <f t="shared" si="56"/>
        <v>42081.77143518519</v>
      </c>
      <c r="Q1854">
        <f t="shared" si="57"/>
        <v>2015</v>
      </c>
    </row>
    <row r="1855" spans="1:17" ht="60" x14ac:dyDescent="0.25">
      <c r="A1855">
        <v>1853</v>
      </c>
      <c r="B1855" s="1" t="s">
        <v>3795</v>
      </c>
      <c r="C1855" s="1" t="s">
        <v>3796</v>
      </c>
      <c r="D1855" s="2">
        <v>800</v>
      </c>
      <c r="E1855" s="3">
        <v>815</v>
      </c>
      <c r="F1855" t="s">
        <v>19</v>
      </c>
      <c r="G1855" t="s">
        <v>20</v>
      </c>
      <c r="H1855" t="s">
        <v>21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1621</v>
      </c>
      <c r="O1855" t="s">
        <v>1622</v>
      </c>
      <c r="P1855" s="4">
        <f t="shared" si="56"/>
        <v>41177.060381944444</v>
      </c>
      <c r="Q1855">
        <f t="shared" si="57"/>
        <v>2012</v>
      </c>
    </row>
    <row r="1856" spans="1:17" ht="45" x14ac:dyDescent="0.25">
      <c r="A1856">
        <v>1854</v>
      </c>
      <c r="B1856" s="1" t="s">
        <v>3797</v>
      </c>
      <c r="C1856" s="1" t="s">
        <v>3798</v>
      </c>
      <c r="D1856" s="2">
        <v>15000</v>
      </c>
      <c r="E1856" s="3">
        <v>15318.55</v>
      </c>
      <c r="F1856" t="s">
        <v>19</v>
      </c>
      <c r="G1856" t="s">
        <v>20</v>
      </c>
      <c r="H1856" t="s">
        <v>21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1621</v>
      </c>
      <c r="O1856" t="s">
        <v>1622</v>
      </c>
      <c r="P1856" s="4">
        <f t="shared" si="56"/>
        <v>41388.021261574075</v>
      </c>
      <c r="Q1856">
        <f t="shared" si="57"/>
        <v>2013</v>
      </c>
    </row>
    <row r="1857" spans="1:17" ht="45" x14ac:dyDescent="0.25">
      <c r="A1857">
        <v>1855</v>
      </c>
      <c r="B1857" s="1" t="s">
        <v>3799</v>
      </c>
      <c r="C1857" s="1" t="s">
        <v>3800</v>
      </c>
      <c r="D1857" s="2">
        <v>8750</v>
      </c>
      <c r="E1857" s="3">
        <v>13480.16</v>
      </c>
      <c r="F1857" t="s">
        <v>19</v>
      </c>
      <c r="G1857" t="s">
        <v>163</v>
      </c>
      <c r="H1857" t="s">
        <v>164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1621</v>
      </c>
      <c r="O1857" t="s">
        <v>1622</v>
      </c>
      <c r="P1857" s="4">
        <f t="shared" si="56"/>
        <v>41600.538657407407</v>
      </c>
      <c r="Q1857">
        <f t="shared" si="57"/>
        <v>2013</v>
      </c>
    </row>
    <row r="1858" spans="1:17" ht="60" x14ac:dyDescent="0.25">
      <c r="A1858">
        <v>1856</v>
      </c>
      <c r="B1858" s="1" t="s">
        <v>3801</v>
      </c>
      <c r="C1858" s="1" t="s">
        <v>3802</v>
      </c>
      <c r="D1858" s="2">
        <v>2000</v>
      </c>
      <c r="E1858" s="3">
        <v>2025</v>
      </c>
      <c r="F1858" t="s">
        <v>19</v>
      </c>
      <c r="G1858" t="s">
        <v>20</v>
      </c>
      <c r="H1858" t="s">
        <v>21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1621</v>
      </c>
      <c r="O1858" t="s">
        <v>1622</v>
      </c>
      <c r="P1858" s="4">
        <f t="shared" ref="P1858:P1921" si="58">(((J1858/60)/60)/24)+DATE(1970,1,1)</f>
        <v>41817.854999999996</v>
      </c>
      <c r="Q1858">
        <f t="shared" ref="Q1858:Q1921" si="59">YEAR(P1858)</f>
        <v>2014</v>
      </c>
    </row>
    <row r="1859" spans="1:17" ht="45" x14ac:dyDescent="0.25">
      <c r="A1859">
        <v>1857</v>
      </c>
      <c r="B1859" s="1" t="s">
        <v>3803</v>
      </c>
      <c r="C1859" s="1" t="s">
        <v>3804</v>
      </c>
      <c r="D1859" s="2">
        <v>3000</v>
      </c>
      <c r="E1859" s="3">
        <v>3000</v>
      </c>
      <c r="F1859" t="s">
        <v>19</v>
      </c>
      <c r="G1859" t="s">
        <v>20</v>
      </c>
      <c r="H1859" t="s">
        <v>21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1621</v>
      </c>
      <c r="O1859" t="s">
        <v>1622</v>
      </c>
      <c r="P1859" s="4">
        <f t="shared" si="58"/>
        <v>41864.76866898148</v>
      </c>
      <c r="Q1859">
        <f t="shared" si="59"/>
        <v>2014</v>
      </c>
    </row>
    <row r="1860" spans="1:17" ht="60" x14ac:dyDescent="0.25">
      <c r="A1860">
        <v>1858</v>
      </c>
      <c r="B1860" s="1" t="s">
        <v>3805</v>
      </c>
      <c r="C1860" s="1" t="s">
        <v>3806</v>
      </c>
      <c r="D1860" s="2">
        <v>5555.55</v>
      </c>
      <c r="E1860" s="3">
        <v>6041.55</v>
      </c>
      <c r="F1860" t="s">
        <v>19</v>
      </c>
      <c r="G1860" t="s">
        <v>20</v>
      </c>
      <c r="H1860" t="s">
        <v>21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1621</v>
      </c>
      <c r="O1860" t="s">
        <v>1622</v>
      </c>
      <c r="P1860" s="4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1" t="s">
        <v>3807</v>
      </c>
      <c r="C1861" s="1" t="s">
        <v>3808</v>
      </c>
      <c r="D1861" s="2">
        <v>3000</v>
      </c>
      <c r="E1861" s="3">
        <v>3955</v>
      </c>
      <c r="F1861" t="s">
        <v>19</v>
      </c>
      <c r="G1861" t="s">
        <v>20</v>
      </c>
      <c r="H1861" t="s">
        <v>21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1621</v>
      </c>
      <c r="O1861" t="s">
        <v>1622</v>
      </c>
      <c r="P1861" s="4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1" t="s">
        <v>3809</v>
      </c>
      <c r="C1862" s="1" t="s">
        <v>3810</v>
      </c>
      <c r="D1862" s="2">
        <v>750</v>
      </c>
      <c r="E1862" s="3">
        <v>1001</v>
      </c>
      <c r="F1862" t="s">
        <v>19</v>
      </c>
      <c r="G1862" t="s">
        <v>20</v>
      </c>
      <c r="H1862" t="s">
        <v>21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1621</v>
      </c>
      <c r="O1862" t="s">
        <v>1622</v>
      </c>
      <c r="P1862" s="4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1" t="s">
        <v>3811</v>
      </c>
      <c r="C1863" s="1" t="s">
        <v>3812</v>
      </c>
      <c r="D1863" s="2">
        <v>250000</v>
      </c>
      <c r="E1863" s="3">
        <v>0</v>
      </c>
      <c r="F1863" t="s">
        <v>361</v>
      </c>
      <c r="G1863" t="s">
        <v>28</v>
      </c>
      <c r="H1863" t="s">
        <v>29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2200</v>
      </c>
      <c r="O1863" t="s">
        <v>2322</v>
      </c>
      <c r="P1863" s="4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1" t="s">
        <v>3813</v>
      </c>
      <c r="C1864" s="1" t="s">
        <v>3814</v>
      </c>
      <c r="D1864" s="2">
        <v>18000</v>
      </c>
      <c r="E1864" s="3">
        <v>1455</v>
      </c>
      <c r="F1864" t="s">
        <v>361</v>
      </c>
      <c r="G1864" t="s">
        <v>20</v>
      </c>
      <c r="H1864" t="s">
        <v>21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2200</v>
      </c>
      <c r="O1864" t="s">
        <v>2322</v>
      </c>
      <c r="P1864" s="4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1" t="s">
        <v>3815</v>
      </c>
      <c r="C1865" s="1" t="s">
        <v>3816</v>
      </c>
      <c r="D1865" s="2">
        <v>2500</v>
      </c>
      <c r="E1865" s="3">
        <v>10</v>
      </c>
      <c r="F1865" t="s">
        <v>361</v>
      </c>
      <c r="G1865" t="s">
        <v>20</v>
      </c>
      <c r="H1865" t="s">
        <v>21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2200</v>
      </c>
      <c r="O1865" t="s">
        <v>2322</v>
      </c>
      <c r="P1865" s="4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1" t="s">
        <v>3817</v>
      </c>
      <c r="C1866" s="1" t="s">
        <v>3818</v>
      </c>
      <c r="D1866" s="2">
        <v>6500</v>
      </c>
      <c r="E1866" s="3">
        <v>2788</v>
      </c>
      <c r="F1866" t="s">
        <v>361</v>
      </c>
      <c r="G1866" t="s">
        <v>20</v>
      </c>
      <c r="H1866" t="s">
        <v>21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2200</v>
      </c>
      <c r="O1866" t="s">
        <v>2322</v>
      </c>
      <c r="P1866" s="4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1" t="s">
        <v>3819</v>
      </c>
      <c r="C1867" s="1" t="s">
        <v>3820</v>
      </c>
      <c r="D1867" s="2">
        <v>110000</v>
      </c>
      <c r="E1867" s="3">
        <v>4</v>
      </c>
      <c r="F1867" t="s">
        <v>361</v>
      </c>
      <c r="G1867" t="s">
        <v>28</v>
      </c>
      <c r="H1867" t="s">
        <v>29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2200</v>
      </c>
      <c r="O1867" t="s">
        <v>2322</v>
      </c>
      <c r="P1867" s="4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1" t="s">
        <v>3821</v>
      </c>
      <c r="C1868" s="1" t="s">
        <v>3822</v>
      </c>
      <c r="D1868" s="2">
        <v>25000</v>
      </c>
      <c r="E1868" s="3">
        <v>125</v>
      </c>
      <c r="F1868" t="s">
        <v>361</v>
      </c>
      <c r="G1868" t="s">
        <v>20</v>
      </c>
      <c r="H1868" t="s">
        <v>21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2200</v>
      </c>
      <c r="O1868" t="s">
        <v>2322</v>
      </c>
      <c r="P1868" s="4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1" t="s">
        <v>3823</v>
      </c>
      <c r="C1869" s="1" t="s">
        <v>3824</v>
      </c>
      <c r="D1869" s="2">
        <v>20000</v>
      </c>
      <c r="E1869" s="3">
        <v>10</v>
      </c>
      <c r="F1869" t="s">
        <v>361</v>
      </c>
      <c r="G1869" t="s">
        <v>20</v>
      </c>
      <c r="H1869" t="s">
        <v>21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2200</v>
      </c>
      <c r="O1869" t="s">
        <v>2322</v>
      </c>
      <c r="P1869" s="4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1" t="s">
        <v>3825</v>
      </c>
      <c r="C1870" s="1" t="s">
        <v>3826</v>
      </c>
      <c r="D1870" s="2">
        <v>25000</v>
      </c>
      <c r="E1870" s="3">
        <v>1217</v>
      </c>
      <c r="F1870" t="s">
        <v>361</v>
      </c>
      <c r="G1870" t="s">
        <v>20</v>
      </c>
      <c r="H1870" t="s">
        <v>21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2200</v>
      </c>
      <c r="O1870" t="s">
        <v>2322</v>
      </c>
      <c r="P1870" s="4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1" t="s">
        <v>3827</v>
      </c>
      <c r="C1871" s="1" t="s">
        <v>3828</v>
      </c>
      <c r="D1871" s="2">
        <v>10000</v>
      </c>
      <c r="E1871" s="3">
        <v>0</v>
      </c>
      <c r="F1871" t="s">
        <v>361</v>
      </c>
      <c r="G1871" t="s">
        <v>20</v>
      </c>
      <c r="H1871" t="s">
        <v>21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2200</v>
      </c>
      <c r="O1871" t="s">
        <v>2322</v>
      </c>
      <c r="P1871" s="4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1" t="s">
        <v>3829</v>
      </c>
      <c r="C1872" s="1" t="s">
        <v>3830</v>
      </c>
      <c r="D1872" s="2">
        <v>3500</v>
      </c>
      <c r="E1872" s="3">
        <v>361</v>
      </c>
      <c r="F1872" t="s">
        <v>361</v>
      </c>
      <c r="G1872" t="s">
        <v>20</v>
      </c>
      <c r="H1872" t="s">
        <v>21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2200</v>
      </c>
      <c r="O1872" t="s">
        <v>2322</v>
      </c>
      <c r="P1872" s="4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1" t="s">
        <v>3831</v>
      </c>
      <c r="C1873" s="1" t="s">
        <v>3832</v>
      </c>
      <c r="D1873" s="2">
        <v>6500</v>
      </c>
      <c r="E1873" s="3">
        <v>4666</v>
      </c>
      <c r="F1873" t="s">
        <v>361</v>
      </c>
      <c r="G1873" t="s">
        <v>20</v>
      </c>
      <c r="H1873" t="s">
        <v>21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2200</v>
      </c>
      <c r="O1873" t="s">
        <v>2322</v>
      </c>
      <c r="P1873" s="4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1" t="s">
        <v>3833</v>
      </c>
      <c r="C1874" s="1" t="s">
        <v>3834</v>
      </c>
      <c r="D1874" s="2">
        <v>20000</v>
      </c>
      <c r="E1874" s="3">
        <v>212</v>
      </c>
      <c r="F1874" t="s">
        <v>361</v>
      </c>
      <c r="G1874" t="s">
        <v>20</v>
      </c>
      <c r="H1874" t="s">
        <v>21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2200</v>
      </c>
      <c r="O1874" t="s">
        <v>2322</v>
      </c>
      <c r="P1874" s="4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1" t="s">
        <v>3835</v>
      </c>
      <c r="C1875" s="1" t="s">
        <v>3836</v>
      </c>
      <c r="D1875" s="2">
        <v>8000</v>
      </c>
      <c r="E1875" s="3">
        <v>36</v>
      </c>
      <c r="F1875" t="s">
        <v>361</v>
      </c>
      <c r="G1875" t="s">
        <v>163</v>
      </c>
      <c r="H1875" t="s">
        <v>164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2200</v>
      </c>
      <c r="O1875" t="s">
        <v>2322</v>
      </c>
      <c r="P1875" s="4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1" t="s">
        <v>3837</v>
      </c>
      <c r="C1876" s="1" t="s">
        <v>3838</v>
      </c>
      <c r="D1876" s="2">
        <v>160000</v>
      </c>
      <c r="E1876" s="3">
        <v>26</v>
      </c>
      <c r="F1876" t="s">
        <v>361</v>
      </c>
      <c r="G1876" t="s">
        <v>20</v>
      </c>
      <c r="H1876" t="s">
        <v>21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2200</v>
      </c>
      <c r="O1876" t="s">
        <v>2322</v>
      </c>
      <c r="P1876" s="4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1" t="s">
        <v>3839</v>
      </c>
      <c r="C1877" s="1" t="s">
        <v>3840</v>
      </c>
      <c r="D1877" s="2">
        <v>10000</v>
      </c>
      <c r="E1877" s="3">
        <v>51</v>
      </c>
      <c r="F1877" t="s">
        <v>361</v>
      </c>
      <c r="G1877" t="s">
        <v>20</v>
      </c>
      <c r="H1877" t="s">
        <v>21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2200</v>
      </c>
      <c r="O1877" t="s">
        <v>2322</v>
      </c>
      <c r="P1877" s="4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1" t="s">
        <v>3841</v>
      </c>
      <c r="C1878" s="1" t="s">
        <v>3842</v>
      </c>
      <c r="D1878" s="2">
        <v>280</v>
      </c>
      <c r="E1878" s="3">
        <v>0</v>
      </c>
      <c r="F1878" t="s">
        <v>361</v>
      </c>
      <c r="G1878" t="s">
        <v>54</v>
      </c>
      <c r="H1878" t="s">
        <v>55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2200</v>
      </c>
      <c r="O1878" t="s">
        <v>2322</v>
      </c>
      <c r="P1878" s="4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1" t="s">
        <v>3843</v>
      </c>
      <c r="C1879" s="1" t="s">
        <v>3844</v>
      </c>
      <c r="D1879" s="2">
        <v>60</v>
      </c>
      <c r="E1879" s="3">
        <v>0</v>
      </c>
      <c r="F1879" t="s">
        <v>361</v>
      </c>
      <c r="G1879" t="s">
        <v>20</v>
      </c>
      <c r="H1879" t="s">
        <v>21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2200</v>
      </c>
      <c r="O1879" t="s">
        <v>2322</v>
      </c>
      <c r="P1879" s="4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1" t="s">
        <v>3845</v>
      </c>
      <c r="C1880" s="1" t="s">
        <v>3846</v>
      </c>
      <c r="D1880" s="2">
        <v>8000</v>
      </c>
      <c r="E1880" s="3">
        <v>0</v>
      </c>
      <c r="F1880" t="s">
        <v>361</v>
      </c>
      <c r="G1880" t="s">
        <v>54</v>
      </c>
      <c r="H1880" t="s">
        <v>55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2200</v>
      </c>
      <c r="O1880" t="s">
        <v>2322</v>
      </c>
      <c r="P1880" s="4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1" t="s">
        <v>3847</v>
      </c>
      <c r="C1881" s="1" t="s">
        <v>3848</v>
      </c>
      <c r="D1881" s="2">
        <v>5000</v>
      </c>
      <c r="E1881" s="3">
        <v>6</v>
      </c>
      <c r="F1881" t="s">
        <v>361</v>
      </c>
      <c r="G1881" t="s">
        <v>58</v>
      </c>
      <c r="H1881" t="s">
        <v>59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2200</v>
      </c>
      <c r="O1881" t="s">
        <v>2322</v>
      </c>
      <c r="P1881" s="4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1" t="s">
        <v>3849</v>
      </c>
      <c r="C1882" s="1" t="s">
        <v>3850</v>
      </c>
      <c r="D1882" s="2">
        <v>5000</v>
      </c>
      <c r="E1882" s="3">
        <v>1004</v>
      </c>
      <c r="F1882" t="s">
        <v>361</v>
      </c>
      <c r="G1882" t="s">
        <v>28</v>
      </c>
      <c r="H1882" t="s">
        <v>29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2200</v>
      </c>
      <c r="O1882" t="s">
        <v>2322</v>
      </c>
      <c r="P1882" s="4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1" t="s">
        <v>3851</v>
      </c>
      <c r="C1883" s="1" t="s">
        <v>3852</v>
      </c>
      <c r="D1883" s="2">
        <v>2000</v>
      </c>
      <c r="E1883" s="3">
        <v>3453.69</v>
      </c>
      <c r="F1883" t="s">
        <v>19</v>
      </c>
      <c r="G1883" t="s">
        <v>20</v>
      </c>
      <c r="H1883" t="s">
        <v>21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1621</v>
      </c>
      <c r="O1883" t="s">
        <v>1825</v>
      </c>
      <c r="P1883" s="4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1" t="s">
        <v>3853</v>
      </c>
      <c r="C1884" s="1" t="s">
        <v>3854</v>
      </c>
      <c r="D1884" s="2">
        <v>3350</v>
      </c>
      <c r="E1884" s="3">
        <v>3380</v>
      </c>
      <c r="F1884" t="s">
        <v>19</v>
      </c>
      <c r="G1884" t="s">
        <v>20</v>
      </c>
      <c r="H1884" t="s">
        <v>21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1621</v>
      </c>
      <c r="O1884" t="s">
        <v>1825</v>
      </c>
      <c r="P1884" s="4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1" t="s">
        <v>3855</v>
      </c>
      <c r="C1885" s="1" t="s">
        <v>3856</v>
      </c>
      <c r="D1885" s="2">
        <v>999</v>
      </c>
      <c r="E1885" s="3">
        <v>1047</v>
      </c>
      <c r="F1885" t="s">
        <v>19</v>
      </c>
      <c r="G1885" t="s">
        <v>20</v>
      </c>
      <c r="H1885" t="s">
        <v>21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1621</v>
      </c>
      <c r="O1885" t="s">
        <v>1825</v>
      </c>
      <c r="P1885" s="4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1" t="s">
        <v>3857</v>
      </c>
      <c r="C1886" s="1" t="s">
        <v>3858</v>
      </c>
      <c r="D1886" s="2">
        <v>1000</v>
      </c>
      <c r="E1886" s="3">
        <v>1351</v>
      </c>
      <c r="F1886" t="s">
        <v>19</v>
      </c>
      <c r="G1886" t="s">
        <v>20</v>
      </c>
      <c r="H1886" t="s">
        <v>21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1621</v>
      </c>
      <c r="O1886" t="s">
        <v>1825</v>
      </c>
      <c r="P1886" s="4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1" t="s">
        <v>3859</v>
      </c>
      <c r="C1887" s="1" t="s">
        <v>3860</v>
      </c>
      <c r="D1887" s="2">
        <v>4575</v>
      </c>
      <c r="E1887" s="3">
        <v>5322</v>
      </c>
      <c r="F1887" t="s">
        <v>19</v>
      </c>
      <c r="G1887" t="s">
        <v>20</v>
      </c>
      <c r="H1887" t="s">
        <v>21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1621</v>
      </c>
      <c r="O1887" t="s">
        <v>1825</v>
      </c>
      <c r="P1887" s="4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1" t="s">
        <v>3861</v>
      </c>
      <c r="C1888" s="1" t="s">
        <v>3862</v>
      </c>
      <c r="D1888" s="2">
        <v>1200</v>
      </c>
      <c r="E1888" s="3">
        <v>1225</v>
      </c>
      <c r="F1888" t="s">
        <v>19</v>
      </c>
      <c r="G1888" t="s">
        <v>20</v>
      </c>
      <c r="H1888" t="s">
        <v>21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1621</v>
      </c>
      <c r="O1888" t="s">
        <v>1825</v>
      </c>
      <c r="P1888" s="4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1" t="s">
        <v>3863</v>
      </c>
      <c r="C1889" s="1" t="s">
        <v>3864</v>
      </c>
      <c r="D1889" s="2">
        <v>3000</v>
      </c>
      <c r="E1889" s="3">
        <v>3335</v>
      </c>
      <c r="F1889" t="s">
        <v>19</v>
      </c>
      <c r="G1889" t="s">
        <v>58</v>
      </c>
      <c r="H1889" t="s">
        <v>59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1621</v>
      </c>
      <c r="O1889" t="s">
        <v>1825</v>
      </c>
      <c r="P1889" s="4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1" t="s">
        <v>3865</v>
      </c>
      <c r="C1890" s="1" t="s">
        <v>3866</v>
      </c>
      <c r="D1890" s="2">
        <v>2500</v>
      </c>
      <c r="E1890" s="3">
        <v>4152</v>
      </c>
      <c r="F1890" t="s">
        <v>19</v>
      </c>
      <c r="G1890" t="s">
        <v>20</v>
      </c>
      <c r="H1890" t="s">
        <v>21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1621</v>
      </c>
      <c r="O1890" t="s">
        <v>1825</v>
      </c>
      <c r="P1890" s="4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1" t="s">
        <v>3867</v>
      </c>
      <c r="C1891" s="1" t="s">
        <v>3868</v>
      </c>
      <c r="D1891" s="2">
        <v>2000</v>
      </c>
      <c r="E1891" s="3">
        <v>2132</v>
      </c>
      <c r="F1891" t="s">
        <v>19</v>
      </c>
      <c r="G1891" t="s">
        <v>20</v>
      </c>
      <c r="H1891" t="s">
        <v>21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1621</v>
      </c>
      <c r="O1891" t="s">
        <v>1825</v>
      </c>
      <c r="P1891" s="4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1" t="s">
        <v>3869</v>
      </c>
      <c r="C1892" s="1" t="s">
        <v>3870</v>
      </c>
      <c r="D1892" s="2">
        <v>12000</v>
      </c>
      <c r="E1892" s="3">
        <v>17350.13</v>
      </c>
      <c r="F1892" t="s">
        <v>19</v>
      </c>
      <c r="G1892" t="s">
        <v>20</v>
      </c>
      <c r="H1892" t="s">
        <v>21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1621</v>
      </c>
      <c r="O1892" t="s">
        <v>1825</v>
      </c>
      <c r="P1892" s="4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1" t="s">
        <v>3871</v>
      </c>
      <c r="C1893" s="1" t="s">
        <v>3872</v>
      </c>
      <c r="D1893" s="2">
        <v>10000</v>
      </c>
      <c r="E1893" s="3">
        <v>10555</v>
      </c>
      <c r="F1893" t="s">
        <v>19</v>
      </c>
      <c r="G1893" t="s">
        <v>20</v>
      </c>
      <c r="H1893" t="s">
        <v>21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1621</v>
      </c>
      <c r="O1893" t="s">
        <v>1825</v>
      </c>
      <c r="P1893" s="4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1" t="s">
        <v>3873</v>
      </c>
      <c r="C1894" s="1" t="s">
        <v>3874</v>
      </c>
      <c r="D1894" s="2">
        <v>500</v>
      </c>
      <c r="E1894" s="3">
        <v>683</v>
      </c>
      <c r="F1894" t="s">
        <v>19</v>
      </c>
      <c r="G1894" t="s">
        <v>20</v>
      </c>
      <c r="H1894" t="s">
        <v>21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1621</v>
      </c>
      <c r="O1894" t="s">
        <v>1825</v>
      </c>
      <c r="P1894" s="4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1" t="s">
        <v>3875</v>
      </c>
      <c r="C1895" s="1" t="s">
        <v>3876</v>
      </c>
      <c r="D1895" s="2">
        <v>2500</v>
      </c>
      <c r="E1895" s="3">
        <v>2600</v>
      </c>
      <c r="F1895" t="s">
        <v>19</v>
      </c>
      <c r="G1895" t="s">
        <v>20</v>
      </c>
      <c r="H1895" t="s">
        <v>21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1621</v>
      </c>
      <c r="O1895" t="s">
        <v>1825</v>
      </c>
      <c r="P1895" s="4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1" t="s">
        <v>3877</v>
      </c>
      <c r="C1896" s="1" t="s">
        <v>3878</v>
      </c>
      <c r="D1896" s="2">
        <v>1000</v>
      </c>
      <c r="E1896" s="3">
        <v>1145</v>
      </c>
      <c r="F1896" t="s">
        <v>19</v>
      </c>
      <c r="G1896" t="s">
        <v>20</v>
      </c>
      <c r="H1896" t="s">
        <v>21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1621</v>
      </c>
      <c r="O1896" t="s">
        <v>1825</v>
      </c>
      <c r="P1896" s="4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1" t="s">
        <v>3879</v>
      </c>
      <c r="C1897" s="1" t="s">
        <v>3880</v>
      </c>
      <c r="D1897" s="2">
        <v>9072</v>
      </c>
      <c r="E1897" s="3">
        <v>9228</v>
      </c>
      <c r="F1897" t="s">
        <v>19</v>
      </c>
      <c r="G1897" t="s">
        <v>20</v>
      </c>
      <c r="H1897" t="s">
        <v>21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1621</v>
      </c>
      <c r="O1897" t="s">
        <v>1825</v>
      </c>
      <c r="P1897" s="4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1" t="s">
        <v>3881</v>
      </c>
      <c r="C1898" s="1" t="s">
        <v>3882</v>
      </c>
      <c r="D1898" s="2">
        <v>451</v>
      </c>
      <c r="E1898" s="3">
        <v>559</v>
      </c>
      <c r="F1898" t="s">
        <v>19</v>
      </c>
      <c r="G1898" t="s">
        <v>20</v>
      </c>
      <c r="H1898" t="s">
        <v>21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1621</v>
      </c>
      <c r="O1898" t="s">
        <v>1825</v>
      </c>
      <c r="P1898" s="4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1" t="s">
        <v>3883</v>
      </c>
      <c r="C1899" s="1" t="s">
        <v>3884</v>
      </c>
      <c r="D1899" s="2">
        <v>6350</v>
      </c>
      <c r="E1899" s="3">
        <v>6506</v>
      </c>
      <c r="F1899" t="s">
        <v>19</v>
      </c>
      <c r="G1899" t="s">
        <v>20</v>
      </c>
      <c r="H1899" t="s">
        <v>21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1621</v>
      </c>
      <c r="O1899" t="s">
        <v>1825</v>
      </c>
      <c r="P1899" s="4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1" t="s">
        <v>3885</v>
      </c>
      <c r="C1900" s="1" t="s">
        <v>3886</v>
      </c>
      <c r="D1900" s="2">
        <v>1000</v>
      </c>
      <c r="E1900" s="3">
        <v>1445</v>
      </c>
      <c r="F1900" t="s">
        <v>19</v>
      </c>
      <c r="G1900" t="s">
        <v>20</v>
      </c>
      <c r="H1900" t="s">
        <v>21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1621</v>
      </c>
      <c r="O1900" t="s">
        <v>1825</v>
      </c>
      <c r="P1900" s="4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1" t="s">
        <v>3887</v>
      </c>
      <c r="C1901" s="1" t="s">
        <v>3888</v>
      </c>
      <c r="D1901" s="2">
        <v>900</v>
      </c>
      <c r="E1901" s="3">
        <v>1200</v>
      </c>
      <c r="F1901" t="s">
        <v>19</v>
      </c>
      <c r="G1901" t="s">
        <v>20</v>
      </c>
      <c r="H1901" t="s">
        <v>21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1621</v>
      </c>
      <c r="O1901" t="s">
        <v>1825</v>
      </c>
      <c r="P1901" s="4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1" t="s">
        <v>3889</v>
      </c>
      <c r="C1902" s="1" t="s">
        <v>3890</v>
      </c>
      <c r="D1902" s="2">
        <v>2500</v>
      </c>
      <c r="E1902" s="3">
        <v>2734.11</v>
      </c>
      <c r="F1902" t="s">
        <v>19</v>
      </c>
      <c r="G1902" t="s">
        <v>20</v>
      </c>
      <c r="H1902" t="s">
        <v>21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1621</v>
      </c>
      <c r="O1902" t="s">
        <v>1825</v>
      </c>
      <c r="P1902" s="4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1" t="s">
        <v>3891</v>
      </c>
      <c r="C1903" s="1" t="s">
        <v>3892</v>
      </c>
      <c r="D1903" s="2">
        <v>99000</v>
      </c>
      <c r="E1903" s="3">
        <v>2670</v>
      </c>
      <c r="F1903" t="s">
        <v>361</v>
      </c>
      <c r="G1903" t="s">
        <v>28</v>
      </c>
      <c r="H1903" t="s">
        <v>29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1132</v>
      </c>
      <c r="O1903" t="s">
        <v>3893</v>
      </c>
      <c r="P1903" s="4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1" t="s">
        <v>3894</v>
      </c>
      <c r="C1904" s="1" t="s">
        <v>3895</v>
      </c>
      <c r="D1904" s="2">
        <v>1000</v>
      </c>
      <c r="E1904" s="3">
        <v>12</v>
      </c>
      <c r="F1904" t="s">
        <v>361</v>
      </c>
      <c r="G1904" t="s">
        <v>391</v>
      </c>
      <c r="H1904" t="s">
        <v>59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1132</v>
      </c>
      <c r="O1904" t="s">
        <v>3893</v>
      </c>
      <c r="P1904" s="4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1" t="s">
        <v>3896</v>
      </c>
      <c r="C1905" s="1" t="s">
        <v>3897</v>
      </c>
      <c r="D1905" s="2">
        <v>3000</v>
      </c>
      <c r="E1905" s="3">
        <v>1398</v>
      </c>
      <c r="F1905" t="s">
        <v>361</v>
      </c>
      <c r="G1905" t="s">
        <v>20</v>
      </c>
      <c r="H1905" t="s">
        <v>21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1132</v>
      </c>
      <c r="O1905" t="s">
        <v>3893</v>
      </c>
      <c r="P1905" s="4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1" t="s">
        <v>3898</v>
      </c>
      <c r="C1906" s="1" t="s">
        <v>3899</v>
      </c>
      <c r="D1906" s="2">
        <v>50000</v>
      </c>
      <c r="E1906" s="3">
        <v>50</v>
      </c>
      <c r="F1906" t="s">
        <v>361</v>
      </c>
      <c r="G1906" t="s">
        <v>20</v>
      </c>
      <c r="H1906" t="s">
        <v>21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1132</v>
      </c>
      <c r="O1906" t="s">
        <v>3893</v>
      </c>
      <c r="P1906" s="4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1" t="s">
        <v>3900</v>
      </c>
      <c r="C1907" s="1" t="s">
        <v>3901</v>
      </c>
      <c r="D1907" s="2">
        <v>25000</v>
      </c>
      <c r="E1907" s="3">
        <v>42</v>
      </c>
      <c r="F1907" t="s">
        <v>361</v>
      </c>
      <c r="G1907" t="s">
        <v>20</v>
      </c>
      <c r="H1907" t="s">
        <v>21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1132</v>
      </c>
      <c r="O1907" t="s">
        <v>3893</v>
      </c>
      <c r="P1907" s="4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1" t="s">
        <v>3902</v>
      </c>
      <c r="C1908" s="1" t="s">
        <v>3903</v>
      </c>
      <c r="D1908" s="2">
        <v>50000</v>
      </c>
      <c r="E1908" s="3">
        <v>21380</v>
      </c>
      <c r="F1908" t="s">
        <v>361</v>
      </c>
      <c r="G1908" t="s">
        <v>20</v>
      </c>
      <c r="H1908" t="s">
        <v>21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1132</v>
      </c>
      <c r="O1908" t="s">
        <v>3893</v>
      </c>
      <c r="P1908" s="4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1" t="s">
        <v>3904</v>
      </c>
      <c r="C1909" s="1" t="s">
        <v>3905</v>
      </c>
      <c r="D1909" s="2">
        <v>30000</v>
      </c>
      <c r="E1909" s="3">
        <v>85</v>
      </c>
      <c r="F1909" t="s">
        <v>361</v>
      </c>
      <c r="G1909" t="s">
        <v>20</v>
      </c>
      <c r="H1909" t="s">
        <v>21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1132</v>
      </c>
      <c r="O1909" t="s">
        <v>3893</v>
      </c>
      <c r="P1909" s="4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1" t="s">
        <v>3906</v>
      </c>
      <c r="C1910" s="1" t="s">
        <v>3907</v>
      </c>
      <c r="D1910" s="2">
        <v>25000</v>
      </c>
      <c r="E1910" s="3">
        <v>433</v>
      </c>
      <c r="F1910" t="s">
        <v>361</v>
      </c>
      <c r="G1910" t="s">
        <v>20</v>
      </c>
      <c r="H1910" t="s">
        <v>21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1132</v>
      </c>
      <c r="O1910" t="s">
        <v>3893</v>
      </c>
      <c r="P1910" s="4">
        <f t="shared" si="58"/>
        <v>42703.917824074073</v>
      </c>
      <c r="Q1910">
        <f t="shared" si="59"/>
        <v>2016</v>
      </c>
    </row>
    <row r="1911" spans="1:17" ht="60" x14ac:dyDescent="0.25">
      <c r="A1911">
        <v>1909</v>
      </c>
      <c r="B1911" s="1" t="s">
        <v>3908</v>
      </c>
      <c r="C1911" s="1" t="s">
        <v>3909</v>
      </c>
      <c r="D1911" s="2">
        <v>35000</v>
      </c>
      <c r="E1911" s="3">
        <v>4939</v>
      </c>
      <c r="F1911" t="s">
        <v>361</v>
      </c>
      <c r="G1911" t="s">
        <v>20</v>
      </c>
      <c r="H1911" t="s">
        <v>21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1132</v>
      </c>
      <c r="O1911" t="s">
        <v>3893</v>
      </c>
      <c r="P1911" s="4">
        <f t="shared" si="58"/>
        <v>41905.429155092592</v>
      </c>
      <c r="Q1911">
        <f t="shared" si="59"/>
        <v>2014</v>
      </c>
    </row>
    <row r="1912" spans="1:17" ht="45" x14ac:dyDescent="0.25">
      <c r="A1912">
        <v>1910</v>
      </c>
      <c r="B1912" s="1" t="s">
        <v>3910</v>
      </c>
      <c r="C1912" s="1" t="s">
        <v>3911</v>
      </c>
      <c r="D1912" s="2">
        <v>85000</v>
      </c>
      <c r="E1912" s="3">
        <v>33486</v>
      </c>
      <c r="F1912" t="s">
        <v>361</v>
      </c>
      <c r="G1912" t="s">
        <v>391</v>
      </c>
      <c r="H1912" t="s">
        <v>59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1132</v>
      </c>
      <c r="O1912" t="s">
        <v>3893</v>
      </c>
      <c r="P1912" s="4">
        <f t="shared" si="58"/>
        <v>42264.963159722218</v>
      </c>
      <c r="Q1912">
        <f t="shared" si="59"/>
        <v>2015</v>
      </c>
    </row>
    <row r="1913" spans="1:17" ht="60" x14ac:dyDescent="0.25">
      <c r="A1913">
        <v>1911</v>
      </c>
      <c r="B1913" s="1" t="s">
        <v>3912</v>
      </c>
      <c r="C1913" s="1" t="s">
        <v>3913</v>
      </c>
      <c r="D1913" s="2">
        <v>42500</v>
      </c>
      <c r="E1913" s="3">
        <v>10</v>
      </c>
      <c r="F1913" t="s">
        <v>361</v>
      </c>
      <c r="G1913" t="s">
        <v>84</v>
      </c>
      <c r="H1913" t="s">
        <v>85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1132</v>
      </c>
      <c r="O1913" t="s">
        <v>3893</v>
      </c>
      <c r="P1913" s="4">
        <f t="shared" si="58"/>
        <v>41830.033958333333</v>
      </c>
      <c r="Q1913">
        <f t="shared" si="59"/>
        <v>2014</v>
      </c>
    </row>
    <row r="1914" spans="1:17" ht="45" x14ac:dyDescent="0.25">
      <c r="A1914">
        <v>1912</v>
      </c>
      <c r="B1914" s="1" t="s">
        <v>3914</v>
      </c>
      <c r="C1914" s="1" t="s">
        <v>3915</v>
      </c>
      <c r="D1914" s="2">
        <v>5000</v>
      </c>
      <c r="E1914" s="3">
        <v>2965</v>
      </c>
      <c r="F1914" t="s">
        <v>361</v>
      </c>
      <c r="G1914" t="s">
        <v>20</v>
      </c>
      <c r="H1914" t="s">
        <v>21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1132</v>
      </c>
      <c r="O1914" t="s">
        <v>3893</v>
      </c>
      <c r="P1914" s="4">
        <f t="shared" si="58"/>
        <v>42129.226388888885</v>
      </c>
      <c r="Q1914">
        <f t="shared" si="59"/>
        <v>2015</v>
      </c>
    </row>
    <row r="1915" spans="1:17" ht="30" x14ac:dyDescent="0.25">
      <c r="A1915">
        <v>1913</v>
      </c>
      <c r="B1915" s="1" t="s">
        <v>3916</v>
      </c>
      <c r="C1915" s="1" t="s">
        <v>3917</v>
      </c>
      <c r="D1915" s="2">
        <v>48000</v>
      </c>
      <c r="E1915" s="3">
        <v>637</v>
      </c>
      <c r="F1915" t="s">
        <v>361</v>
      </c>
      <c r="G1915" t="s">
        <v>28</v>
      </c>
      <c r="H1915" t="s">
        <v>29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1132</v>
      </c>
      <c r="O1915" t="s">
        <v>3893</v>
      </c>
      <c r="P1915" s="4">
        <f t="shared" si="58"/>
        <v>41890.511319444442</v>
      </c>
      <c r="Q1915">
        <f t="shared" si="59"/>
        <v>2014</v>
      </c>
    </row>
    <row r="1916" spans="1:17" ht="60" x14ac:dyDescent="0.25">
      <c r="A1916">
        <v>1914</v>
      </c>
      <c r="B1916" s="1" t="s">
        <v>3918</v>
      </c>
      <c r="C1916" s="1" t="s">
        <v>3919</v>
      </c>
      <c r="D1916" s="2">
        <v>666</v>
      </c>
      <c r="E1916" s="3">
        <v>60</v>
      </c>
      <c r="F1916" t="s">
        <v>361</v>
      </c>
      <c r="G1916" t="s">
        <v>20</v>
      </c>
      <c r="H1916" t="s">
        <v>21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1132</v>
      </c>
      <c r="O1916" t="s">
        <v>3893</v>
      </c>
      <c r="P1916" s="4">
        <f t="shared" si="58"/>
        <v>41929.174456018518</v>
      </c>
      <c r="Q1916">
        <f t="shared" si="59"/>
        <v>2014</v>
      </c>
    </row>
    <row r="1917" spans="1:17" ht="60" x14ac:dyDescent="0.25">
      <c r="A1917">
        <v>1915</v>
      </c>
      <c r="B1917" s="1" t="s">
        <v>3920</v>
      </c>
      <c r="C1917" s="1" t="s">
        <v>3921</v>
      </c>
      <c r="D1917" s="2">
        <v>500</v>
      </c>
      <c r="E1917" s="3">
        <v>8</v>
      </c>
      <c r="F1917" t="s">
        <v>361</v>
      </c>
      <c r="G1917" t="s">
        <v>20</v>
      </c>
      <c r="H1917" t="s">
        <v>21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1132</v>
      </c>
      <c r="O1917" t="s">
        <v>3893</v>
      </c>
      <c r="P1917" s="4">
        <f t="shared" si="58"/>
        <v>41864.04886574074</v>
      </c>
      <c r="Q1917">
        <f t="shared" si="59"/>
        <v>2014</v>
      </c>
    </row>
    <row r="1918" spans="1:17" ht="30" x14ac:dyDescent="0.25">
      <c r="A1918">
        <v>1916</v>
      </c>
      <c r="B1918" s="1" t="s">
        <v>3922</v>
      </c>
      <c r="C1918" s="1" t="s">
        <v>3923</v>
      </c>
      <c r="D1918" s="2">
        <v>20000</v>
      </c>
      <c r="E1918" s="3">
        <v>102</v>
      </c>
      <c r="F1918" t="s">
        <v>361</v>
      </c>
      <c r="G1918" t="s">
        <v>20</v>
      </c>
      <c r="H1918" t="s">
        <v>21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1132</v>
      </c>
      <c r="O1918" t="s">
        <v>3893</v>
      </c>
      <c r="P1918" s="4">
        <f t="shared" si="58"/>
        <v>42656.717303240745</v>
      </c>
      <c r="Q1918">
        <f t="shared" si="59"/>
        <v>2016</v>
      </c>
    </row>
    <row r="1919" spans="1:17" ht="30" x14ac:dyDescent="0.25">
      <c r="A1919">
        <v>1917</v>
      </c>
      <c r="B1919" s="1" t="s">
        <v>3924</v>
      </c>
      <c r="C1919" s="1" t="s">
        <v>3925</v>
      </c>
      <c r="D1919" s="2">
        <v>390000</v>
      </c>
      <c r="E1919" s="3">
        <v>205025</v>
      </c>
      <c r="F1919" t="s">
        <v>361</v>
      </c>
      <c r="G1919" t="s">
        <v>277</v>
      </c>
      <c r="H1919" t="s">
        <v>278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1132</v>
      </c>
      <c r="O1919" t="s">
        <v>3893</v>
      </c>
      <c r="P1919" s="4">
        <f t="shared" si="58"/>
        <v>42746.270057870366</v>
      </c>
      <c r="Q1919">
        <f t="shared" si="59"/>
        <v>2017</v>
      </c>
    </row>
    <row r="1920" spans="1:17" ht="45" x14ac:dyDescent="0.25">
      <c r="A1920">
        <v>1918</v>
      </c>
      <c r="B1920" s="1" t="s">
        <v>3926</v>
      </c>
      <c r="C1920" s="1" t="s">
        <v>3927</v>
      </c>
      <c r="D1920" s="2">
        <v>25000</v>
      </c>
      <c r="E1920" s="3">
        <v>260</v>
      </c>
      <c r="F1920" t="s">
        <v>361</v>
      </c>
      <c r="G1920" t="s">
        <v>20</v>
      </c>
      <c r="H1920" t="s">
        <v>21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1132</v>
      </c>
      <c r="O1920" t="s">
        <v>3893</v>
      </c>
      <c r="P1920" s="4">
        <f t="shared" si="58"/>
        <v>41828.789942129632</v>
      </c>
      <c r="Q1920">
        <f t="shared" si="59"/>
        <v>2014</v>
      </c>
    </row>
    <row r="1921" spans="1:17" ht="60" x14ac:dyDescent="0.25">
      <c r="A1921">
        <v>1919</v>
      </c>
      <c r="B1921" s="1" t="s">
        <v>3928</v>
      </c>
      <c r="C1921" s="1" t="s">
        <v>3929</v>
      </c>
      <c r="D1921" s="2">
        <v>500</v>
      </c>
      <c r="E1921" s="3">
        <v>237</v>
      </c>
      <c r="F1921" t="s">
        <v>361</v>
      </c>
      <c r="G1921" t="s">
        <v>20</v>
      </c>
      <c r="H1921" t="s">
        <v>21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1132</v>
      </c>
      <c r="O1921" t="s">
        <v>3893</v>
      </c>
      <c r="P1921" s="4">
        <f t="shared" si="58"/>
        <v>42113.875567129624</v>
      </c>
      <c r="Q1921">
        <f t="shared" si="59"/>
        <v>2015</v>
      </c>
    </row>
    <row r="1922" spans="1:17" ht="45" x14ac:dyDescent="0.25">
      <c r="A1922">
        <v>1920</v>
      </c>
      <c r="B1922" s="1" t="s">
        <v>3930</v>
      </c>
      <c r="C1922" s="1" t="s">
        <v>3931</v>
      </c>
      <c r="D1922" s="2">
        <v>10000</v>
      </c>
      <c r="E1922" s="3">
        <v>4303</v>
      </c>
      <c r="F1922" t="s">
        <v>361</v>
      </c>
      <c r="G1922" t="s">
        <v>28</v>
      </c>
      <c r="H1922" t="s">
        <v>29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1132</v>
      </c>
      <c r="O1922" t="s">
        <v>3893</v>
      </c>
      <c r="P1922" s="4">
        <f t="shared" ref="P1922:P1985" si="60">(((J1922/60)/60)/24)+DATE(1970,1,1)</f>
        <v>42270.875706018516</v>
      </c>
      <c r="Q1922">
        <f t="shared" ref="Q1922:Q1985" si="61">YEAR(P1922)</f>
        <v>2015</v>
      </c>
    </row>
    <row r="1923" spans="1:17" ht="30" x14ac:dyDescent="0.25">
      <c r="A1923">
        <v>1921</v>
      </c>
      <c r="B1923" s="1" t="s">
        <v>3932</v>
      </c>
      <c r="C1923" s="1" t="s">
        <v>3933</v>
      </c>
      <c r="D1923" s="2">
        <v>1500</v>
      </c>
      <c r="E1923" s="3">
        <v>2052</v>
      </c>
      <c r="F1923" t="s">
        <v>19</v>
      </c>
      <c r="G1923" t="s">
        <v>20</v>
      </c>
      <c r="H1923" t="s">
        <v>21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1621</v>
      </c>
      <c r="O1923" t="s">
        <v>1825</v>
      </c>
      <c r="P1923" s="4">
        <f t="shared" si="60"/>
        <v>41074.221562500003</v>
      </c>
      <c r="Q1923">
        <f t="shared" si="61"/>
        <v>2012</v>
      </c>
    </row>
    <row r="1924" spans="1:17" ht="45" x14ac:dyDescent="0.25">
      <c r="A1924">
        <v>1922</v>
      </c>
      <c r="B1924" s="1" t="s">
        <v>3934</v>
      </c>
      <c r="C1924" s="1" t="s">
        <v>3935</v>
      </c>
      <c r="D1924" s="2">
        <v>2000</v>
      </c>
      <c r="E1924" s="3">
        <v>2311</v>
      </c>
      <c r="F1924" t="s">
        <v>19</v>
      </c>
      <c r="G1924" t="s">
        <v>20</v>
      </c>
      <c r="H1924" t="s">
        <v>21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1621</v>
      </c>
      <c r="O1924" t="s">
        <v>1825</v>
      </c>
      <c r="P1924" s="4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1" t="s">
        <v>3936</v>
      </c>
      <c r="C1925" s="1" t="s">
        <v>3937</v>
      </c>
      <c r="D1925" s="2">
        <v>125</v>
      </c>
      <c r="E1925" s="3">
        <v>301</v>
      </c>
      <c r="F1925" t="s">
        <v>19</v>
      </c>
      <c r="G1925" t="s">
        <v>20</v>
      </c>
      <c r="H1925" t="s">
        <v>21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1621</v>
      </c>
      <c r="O1925" t="s">
        <v>1825</v>
      </c>
      <c r="P1925" s="4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1" t="s">
        <v>3938</v>
      </c>
      <c r="C1926" s="1" t="s">
        <v>3939</v>
      </c>
      <c r="D1926" s="2">
        <v>3000</v>
      </c>
      <c r="E1926" s="3">
        <v>3432</v>
      </c>
      <c r="F1926" t="s">
        <v>19</v>
      </c>
      <c r="G1926" t="s">
        <v>20</v>
      </c>
      <c r="H1926" t="s">
        <v>21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1621</v>
      </c>
      <c r="O1926" t="s">
        <v>1825</v>
      </c>
      <c r="P1926" s="4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1" t="s">
        <v>3940</v>
      </c>
      <c r="C1927" s="1" t="s">
        <v>3941</v>
      </c>
      <c r="D1927" s="2">
        <v>1500</v>
      </c>
      <c r="E1927" s="3">
        <v>1655</v>
      </c>
      <c r="F1927" t="s">
        <v>19</v>
      </c>
      <c r="G1927" t="s">
        <v>20</v>
      </c>
      <c r="H1927" t="s">
        <v>21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1621</v>
      </c>
      <c r="O1927" t="s">
        <v>1825</v>
      </c>
      <c r="P1927" s="4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1" t="s">
        <v>3942</v>
      </c>
      <c r="C1928" s="1" t="s">
        <v>3943</v>
      </c>
      <c r="D1928" s="2">
        <v>1500</v>
      </c>
      <c r="E1928" s="3">
        <v>2930.69</v>
      </c>
      <c r="F1928" t="s">
        <v>19</v>
      </c>
      <c r="G1928" t="s">
        <v>20</v>
      </c>
      <c r="H1928" t="s">
        <v>21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1621</v>
      </c>
      <c r="O1928" t="s">
        <v>1825</v>
      </c>
      <c r="P1928" s="4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1" t="s">
        <v>3944</v>
      </c>
      <c r="C1929" s="1" t="s">
        <v>3945</v>
      </c>
      <c r="D1929" s="2">
        <v>600</v>
      </c>
      <c r="E1929" s="3">
        <v>620</v>
      </c>
      <c r="F1929" t="s">
        <v>19</v>
      </c>
      <c r="G1929" t="s">
        <v>20</v>
      </c>
      <c r="H1929" t="s">
        <v>21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1621</v>
      </c>
      <c r="O1929" t="s">
        <v>1825</v>
      </c>
      <c r="P1929" s="4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1" t="s">
        <v>3946</v>
      </c>
      <c r="C1930" s="1" t="s">
        <v>3947</v>
      </c>
      <c r="D1930" s="2">
        <v>2550</v>
      </c>
      <c r="E1930" s="3">
        <v>2630</v>
      </c>
      <c r="F1930" t="s">
        <v>19</v>
      </c>
      <c r="G1930" t="s">
        <v>20</v>
      </c>
      <c r="H1930" t="s">
        <v>21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1621</v>
      </c>
      <c r="O1930" t="s">
        <v>1825</v>
      </c>
      <c r="P1930" s="4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1" t="s">
        <v>3948</v>
      </c>
      <c r="C1931" s="1" t="s">
        <v>3949</v>
      </c>
      <c r="D1931" s="2">
        <v>3200</v>
      </c>
      <c r="E1931" s="3">
        <v>3210</v>
      </c>
      <c r="F1931" t="s">
        <v>19</v>
      </c>
      <c r="G1931" t="s">
        <v>20</v>
      </c>
      <c r="H1931" t="s">
        <v>21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1621</v>
      </c>
      <c r="O1931" t="s">
        <v>1825</v>
      </c>
      <c r="P1931" s="4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1" t="s">
        <v>3950</v>
      </c>
      <c r="C1932" s="1" t="s">
        <v>3951</v>
      </c>
      <c r="D1932" s="2">
        <v>1000</v>
      </c>
      <c r="E1932" s="3">
        <v>1270</v>
      </c>
      <c r="F1932" t="s">
        <v>19</v>
      </c>
      <c r="G1932" t="s">
        <v>20</v>
      </c>
      <c r="H1932" t="s">
        <v>21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1621</v>
      </c>
      <c r="O1932" t="s">
        <v>1825</v>
      </c>
      <c r="P1932" s="4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1" t="s">
        <v>3952</v>
      </c>
      <c r="C1933" s="1" t="s">
        <v>3953</v>
      </c>
      <c r="D1933" s="2">
        <v>2000</v>
      </c>
      <c r="E1933" s="3">
        <v>2412.02</v>
      </c>
      <c r="F1933" t="s">
        <v>19</v>
      </c>
      <c r="G1933" t="s">
        <v>20</v>
      </c>
      <c r="H1933" t="s">
        <v>21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1621</v>
      </c>
      <c r="O1933" t="s">
        <v>1825</v>
      </c>
      <c r="P1933" s="4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1" t="s">
        <v>3954</v>
      </c>
      <c r="C1934" s="1" t="s">
        <v>3955</v>
      </c>
      <c r="D1934" s="2">
        <v>5250</v>
      </c>
      <c r="E1934" s="3">
        <v>5617</v>
      </c>
      <c r="F1934" t="s">
        <v>19</v>
      </c>
      <c r="G1934" t="s">
        <v>20</v>
      </c>
      <c r="H1934" t="s">
        <v>21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1621</v>
      </c>
      <c r="O1934" t="s">
        <v>1825</v>
      </c>
      <c r="P1934" s="4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1" t="s">
        <v>3956</v>
      </c>
      <c r="C1935" s="1" t="s">
        <v>3957</v>
      </c>
      <c r="D1935" s="2">
        <v>6000</v>
      </c>
      <c r="E1935" s="3">
        <v>10346</v>
      </c>
      <c r="F1935" t="s">
        <v>19</v>
      </c>
      <c r="G1935" t="s">
        <v>20</v>
      </c>
      <c r="H1935" t="s">
        <v>21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1621</v>
      </c>
      <c r="O1935" t="s">
        <v>1825</v>
      </c>
      <c r="P1935" s="4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1" t="s">
        <v>3958</v>
      </c>
      <c r="C1936" s="1" t="s">
        <v>3959</v>
      </c>
      <c r="D1936" s="2">
        <v>5000</v>
      </c>
      <c r="E1936" s="3">
        <v>6181</v>
      </c>
      <c r="F1936" t="s">
        <v>19</v>
      </c>
      <c r="G1936" t="s">
        <v>20</v>
      </c>
      <c r="H1936" t="s">
        <v>21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1621</v>
      </c>
      <c r="O1936" t="s">
        <v>1825</v>
      </c>
      <c r="P1936" s="4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1" t="s">
        <v>3960</v>
      </c>
      <c r="C1937" s="1" t="s">
        <v>3961</v>
      </c>
      <c r="D1937" s="2">
        <v>2500</v>
      </c>
      <c r="E1937" s="3">
        <v>2710</v>
      </c>
      <c r="F1937" t="s">
        <v>19</v>
      </c>
      <c r="G1937" t="s">
        <v>20</v>
      </c>
      <c r="H1937" t="s">
        <v>21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1621</v>
      </c>
      <c r="O1937" t="s">
        <v>1825</v>
      </c>
      <c r="P1937" s="4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1" t="s">
        <v>3962</v>
      </c>
      <c r="C1938" s="1" t="s">
        <v>3963</v>
      </c>
      <c r="D1938" s="2">
        <v>7500</v>
      </c>
      <c r="E1938" s="3">
        <v>8739.01</v>
      </c>
      <c r="F1938" t="s">
        <v>19</v>
      </c>
      <c r="G1938" t="s">
        <v>20</v>
      </c>
      <c r="H1938" t="s">
        <v>21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1621</v>
      </c>
      <c r="O1938" t="s">
        <v>1825</v>
      </c>
      <c r="P1938" s="4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1" t="s">
        <v>3964</v>
      </c>
      <c r="C1939" s="1" t="s">
        <v>3965</v>
      </c>
      <c r="D1939" s="2">
        <v>600</v>
      </c>
      <c r="E1939" s="3">
        <v>1123.47</v>
      </c>
      <c r="F1939" t="s">
        <v>19</v>
      </c>
      <c r="G1939" t="s">
        <v>20</v>
      </c>
      <c r="H1939" t="s">
        <v>21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1621</v>
      </c>
      <c r="O1939" t="s">
        <v>1825</v>
      </c>
      <c r="P1939" s="4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1" t="s">
        <v>3966</v>
      </c>
      <c r="C1940" s="1" t="s">
        <v>3967</v>
      </c>
      <c r="D1940" s="2">
        <v>15000</v>
      </c>
      <c r="E1940" s="3">
        <v>17390</v>
      </c>
      <c r="F1940" t="s">
        <v>19</v>
      </c>
      <c r="G1940" t="s">
        <v>20</v>
      </c>
      <c r="H1940" t="s">
        <v>21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1621</v>
      </c>
      <c r="O1940" t="s">
        <v>1825</v>
      </c>
      <c r="P1940" s="4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1" t="s">
        <v>3968</v>
      </c>
      <c r="C1941" s="1" t="s">
        <v>3969</v>
      </c>
      <c r="D1941" s="2">
        <v>10000</v>
      </c>
      <c r="E1941" s="3">
        <v>11070</v>
      </c>
      <c r="F1941" t="s">
        <v>19</v>
      </c>
      <c r="G1941" t="s">
        <v>20</v>
      </c>
      <c r="H1941" t="s">
        <v>21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1621</v>
      </c>
      <c r="O1941" t="s">
        <v>1825</v>
      </c>
      <c r="P1941" s="4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1" t="s">
        <v>3970</v>
      </c>
      <c r="C1942" s="1" t="s">
        <v>3971</v>
      </c>
      <c r="D1942" s="2">
        <v>650</v>
      </c>
      <c r="E1942" s="3">
        <v>1111</v>
      </c>
      <c r="F1942" t="s">
        <v>19</v>
      </c>
      <c r="G1942" t="s">
        <v>20</v>
      </c>
      <c r="H1942" t="s">
        <v>21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1621</v>
      </c>
      <c r="O1942" t="s">
        <v>1825</v>
      </c>
      <c r="P1942" s="4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1" t="s">
        <v>3972</v>
      </c>
      <c r="C1943" s="1" t="s">
        <v>3973</v>
      </c>
      <c r="D1943" s="2">
        <v>250000</v>
      </c>
      <c r="E1943" s="3">
        <v>315295.89</v>
      </c>
      <c r="F1943" t="s">
        <v>19</v>
      </c>
      <c r="G1943" t="s">
        <v>20</v>
      </c>
      <c r="H1943" t="s">
        <v>21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1132</v>
      </c>
      <c r="O1943" t="s">
        <v>3974</v>
      </c>
      <c r="P1943" s="4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1" t="s">
        <v>3975</v>
      </c>
      <c r="C1944" s="1" t="s">
        <v>3976</v>
      </c>
      <c r="D1944" s="2">
        <v>6000</v>
      </c>
      <c r="E1944" s="3">
        <v>8306.42</v>
      </c>
      <c r="F1944" t="s">
        <v>19</v>
      </c>
      <c r="G1944" t="s">
        <v>20</v>
      </c>
      <c r="H1944" t="s">
        <v>21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1132</v>
      </c>
      <c r="O1944" t="s">
        <v>3974</v>
      </c>
      <c r="P1944" s="4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1" t="s">
        <v>3977</v>
      </c>
      <c r="C1945" s="1" t="s">
        <v>3978</v>
      </c>
      <c r="D1945" s="2">
        <v>10000</v>
      </c>
      <c r="E1945" s="3">
        <v>170525</v>
      </c>
      <c r="F1945" t="s">
        <v>19</v>
      </c>
      <c r="G1945" t="s">
        <v>20</v>
      </c>
      <c r="H1945" t="s">
        <v>21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1132</v>
      </c>
      <c r="O1945" t="s">
        <v>3974</v>
      </c>
      <c r="P1945" s="4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1" t="s">
        <v>3979</v>
      </c>
      <c r="C1946" s="1" t="s">
        <v>3980</v>
      </c>
      <c r="D1946" s="2">
        <v>40000</v>
      </c>
      <c r="E1946" s="3">
        <v>315222.2</v>
      </c>
      <c r="F1946" t="s">
        <v>19</v>
      </c>
      <c r="G1946" t="s">
        <v>20</v>
      </c>
      <c r="H1946" t="s">
        <v>21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1132</v>
      </c>
      <c r="O1946" t="s">
        <v>3974</v>
      </c>
      <c r="P1946" s="4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1" t="s">
        <v>3981</v>
      </c>
      <c r="C1947" s="1" t="s">
        <v>3982</v>
      </c>
      <c r="D1947" s="2">
        <v>100000</v>
      </c>
      <c r="E1947" s="3">
        <v>348018</v>
      </c>
      <c r="F1947" t="s">
        <v>19</v>
      </c>
      <c r="G1947" t="s">
        <v>58</v>
      </c>
      <c r="H1947" t="s">
        <v>59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1132</v>
      </c>
      <c r="O1947" t="s">
        <v>3974</v>
      </c>
      <c r="P1947" s="4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1" t="s">
        <v>3983</v>
      </c>
      <c r="C1948" s="1" t="s">
        <v>3984</v>
      </c>
      <c r="D1948" s="2">
        <v>7500</v>
      </c>
      <c r="E1948" s="3">
        <v>11231</v>
      </c>
      <c r="F1948" t="s">
        <v>19</v>
      </c>
      <c r="G1948" t="s">
        <v>20</v>
      </c>
      <c r="H1948" t="s">
        <v>21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1132</v>
      </c>
      <c r="O1948" t="s">
        <v>3974</v>
      </c>
      <c r="P1948" s="4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1" t="s">
        <v>3985</v>
      </c>
      <c r="C1949" s="1" t="s">
        <v>3986</v>
      </c>
      <c r="D1949" s="2">
        <v>800</v>
      </c>
      <c r="E1949" s="3">
        <v>805.07</v>
      </c>
      <c r="F1949" t="s">
        <v>19</v>
      </c>
      <c r="G1949" t="s">
        <v>20</v>
      </c>
      <c r="H1949" t="s">
        <v>21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1132</v>
      </c>
      <c r="O1949" t="s">
        <v>3974</v>
      </c>
      <c r="P1949" s="4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1" t="s">
        <v>3987</v>
      </c>
      <c r="C1950" s="1" t="s">
        <v>3988</v>
      </c>
      <c r="D1950" s="2">
        <v>100000</v>
      </c>
      <c r="E1950" s="3">
        <v>800211</v>
      </c>
      <c r="F1950" t="s">
        <v>19</v>
      </c>
      <c r="G1950" t="s">
        <v>20</v>
      </c>
      <c r="H1950" t="s">
        <v>21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1132</v>
      </c>
      <c r="O1950" t="s">
        <v>3974</v>
      </c>
      <c r="P1950" s="4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1" t="s">
        <v>3989</v>
      </c>
      <c r="C1951" s="1" t="s">
        <v>3990</v>
      </c>
      <c r="D1951" s="2">
        <v>50000</v>
      </c>
      <c r="E1951" s="3">
        <v>53001.3</v>
      </c>
      <c r="F1951" t="s">
        <v>19</v>
      </c>
      <c r="G1951" t="s">
        <v>28</v>
      </c>
      <c r="H1951" t="s">
        <v>29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1132</v>
      </c>
      <c r="O1951" t="s">
        <v>3974</v>
      </c>
      <c r="P1951" s="4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1" t="s">
        <v>3991</v>
      </c>
      <c r="C1952" s="1" t="s">
        <v>3992</v>
      </c>
      <c r="D1952" s="2">
        <v>48000</v>
      </c>
      <c r="E1952" s="3">
        <v>96248.960000000006</v>
      </c>
      <c r="F1952" t="s">
        <v>19</v>
      </c>
      <c r="G1952" t="s">
        <v>20</v>
      </c>
      <c r="H1952" t="s">
        <v>21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1132</v>
      </c>
      <c r="O1952" t="s">
        <v>3974</v>
      </c>
      <c r="P1952" s="4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1" t="s">
        <v>3993</v>
      </c>
      <c r="C1953" s="1" t="s">
        <v>3994</v>
      </c>
      <c r="D1953" s="2">
        <v>50000</v>
      </c>
      <c r="E1953" s="3">
        <v>106222</v>
      </c>
      <c r="F1953" t="s">
        <v>19</v>
      </c>
      <c r="G1953" t="s">
        <v>20</v>
      </c>
      <c r="H1953" t="s">
        <v>21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1132</v>
      </c>
      <c r="O1953" t="s">
        <v>3974</v>
      </c>
      <c r="P1953" s="4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1" t="s">
        <v>3995</v>
      </c>
      <c r="C1954" s="1" t="s">
        <v>3996</v>
      </c>
      <c r="D1954" s="2">
        <v>35000</v>
      </c>
      <c r="E1954" s="3">
        <v>69465.33</v>
      </c>
      <c r="F1954" t="s">
        <v>19</v>
      </c>
      <c r="G1954" t="s">
        <v>163</v>
      </c>
      <c r="H1954" t="s">
        <v>164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1132</v>
      </c>
      <c r="O1954" t="s">
        <v>3974</v>
      </c>
      <c r="P1954" s="4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1" t="s">
        <v>3997</v>
      </c>
      <c r="C1955" s="1" t="s">
        <v>3998</v>
      </c>
      <c r="D1955" s="2">
        <v>15000</v>
      </c>
      <c r="E1955" s="3">
        <v>33892</v>
      </c>
      <c r="F1955" t="s">
        <v>19</v>
      </c>
      <c r="G1955" t="s">
        <v>20</v>
      </c>
      <c r="H1955" t="s">
        <v>21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1132</v>
      </c>
      <c r="O1955" t="s">
        <v>3974</v>
      </c>
      <c r="P1955" s="4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1" t="s">
        <v>3999</v>
      </c>
      <c r="C1956" s="1" t="s">
        <v>4000</v>
      </c>
      <c r="D1956" s="2">
        <v>50000</v>
      </c>
      <c r="E1956" s="3">
        <v>349474</v>
      </c>
      <c r="F1956" t="s">
        <v>19</v>
      </c>
      <c r="G1956" t="s">
        <v>20</v>
      </c>
      <c r="H1956" t="s">
        <v>21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1132</v>
      </c>
      <c r="O1956" t="s">
        <v>3974</v>
      </c>
      <c r="P1956" s="4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1" t="s">
        <v>4001</v>
      </c>
      <c r="C1957" s="1" t="s">
        <v>4002</v>
      </c>
      <c r="D1957" s="2">
        <v>42000</v>
      </c>
      <c r="E1957" s="3">
        <v>167410.01999999999</v>
      </c>
      <c r="F1957" t="s">
        <v>19</v>
      </c>
      <c r="G1957" t="s">
        <v>20</v>
      </c>
      <c r="H1957" t="s">
        <v>21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1132</v>
      </c>
      <c r="O1957" t="s">
        <v>3974</v>
      </c>
      <c r="P1957" s="4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1" t="s">
        <v>4003</v>
      </c>
      <c r="C1958" s="1" t="s">
        <v>4004</v>
      </c>
      <c r="D1958" s="2">
        <v>60000</v>
      </c>
      <c r="E1958" s="3">
        <v>176420</v>
      </c>
      <c r="F1958" t="s">
        <v>19</v>
      </c>
      <c r="G1958" t="s">
        <v>20</v>
      </c>
      <c r="H1958" t="s">
        <v>21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1132</v>
      </c>
      <c r="O1958" t="s">
        <v>3974</v>
      </c>
      <c r="P1958" s="4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1" t="s">
        <v>4005</v>
      </c>
      <c r="C1959" s="1" t="s">
        <v>4006</v>
      </c>
      <c r="D1959" s="2">
        <v>30000</v>
      </c>
      <c r="E1959" s="3">
        <v>50251.41</v>
      </c>
      <c r="F1959" t="s">
        <v>19</v>
      </c>
      <c r="G1959" t="s">
        <v>20</v>
      </c>
      <c r="H1959" t="s">
        <v>21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1132</v>
      </c>
      <c r="O1959" t="s">
        <v>3974</v>
      </c>
      <c r="P1959" s="4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1" t="s">
        <v>4007</v>
      </c>
      <c r="C1960" s="1" t="s">
        <v>4008</v>
      </c>
      <c r="D1960" s="2">
        <v>7000</v>
      </c>
      <c r="E1960" s="3">
        <v>100490.02</v>
      </c>
      <c r="F1960" t="s">
        <v>19</v>
      </c>
      <c r="G1960" t="s">
        <v>20</v>
      </c>
      <c r="H1960" t="s">
        <v>21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1132</v>
      </c>
      <c r="O1960" t="s">
        <v>3974</v>
      </c>
      <c r="P1960" s="4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1" t="s">
        <v>4009</v>
      </c>
      <c r="C1961" s="1" t="s">
        <v>4010</v>
      </c>
      <c r="D1961" s="2">
        <v>10000</v>
      </c>
      <c r="E1961" s="3">
        <v>15673.44</v>
      </c>
      <c r="F1961" t="s">
        <v>19</v>
      </c>
      <c r="G1961" t="s">
        <v>20</v>
      </c>
      <c r="H1961" t="s">
        <v>21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1132</v>
      </c>
      <c r="O1961" t="s">
        <v>3974</v>
      </c>
      <c r="P1961" s="4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1" t="s">
        <v>4011</v>
      </c>
      <c r="C1962" s="1" t="s">
        <v>4012</v>
      </c>
      <c r="D1962" s="2">
        <v>70000</v>
      </c>
      <c r="E1962" s="3">
        <v>82532</v>
      </c>
      <c r="F1962" t="s">
        <v>19</v>
      </c>
      <c r="G1962" t="s">
        <v>480</v>
      </c>
      <c r="H1962" t="s">
        <v>481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1132</v>
      </c>
      <c r="O1962" t="s">
        <v>3974</v>
      </c>
      <c r="P1962" s="4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1" t="s">
        <v>4013</v>
      </c>
      <c r="C1963" s="1" t="s">
        <v>4014</v>
      </c>
      <c r="D1963" s="2">
        <v>10000</v>
      </c>
      <c r="E1963" s="3">
        <v>110538.12</v>
      </c>
      <c r="F1963" t="s">
        <v>19</v>
      </c>
      <c r="G1963" t="s">
        <v>20</v>
      </c>
      <c r="H1963" t="s">
        <v>21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1132</v>
      </c>
      <c r="O1963" t="s">
        <v>3974</v>
      </c>
      <c r="P1963" s="4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1" t="s">
        <v>4015</v>
      </c>
      <c r="C1964" s="1" t="s">
        <v>4016</v>
      </c>
      <c r="D1964" s="2">
        <v>10000</v>
      </c>
      <c r="E1964" s="3">
        <v>19292.5</v>
      </c>
      <c r="F1964" t="s">
        <v>19</v>
      </c>
      <c r="G1964" t="s">
        <v>20</v>
      </c>
      <c r="H1964" t="s">
        <v>21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1132</v>
      </c>
      <c r="O1964" t="s">
        <v>3974</v>
      </c>
      <c r="P1964" s="4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1" t="s">
        <v>4017</v>
      </c>
      <c r="C1965" s="1" t="s">
        <v>4018</v>
      </c>
      <c r="D1965" s="2">
        <v>19000</v>
      </c>
      <c r="E1965" s="3">
        <v>24108</v>
      </c>
      <c r="F1965" t="s">
        <v>19</v>
      </c>
      <c r="G1965" t="s">
        <v>28</v>
      </c>
      <c r="H1965" t="s">
        <v>29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1132</v>
      </c>
      <c r="O1965" t="s">
        <v>3974</v>
      </c>
      <c r="P1965" s="4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1" t="s">
        <v>4019</v>
      </c>
      <c r="C1966" s="1" t="s">
        <v>4020</v>
      </c>
      <c r="D1966" s="2">
        <v>89200</v>
      </c>
      <c r="E1966" s="3">
        <v>231543.12</v>
      </c>
      <c r="F1966" t="s">
        <v>19</v>
      </c>
      <c r="G1966" t="s">
        <v>1230</v>
      </c>
      <c r="H1966" t="s">
        <v>59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1132</v>
      </c>
      <c r="O1966" t="s">
        <v>3974</v>
      </c>
      <c r="P1966" s="4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1" t="s">
        <v>4021</v>
      </c>
      <c r="C1967" s="1" t="s">
        <v>4022</v>
      </c>
      <c r="D1967" s="2">
        <v>5000</v>
      </c>
      <c r="E1967" s="3">
        <v>13114</v>
      </c>
      <c r="F1967" t="s">
        <v>19</v>
      </c>
      <c r="G1967" t="s">
        <v>20</v>
      </c>
      <c r="H1967" t="s">
        <v>21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1132</v>
      </c>
      <c r="O1967" t="s">
        <v>3974</v>
      </c>
      <c r="P1967" s="4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1" t="s">
        <v>4023</v>
      </c>
      <c r="C1968" s="1" t="s">
        <v>4024</v>
      </c>
      <c r="D1968" s="2">
        <v>100000</v>
      </c>
      <c r="E1968" s="3">
        <v>206743.09</v>
      </c>
      <c r="F1968" t="s">
        <v>19</v>
      </c>
      <c r="G1968" t="s">
        <v>20</v>
      </c>
      <c r="H1968" t="s">
        <v>21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1132</v>
      </c>
      <c r="O1968" t="s">
        <v>3974</v>
      </c>
      <c r="P1968" s="4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1" t="s">
        <v>4025</v>
      </c>
      <c r="C1969" s="1" t="s">
        <v>4026</v>
      </c>
      <c r="D1969" s="2">
        <v>20000</v>
      </c>
      <c r="E1969" s="3">
        <v>74026</v>
      </c>
      <c r="F1969" t="s">
        <v>19</v>
      </c>
      <c r="G1969" t="s">
        <v>20</v>
      </c>
      <c r="H1969" t="s">
        <v>21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1132</v>
      </c>
      <c r="O1969" t="s">
        <v>3974</v>
      </c>
      <c r="P1969" s="4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1" t="s">
        <v>4027</v>
      </c>
      <c r="C1970" s="1" t="s">
        <v>4028</v>
      </c>
      <c r="D1970" s="2">
        <v>50000</v>
      </c>
      <c r="E1970" s="3">
        <v>142483</v>
      </c>
      <c r="F1970" t="s">
        <v>19</v>
      </c>
      <c r="G1970" t="s">
        <v>20</v>
      </c>
      <c r="H1970" t="s">
        <v>21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1132</v>
      </c>
      <c r="O1970" t="s">
        <v>3974</v>
      </c>
      <c r="P1970" s="4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1" t="s">
        <v>4029</v>
      </c>
      <c r="C1971" s="1" t="s">
        <v>4030</v>
      </c>
      <c r="D1971" s="2">
        <v>20000</v>
      </c>
      <c r="E1971" s="3">
        <v>115816</v>
      </c>
      <c r="F1971" t="s">
        <v>19</v>
      </c>
      <c r="G1971" t="s">
        <v>28</v>
      </c>
      <c r="H1971" t="s">
        <v>29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1132</v>
      </c>
      <c r="O1971" t="s">
        <v>3974</v>
      </c>
      <c r="P1971" s="4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1" t="s">
        <v>4031</v>
      </c>
      <c r="C1972" s="1" t="s">
        <v>4032</v>
      </c>
      <c r="D1972" s="2">
        <v>5000</v>
      </c>
      <c r="E1972" s="3">
        <v>56590</v>
      </c>
      <c r="F1972" t="s">
        <v>19</v>
      </c>
      <c r="G1972" t="s">
        <v>20</v>
      </c>
      <c r="H1972" t="s">
        <v>21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1132</v>
      </c>
      <c r="O1972" t="s">
        <v>3974</v>
      </c>
      <c r="P1972" s="4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1" t="s">
        <v>4033</v>
      </c>
      <c r="C1973" s="1" t="s">
        <v>4034</v>
      </c>
      <c r="D1973" s="2">
        <v>400000</v>
      </c>
      <c r="E1973" s="3">
        <v>1052110.8700000001</v>
      </c>
      <c r="F1973" t="s">
        <v>19</v>
      </c>
      <c r="G1973" t="s">
        <v>20</v>
      </c>
      <c r="H1973" t="s">
        <v>21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1132</v>
      </c>
      <c r="O1973" t="s">
        <v>3974</v>
      </c>
      <c r="P1973" s="4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1" t="s">
        <v>4035</v>
      </c>
      <c r="C1974" s="1" t="s">
        <v>4036</v>
      </c>
      <c r="D1974" s="2">
        <v>2500</v>
      </c>
      <c r="E1974" s="3">
        <v>16862</v>
      </c>
      <c r="F1974" t="s">
        <v>19</v>
      </c>
      <c r="G1974" t="s">
        <v>20</v>
      </c>
      <c r="H1974" t="s">
        <v>21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1132</v>
      </c>
      <c r="O1974" t="s">
        <v>3974</v>
      </c>
      <c r="P1974" s="4">
        <f t="shared" si="60"/>
        <v>41201.012083333335</v>
      </c>
      <c r="Q1974">
        <f t="shared" si="61"/>
        <v>2012</v>
      </c>
    </row>
    <row r="1975" spans="1:17" ht="60" x14ac:dyDescent="0.25">
      <c r="A1975">
        <v>1973</v>
      </c>
      <c r="B1975" s="1" t="s">
        <v>4037</v>
      </c>
      <c r="C1975" s="1" t="s">
        <v>4038</v>
      </c>
      <c r="D1975" s="2">
        <v>198000</v>
      </c>
      <c r="E1975" s="3">
        <v>508525.01</v>
      </c>
      <c r="F1975" t="s">
        <v>19</v>
      </c>
      <c r="G1975" t="s">
        <v>20</v>
      </c>
      <c r="H1975" t="s">
        <v>21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1132</v>
      </c>
      <c r="O1975" t="s">
        <v>3974</v>
      </c>
      <c r="P1975" s="4">
        <f t="shared" si="60"/>
        <v>42549.722962962958</v>
      </c>
      <c r="Q1975">
        <f t="shared" si="61"/>
        <v>2016</v>
      </c>
    </row>
    <row r="1976" spans="1:17" ht="60" x14ac:dyDescent="0.25">
      <c r="A1976">
        <v>1974</v>
      </c>
      <c r="B1976" s="1" t="s">
        <v>4039</v>
      </c>
      <c r="C1976" s="1" t="s">
        <v>4040</v>
      </c>
      <c r="D1976" s="2">
        <v>20000</v>
      </c>
      <c r="E1976" s="3">
        <v>75099.199999999997</v>
      </c>
      <c r="F1976" t="s">
        <v>19</v>
      </c>
      <c r="G1976" t="s">
        <v>28</v>
      </c>
      <c r="H1976" t="s">
        <v>29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1132</v>
      </c>
      <c r="O1976" t="s">
        <v>3974</v>
      </c>
      <c r="P1976" s="4">
        <f t="shared" si="60"/>
        <v>41445.334131944444</v>
      </c>
      <c r="Q1976">
        <f t="shared" si="61"/>
        <v>2013</v>
      </c>
    </row>
    <row r="1977" spans="1:17" ht="30" x14ac:dyDescent="0.25">
      <c r="A1977">
        <v>1975</v>
      </c>
      <c r="B1977" s="1" t="s">
        <v>4041</v>
      </c>
      <c r="C1977" s="1" t="s">
        <v>4042</v>
      </c>
      <c r="D1977" s="2">
        <v>16000</v>
      </c>
      <c r="E1977" s="3">
        <v>33393.339999999997</v>
      </c>
      <c r="F1977" t="s">
        <v>19</v>
      </c>
      <c r="G1977" t="s">
        <v>20</v>
      </c>
      <c r="H1977" t="s">
        <v>21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1132</v>
      </c>
      <c r="O1977" t="s">
        <v>3974</v>
      </c>
      <c r="P1977" s="4">
        <f t="shared" si="60"/>
        <v>41313.755219907405</v>
      </c>
      <c r="Q1977">
        <f t="shared" si="61"/>
        <v>2013</v>
      </c>
    </row>
    <row r="1978" spans="1:17" ht="30" x14ac:dyDescent="0.25">
      <c r="A1978">
        <v>1976</v>
      </c>
      <c r="B1978" s="1" t="s">
        <v>4043</v>
      </c>
      <c r="C1978" s="1" t="s">
        <v>4044</v>
      </c>
      <c r="D1978" s="2">
        <v>4000</v>
      </c>
      <c r="E1978" s="3">
        <v>13864</v>
      </c>
      <c r="F1978" t="s">
        <v>19</v>
      </c>
      <c r="G1978" t="s">
        <v>28</v>
      </c>
      <c r="H1978" t="s">
        <v>29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1132</v>
      </c>
      <c r="O1978" t="s">
        <v>3974</v>
      </c>
      <c r="P1978" s="4">
        <f t="shared" si="60"/>
        <v>41438.899594907409</v>
      </c>
      <c r="Q1978">
        <f t="shared" si="61"/>
        <v>2013</v>
      </c>
    </row>
    <row r="1979" spans="1:17" ht="45" x14ac:dyDescent="0.25">
      <c r="A1979">
        <v>1977</v>
      </c>
      <c r="B1979" s="1" t="s">
        <v>4045</v>
      </c>
      <c r="C1979" s="1" t="s">
        <v>4046</v>
      </c>
      <c r="D1979" s="2">
        <v>50000</v>
      </c>
      <c r="E1979" s="3">
        <v>201165</v>
      </c>
      <c r="F1979" t="s">
        <v>19</v>
      </c>
      <c r="G1979" t="s">
        <v>20</v>
      </c>
      <c r="H1979" t="s">
        <v>21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1132</v>
      </c>
      <c r="O1979" t="s">
        <v>3974</v>
      </c>
      <c r="P1979" s="4">
        <f t="shared" si="60"/>
        <v>42311.216898148152</v>
      </c>
      <c r="Q1979">
        <f t="shared" si="61"/>
        <v>2015</v>
      </c>
    </row>
    <row r="1980" spans="1:17" ht="60" x14ac:dyDescent="0.25">
      <c r="A1980">
        <v>1978</v>
      </c>
      <c r="B1980" s="1" t="s">
        <v>4047</v>
      </c>
      <c r="C1980" s="1" t="s">
        <v>4048</v>
      </c>
      <c r="D1980" s="2">
        <v>50000</v>
      </c>
      <c r="E1980" s="3">
        <v>513422.57</v>
      </c>
      <c r="F1980" t="s">
        <v>19</v>
      </c>
      <c r="G1980" t="s">
        <v>20</v>
      </c>
      <c r="H1980" t="s">
        <v>21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1132</v>
      </c>
      <c r="O1980" t="s">
        <v>3974</v>
      </c>
      <c r="P1980" s="4">
        <f t="shared" si="60"/>
        <v>41039.225601851853</v>
      </c>
      <c r="Q1980">
        <f t="shared" si="61"/>
        <v>2012</v>
      </c>
    </row>
    <row r="1981" spans="1:17" ht="45" x14ac:dyDescent="0.25">
      <c r="A1981">
        <v>1979</v>
      </c>
      <c r="B1981" s="1" t="s">
        <v>4049</v>
      </c>
      <c r="C1981" s="1" t="s">
        <v>4050</v>
      </c>
      <c r="D1981" s="2">
        <v>200000</v>
      </c>
      <c r="E1981" s="3">
        <v>229802.31</v>
      </c>
      <c r="F1981" t="s">
        <v>19</v>
      </c>
      <c r="G1981" t="s">
        <v>20</v>
      </c>
      <c r="H1981" t="s">
        <v>21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1132</v>
      </c>
      <c r="O1981" t="s">
        <v>3974</v>
      </c>
      <c r="P1981" s="4">
        <f t="shared" si="60"/>
        <v>42290.460023148145</v>
      </c>
      <c r="Q1981">
        <f t="shared" si="61"/>
        <v>2015</v>
      </c>
    </row>
    <row r="1982" spans="1:17" ht="30" x14ac:dyDescent="0.25">
      <c r="A1982">
        <v>1980</v>
      </c>
      <c r="B1982" s="1" t="s">
        <v>4051</v>
      </c>
      <c r="C1982" s="1" t="s">
        <v>4052</v>
      </c>
      <c r="D1982" s="2">
        <v>50000</v>
      </c>
      <c r="E1982" s="3">
        <v>177412.01</v>
      </c>
      <c r="F1982" t="s">
        <v>19</v>
      </c>
      <c r="G1982" t="s">
        <v>506</v>
      </c>
      <c r="H1982" t="s">
        <v>59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1132</v>
      </c>
      <c r="O1982" t="s">
        <v>3974</v>
      </c>
      <c r="P1982" s="4">
        <f t="shared" si="60"/>
        <v>42423.542384259257</v>
      </c>
      <c r="Q1982">
        <f t="shared" si="61"/>
        <v>2016</v>
      </c>
    </row>
    <row r="1983" spans="1:17" ht="60" x14ac:dyDescent="0.25">
      <c r="A1983">
        <v>1981</v>
      </c>
      <c r="B1983" s="1" t="s">
        <v>4053</v>
      </c>
      <c r="C1983" s="1" t="s">
        <v>4054</v>
      </c>
      <c r="D1983" s="2">
        <v>7500</v>
      </c>
      <c r="E1983" s="3">
        <v>381</v>
      </c>
      <c r="F1983" t="s">
        <v>361</v>
      </c>
      <c r="G1983" t="s">
        <v>163</v>
      </c>
      <c r="H1983" t="s">
        <v>164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2445</v>
      </c>
      <c r="O1983" t="s">
        <v>4055</v>
      </c>
      <c r="P1983" s="4">
        <f t="shared" si="60"/>
        <v>41799.725289351853</v>
      </c>
      <c r="Q1983">
        <f t="shared" si="61"/>
        <v>2014</v>
      </c>
    </row>
    <row r="1984" spans="1:17" ht="45" x14ac:dyDescent="0.25">
      <c r="A1984">
        <v>1982</v>
      </c>
      <c r="B1984" s="1" t="s">
        <v>4056</v>
      </c>
      <c r="C1984" s="1" t="s">
        <v>4057</v>
      </c>
      <c r="D1984" s="2">
        <v>180000</v>
      </c>
      <c r="E1984" s="3">
        <v>0</v>
      </c>
      <c r="F1984" t="s">
        <v>361</v>
      </c>
      <c r="G1984" t="s">
        <v>277</v>
      </c>
      <c r="H1984" t="s">
        <v>278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2445</v>
      </c>
      <c r="O1984" t="s">
        <v>4055</v>
      </c>
      <c r="P1984" s="4">
        <f t="shared" si="60"/>
        <v>42678.586655092593</v>
      </c>
      <c r="Q1984">
        <f t="shared" si="61"/>
        <v>2016</v>
      </c>
    </row>
    <row r="1985" spans="1:17" ht="60" x14ac:dyDescent="0.25">
      <c r="A1985">
        <v>1983</v>
      </c>
      <c r="B1985" s="1" t="s">
        <v>4058</v>
      </c>
      <c r="C1985" s="1" t="s">
        <v>4059</v>
      </c>
      <c r="D1985" s="2">
        <v>33000</v>
      </c>
      <c r="E1985" s="3">
        <v>1419</v>
      </c>
      <c r="F1985" t="s">
        <v>361</v>
      </c>
      <c r="G1985" t="s">
        <v>20</v>
      </c>
      <c r="H1985" t="s">
        <v>21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2445</v>
      </c>
      <c r="O1985" t="s">
        <v>4055</v>
      </c>
      <c r="P1985" s="4">
        <f t="shared" si="60"/>
        <v>42593.011782407411</v>
      </c>
      <c r="Q1985">
        <f t="shared" si="61"/>
        <v>2016</v>
      </c>
    </row>
    <row r="1986" spans="1:17" ht="60" x14ac:dyDescent="0.25">
      <c r="A1986">
        <v>1984</v>
      </c>
      <c r="B1986" s="1" t="s">
        <v>4060</v>
      </c>
      <c r="C1986" s="1" t="s">
        <v>4061</v>
      </c>
      <c r="D1986" s="2">
        <v>15000</v>
      </c>
      <c r="E1986" s="3">
        <v>3172</v>
      </c>
      <c r="F1986" t="s">
        <v>361</v>
      </c>
      <c r="G1986" t="s">
        <v>20</v>
      </c>
      <c r="H1986" t="s">
        <v>21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2445</v>
      </c>
      <c r="O1986" t="s">
        <v>4055</v>
      </c>
      <c r="P1986" s="4">
        <f t="shared" ref="P1986:P2049" si="62">(((J1986/60)/60)/24)+DATE(1970,1,1)</f>
        <v>41913.790289351848</v>
      </c>
      <c r="Q1986">
        <f t="shared" ref="Q1986:Q2049" si="63">YEAR(P1986)</f>
        <v>2014</v>
      </c>
    </row>
    <row r="1987" spans="1:17" ht="60" x14ac:dyDescent="0.25">
      <c r="A1987">
        <v>1985</v>
      </c>
      <c r="B1987" s="1" t="s">
        <v>4062</v>
      </c>
      <c r="C1987" s="1" t="s">
        <v>4063</v>
      </c>
      <c r="D1987" s="2">
        <v>1600</v>
      </c>
      <c r="E1987" s="3">
        <v>51</v>
      </c>
      <c r="F1987" t="s">
        <v>361</v>
      </c>
      <c r="G1987" t="s">
        <v>28</v>
      </c>
      <c r="H1987" t="s">
        <v>29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2445</v>
      </c>
      <c r="O1987" t="s">
        <v>4055</v>
      </c>
      <c r="P1987" s="4">
        <f t="shared" si="62"/>
        <v>42555.698738425926</v>
      </c>
      <c r="Q1987">
        <f t="shared" si="63"/>
        <v>2016</v>
      </c>
    </row>
    <row r="1988" spans="1:17" ht="60" x14ac:dyDescent="0.25">
      <c r="A1988">
        <v>1986</v>
      </c>
      <c r="B1988" s="1" t="s">
        <v>4064</v>
      </c>
      <c r="C1988" s="1" t="s">
        <v>4065</v>
      </c>
      <c r="D1988" s="2">
        <v>2000</v>
      </c>
      <c r="E1988" s="3">
        <v>1</v>
      </c>
      <c r="F1988" t="s">
        <v>361</v>
      </c>
      <c r="G1988" t="s">
        <v>28</v>
      </c>
      <c r="H1988" t="s">
        <v>29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2445</v>
      </c>
      <c r="O1988" t="s">
        <v>4055</v>
      </c>
      <c r="P1988" s="4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1" t="s">
        <v>4066</v>
      </c>
      <c r="C1989" s="1" t="s">
        <v>4067</v>
      </c>
      <c r="D1989" s="2">
        <v>5500</v>
      </c>
      <c r="E1989" s="3">
        <v>2336</v>
      </c>
      <c r="F1989" t="s">
        <v>361</v>
      </c>
      <c r="G1989" t="s">
        <v>28</v>
      </c>
      <c r="H1989" t="s">
        <v>29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2445</v>
      </c>
      <c r="O1989" t="s">
        <v>4055</v>
      </c>
      <c r="P1989" s="4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1" t="s">
        <v>4068</v>
      </c>
      <c r="C1990" s="1" t="s">
        <v>4069</v>
      </c>
      <c r="D1990" s="2">
        <v>6000</v>
      </c>
      <c r="E1990" s="3">
        <v>25</v>
      </c>
      <c r="F1990" t="s">
        <v>361</v>
      </c>
      <c r="G1990" t="s">
        <v>20</v>
      </c>
      <c r="H1990" t="s">
        <v>21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2445</v>
      </c>
      <c r="O1990" t="s">
        <v>4055</v>
      </c>
      <c r="P1990" s="4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1" t="s">
        <v>4070</v>
      </c>
      <c r="C1991" s="1" t="s">
        <v>4071</v>
      </c>
      <c r="D1991" s="2">
        <v>5000</v>
      </c>
      <c r="E1991" s="3">
        <v>50</v>
      </c>
      <c r="F1991" t="s">
        <v>361</v>
      </c>
      <c r="G1991" t="s">
        <v>20</v>
      </c>
      <c r="H1991" t="s">
        <v>21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2445</v>
      </c>
      <c r="O1991" t="s">
        <v>4055</v>
      </c>
      <c r="P1991" s="4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1" t="s">
        <v>4072</v>
      </c>
      <c r="C1992" s="1" t="s">
        <v>4073</v>
      </c>
      <c r="D1992" s="2">
        <v>3000</v>
      </c>
      <c r="E1992" s="3">
        <v>509</v>
      </c>
      <c r="F1992" t="s">
        <v>361</v>
      </c>
      <c r="G1992" t="s">
        <v>20</v>
      </c>
      <c r="H1992" t="s">
        <v>21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2445</v>
      </c>
      <c r="O1992" t="s">
        <v>4055</v>
      </c>
      <c r="P1992" s="4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1" t="s">
        <v>4074</v>
      </c>
      <c r="C1993" s="1" t="s">
        <v>4075</v>
      </c>
      <c r="D1993" s="2">
        <v>2000</v>
      </c>
      <c r="E1993" s="3">
        <v>140</v>
      </c>
      <c r="F1993" t="s">
        <v>361</v>
      </c>
      <c r="G1993" t="s">
        <v>20</v>
      </c>
      <c r="H1993" t="s">
        <v>21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2445</v>
      </c>
      <c r="O1993" t="s">
        <v>4055</v>
      </c>
      <c r="P1993" s="4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1" t="s">
        <v>4076</v>
      </c>
      <c r="C1994" s="1" t="s">
        <v>4077</v>
      </c>
      <c r="D1994" s="2">
        <v>1500</v>
      </c>
      <c r="E1994" s="3">
        <v>2</v>
      </c>
      <c r="F1994" t="s">
        <v>361</v>
      </c>
      <c r="G1994" t="s">
        <v>20</v>
      </c>
      <c r="H1994" t="s">
        <v>21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2445</v>
      </c>
      <c r="O1994" t="s">
        <v>4055</v>
      </c>
      <c r="P1994" s="4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1" t="s">
        <v>4078</v>
      </c>
      <c r="C1995" s="1" t="s">
        <v>4079</v>
      </c>
      <c r="D1995" s="2">
        <v>2000</v>
      </c>
      <c r="E1995" s="3">
        <v>0</v>
      </c>
      <c r="F1995" t="s">
        <v>361</v>
      </c>
      <c r="G1995" t="s">
        <v>28</v>
      </c>
      <c r="H1995" t="s">
        <v>29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2445</v>
      </c>
      <c r="O1995" t="s">
        <v>4055</v>
      </c>
      <c r="P1995" s="4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1" t="s">
        <v>4080</v>
      </c>
      <c r="C1996" s="1" t="s">
        <v>4081</v>
      </c>
      <c r="D1996" s="2">
        <v>3200</v>
      </c>
      <c r="E1996" s="3">
        <v>0</v>
      </c>
      <c r="F1996" t="s">
        <v>361</v>
      </c>
      <c r="G1996" t="s">
        <v>20</v>
      </c>
      <c r="H1996" t="s">
        <v>21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2445</v>
      </c>
      <c r="O1996" t="s">
        <v>4055</v>
      </c>
      <c r="P1996" s="4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1" t="s">
        <v>4082</v>
      </c>
      <c r="C1997" s="1" t="s">
        <v>4083</v>
      </c>
      <c r="D1997" s="2">
        <v>1000</v>
      </c>
      <c r="E1997" s="3">
        <v>78</v>
      </c>
      <c r="F1997" t="s">
        <v>361</v>
      </c>
      <c r="G1997" t="s">
        <v>163</v>
      </c>
      <c r="H1997" t="s">
        <v>164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2445</v>
      </c>
      <c r="O1997" t="s">
        <v>4055</v>
      </c>
      <c r="P1997" s="4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1" t="s">
        <v>4084</v>
      </c>
      <c r="C1998" s="1" t="s">
        <v>4085</v>
      </c>
      <c r="D1998" s="2">
        <v>133800</v>
      </c>
      <c r="E1998" s="3">
        <v>0</v>
      </c>
      <c r="F1998" t="s">
        <v>361</v>
      </c>
      <c r="G1998" t="s">
        <v>20</v>
      </c>
      <c r="H1998" t="s">
        <v>21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2445</v>
      </c>
      <c r="O1998" t="s">
        <v>4055</v>
      </c>
      <c r="P1998" s="4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1" t="s">
        <v>4086</v>
      </c>
      <c r="C1999" s="1" t="s">
        <v>4087</v>
      </c>
      <c r="D1999" s="2">
        <v>6500</v>
      </c>
      <c r="E1999" s="3">
        <v>0</v>
      </c>
      <c r="F1999" t="s">
        <v>361</v>
      </c>
      <c r="G1999" t="s">
        <v>20</v>
      </c>
      <c r="H1999" t="s">
        <v>21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2445</v>
      </c>
      <c r="O1999" t="s">
        <v>4055</v>
      </c>
      <c r="P1999" s="4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1" t="s">
        <v>4088</v>
      </c>
      <c r="C2000" s="1" t="s">
        <v>4089</v>
      </c>
      <c r="D2000" s="2">
        <v>2500</v>
      </c>
      <c r="E2000" s="3">
        <v>655</v>
      </c>
      <c r="F2000" t="s">
        <v>361</v>
      </c>
      <c r="G2000" t="s">
        <v>20</v>
      </c>
      <c r="H2000" t="s">
        <v>21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2445</v>
      </c>
      <c r="O2000" t="s">
        <v>4055</v>
      </c>
      <c r="P2000" s="4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1" t="s">
        <v>4090</v>
      </c>
      <c r="C2001" s="1" t="s">
        <v>4091</v>
      </c>
      <c r="D2001" s="2">
        <v>31000</v>
      </c>
      <c r="E2001" s="3">
        <v>236</v>
      </c>
      <c r="F2001" t="s">
        <v>361</v>
      </c>
      <c r="G2001" t="s">
        <v>28</v>
      </c>
      <c r="H2001" t="s">
        <v>29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2445</v>
      </c>
      <c r="O2001" t="s">
        <v>4055</v>
      </c>
      <c r="P2001" s="4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1" t="s">
        <v>4092</v>
      </c>
      <c r="C2002" s="1" t="s">
        <v>4093</v>
      </c>
      <c r="D2002" s="2">
        <v>5000</v>
      </c>
      <c r="E2002" s="3">
        <v>625</v>
      </c>
      <c r="F2002" t="s">
        <v>361</v>
      </c>
      <c r="G2002" t="s">
        <v>163</v>
      </c>
      <c r="H2002" t="s">
        <v>164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2445</v>
      </c>
      <c r="O2002" t="s">
        <v>4055</v>
      </c>
      <c r="P2002" s="4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1" t="s">
        <v>4094</v>
      </c>
      <c r="C2003" s="1" t="s">
        <v>4095</v>
      </c>
      <c r="D2003" s="2">
        <v>55000</v>
      </c>
      <c r="E2003" s="3">
        <v>210171</v>
      </c>
      <c r="F2003" t="s">
        <v>19</v>
      </c>
      <c r="G2003" t="s">
        <v>506</v>
      </c>
      <c r="H2003" t="s">
        <v>59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1132</v>
      </c>
      <c r="O2003" t="s">
        <v>3974</v>
      </c>
      <c r="P2003" s="4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1" t="s">
        <v>4096</v>
      </c>
      <c r="C2004" s="1" t="s">
        <v>4097</v>
      </c>
      <c r="D2004" s="2">
        <v>50000</v>
      </c>
      <c r="E2004" s="3">
        <v>108397.11</v>
      </c>
      <c r="F2004" t="s">
        <v>19</v>
      </c>
      <c r="G2004" t="s">
        <v>20</v>
      </c>
      <c r="H2004" t="s">
        <v>21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1132</v>
      </c>
      <c r="O2004" t="s">
        <v>3974</v>
      </c>
      <c r="P2004" s="4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1" t="s">
        <v>4098</v>
      </c>
      <c r="C2005" s="1" t="s">
        <v>4099</v>
      </c>
      <c r="D2005" s="2">
        <v>500</v>
      </c>
      <c r="E2005" s="3">
        <v>1560</v>
      </c>
      <c r="F2005" t="s">
        <v>19</v>
      </c>
      <c r="G2005" t="s">
        <v>20</v>
      </c>
      <c r="H2005" t="s">
        <v>21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1132</v>
      </c>
      <c r="O2005" t="s">
        <v>3974</v>
      </c>
      <c r="P2005" s="4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1" t="s">
        <v>4100</v>
      </c>
      <c r="C2006" s="1" t="s">
        <v>4101</v>
      </c>
      <c r="D2006" s="2">
        <v>50000</v>
      </c>
      <c r="E2006" s="3">
        <v>117210.24000000001</v>
      </c>
      <c r="F2006" t="s">
        <v>19</v>
      </c>
      <c r="G2006" t="s">
        <v>20</v>
      </c>
      <c r="H2006" t="s">
        <v>21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1132</v>
      </c>
      <c r="O2006" t="s">
        <v>3974</v>
      </c>
      <c r="P2006" s="4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1" t="s">
        <v>4102</v>
      </c>
      <c r="C2007" s="1" t="s">
        <v>4103</v>
      </c>
      <c r="D2007" s="2">
        <v>30000</v>
      </c>
      <c r="E2007" s="3">
        <v>37104.03</v>
      </c>
      <c r="F2007" t="s">
        <v>19</v>
      </c>
      <c r="G2007" t="s">
        <v>20</v>
      </c>
      <c r="H2007" t="s">
        <v>21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1132</v>
      </c>
      <c r="O2007" t="s">
        <v>3974</v>
      </c>
      <c r="P2007" s="4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1" t="s">
        <v>4104</v>
      </c>
      <c r="C2008" s="1" t="s">
        <v>4105</v>
      </c>
      <c r="D2008" s="2">
        <v>50000</v>
      </c>
      <c r="E2008" s="3">
        <v>123920</v>
      </c>
      <c r="F2008" t="s">
        <v>19</v>
      </c>
      <c r="G2008" t="s">
        <v>20</v>
      </c>
      <c r="H2008" t="s">
        <v>21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1132</v>
      </c>
      <c r="O2008" t="s">
        <v>3974</v>
      </c>
      <c r="P2008" s="4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1" t="s">
        <v>4106</v>
      </c>
      <c r="C2009" s="1" t="s">
        <v>4107</v>
      </c>
      <c r="D2009" s="2">
        <v>10000</v>
      </c>
      <c r="E2009" s="3">
        <v>11570.92</v>
      </c>
      <c r="F2009" t="s">
        <v>19</v>
      </c>
      <c r="G2009" t="s">
        <v>20</v>
      </c>
      <c r="H2009" t="s">
        <v>21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1132</v>
      </c>
      <c r="O2009" t="s">
        <v>3974</v>
      </c>
      <c r="P2009" s="4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1" t="s">
        <v>4108</v>
      </c>
      <c r="C2010" s="1" t="s">
        <v>4109</v>
      </c>
      <c r="D2010" s="2">
        <v>1570.79</v>
      </c>
      <c r="E2010" s="3">
        <v>1839</v>
      </c>
      <c r="F2010" t="s">
        <v>19</v>
      </c>
      <c r="G2010" t="s">
        <v>20</v>
      </c>
      <c r="H2010" t="s">
        <v>21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1132</v>
      </c>
      <c r="O2010" t="s">
        <v>3974</v>
      </c>
      <c r="P2010" s="4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1" t="s">
        <v>4110</v>
      </c>
      <c r="C2011" s="1" t="s">
        <v>4111</v>
      </c>
      <c r="D2011" s="2">
        <v>50000</v>
      </c>
      <c r="E2011" s="3">
        <v>152579</v>
      </c>
      <c r="F2011" t="s">
        <v>19</v>
      </c>
      <c r="G2011" t="s">
        <v>506</v>
      </c>
      <c r="H2011" t="s">
        <v>59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1132</v>
      </c>
      <c r="O2011" t="s">
        <v>3974</v>
      </c>
      <c r="P2011" s="4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1" t="s">
        <v>4112</v>
      </c>
      <c r="C2012" s="1" t="s">
        <v>4113</v>
      </c>
      <c r="D2012" s="2">
        <v>30000</v>
      </c>
      <c r="E2012" s="3">
        <v>96015.9</v>
      </c>
      <c r="F2012" t="s">
        <v>19</v>
      </c>
      <c r="G2012" t="s">
        <v>20</v>
      </c>
      <c r="H2012" t="s">
        <v>21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1132</v>
      </c>
      <c r="O2012" t="s">
        <v>3974</v>
      </c>
      <c r="P2012" s="4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1" t="s">
        <v>4114</v>
      </c>
      <c r="C2013" s="1" t="s">
        <v>4115</v>
      </c>
      <c r="D2013" s="2">
        <v>50000</v>
      </c>
      <c r="E2013" s="3">
        <v>409782</v>
      </c>
      <c r="F2013" t="s">
        <v>19</v>
      </c>
      <c r="G2013" t="s">
        <v>2020</v>
      </c>
      <c r="H2013" t="s">
        <v>59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1132</v>
      </c>
      <c r="O2013" t="s">
        <v>3974</v>
      </c>
      <c r="P2013" s="4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1" t="s">
        <v>4116</v>
      </c>
      <c r="C2014" s="1" t="s">
        <v>4117</v>
      </c>
      <c r="D2014" s="2">
        <v>5000</v>
      </c>
      <c r="E2014" s="3">
        <v>11745</v>
      </c>
      <c r="F2014" t="s">
        <v>19</v>
      </c>
      <c r="G2014" t="s">
        <v>20</v>
      </c>
      <c r="H2014" t="s">
        <v>21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1132</v>
      </c>
      <c r="O2014" t="s">
        <v>3974</v>
      </c>
      <c r="P2014" s="4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1" t="s">
        <v>4118</v>
      </c>
      <c r="C2015" s="1" t="s">
        <v>4119</v>
      </c>
      <c r="D2015" s="2">
        <v>160000</v>
      </c>
      <c r="E2015" s="3">
        <v>791862</v>
      </c>
      <c r="F2015" t="s">
        <v>19</v>
      </c>
      <c r="G2015" t="s">
        <v>20</v>
      </c>
      <c r="H2015" t="s">
        <v>21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1132</v>
      </c>
      <c r="O2015" t="s">
        <v>3974</v>
      </c>
      <c r="P2015" s="4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1" t="s">
        <v>4120</v>
      </c>
      <c r="C2016" s="1" t="s">
        <v>4121</v>
      </c>
      <c r="D2016" s="2">
        <v>30000</v>
      </c>
      <c r="E2016" s="3">
        <v>2344134.67</v>
      </c>
      <c r="F2016" t="s">
        <v>19</v>
      </c>
      <c r="G2016" t="s">
        <v>20</v>
      </c>
      <c r="H2016" t="s">
        <v>21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1132</v>
      </c>
      <c r="O2016" t="s">
        <v>3974</v>
      </c>
      <c r="P2016" s="4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1" t="s">
        <v>4122</v>
      </c>
      <c r="C2017" s="1" t="s">
        <v>4123</v>
      </c>
      <c r="D2017" s="2">
        <v>7200</v>
      </c>
      <c r="E2017" s="3">
        <v>8136.01</v>
      </c>
      <c r="F2017" t="s">
        <v>19</v>
      </c>
      <c r="G2017" t="s">
        <v>20</v>
      </c>
      <c r="H2017" t="s">
        <v>21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1132</v>
      </c>
      <c r="O2017" t="s">
        <v>3974</v>
      </c>
      <c r="P2017" s="4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1" t="s">
        <v>4124</v>
      </c>
      <c r="C2018" s="1" t="s">
        <v>4125</v>
      </c>
      <c r="D2018" s="2">
        <v>10000</v>
      </c>
      <c r="E2018" s="3">
        <v>92154.22</v>
      </c>
      <c r="F2018" t="s">
        <v>19</v>
      </c>
      <c r="G2018" t="s">
        <v>20</v>
      </c>
      <c r="H2018" t="s">
        <v>21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1132</v>
      </c>
      <c r="O2018" t="s">
        <v>3974</v>
      </c>
      <c r="P2018" s="4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1" t="s">
        <v>4126</v>
      </c>
      <c r="C2019" s="1" t="s">
        <v>4127</v>
      </c>
      <c r="D2019" s="2">
        <v>25000</v>
      </c>
      <c r="E2019" s="3">
        <v>31275.599999999999</v>
      </c>
      <c r="F2019" t="s">
        <v>19</v>
      </c>
      <c r="G2019" t="s">
        <v>20</v>
      </c>
      <c r="H2019" t="s">
        <v>21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1132</v>
      </c>
      <c r="O2019" t="s">
        <v>3974</v>
      </c>
      <c r="P2019" s="4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1" t="s">
        <v>4128</v>
      </c>
      <c r="C2020" s="1" t="s">
        <v>4129</v>
      </c>
      <c r="D2020" s="2">
        <v>65000</v>
      </c>
      <c r="E2020" s="3">
        <v>66458.23</v>
      </c>
      <c r="F2020" t="s">
        <v>19</v>
      </c>
      <c r="G2020" t="s">
        <v>2467</v>
      </c>
      <c r="H2020" t="s">
        <v>59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1132</v>
      </c>
      <c r="O2020" t="s">
        <v>3974</v>
      </c>
      <c r="P2020" s="4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1" t="s">
        <v>4130</v>
      </c>
      <c r="C2021" s="1" t="s">
        <v>4131</v>
      </c>
      <c r="D2021" s="2">
        <v>40000</v>
      </c>
      <c r="E2021" s="3">
        <v>193963.9</v>
      </c>
      <c r="F2021" t="s">
        <v>19</v>
      </c>
      <c r="G2021" t="s">
        <v>20</v>
      </c>
      <c r="H2021" t="s">
        <v>21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1132</v>
      </c>
      <c r="O2021" t="s">
        <v>3974</v>
      </c>
      <c r="P2021" s="4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1" t="s">
        <v>4132</v>
      </c>
      <c r="C2022" s="1" t="s">
        <v>4133</v>
      </c>
      <c r="D2022" s="2">
        <v>1500</v>
      </c>
      <c r="E2022" s="3">
        <v>2885</v>
      </c>
      <c r="F2022" t="s">
        <v>19</v>
      </c>
      <c r="G2022" t="s">
        <v>20</v>
      </c>
      <c r="H2022" t="s">
        <v>21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1132</v>
      </c>
      <c r="O2022" t="s">
        <v>3974</v>
      </c>
      <c r="P2022" s="4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1" t="s">
        <v>4134</v>
      </c>
      <c r="C2023" s="1" t="s">
        <v>4135</v>
      </c>
      <c r="D2023" s="2">
        <v>5000</v>
      </c>
      <c r="E2023" s="3">
        <v>14055</v>
      </c>
      <c r="F2023" t="s">
        <v>19</v>
      </c>
      <c r="G2023" t="s">
        <v>20</v>
      </c>
      <c r="H2023" t="s">
        <v>21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1132</v>
      </c>
      <c r="O2023" t="s">
        <v>3974</v>
      </c>
      <c r="P2023" s="4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1" t="s">
        <v>4136</v>
      </c>
      <c r="C2024" s="1" t="s">
        <v>4137</v>
      </c>
      <c r="D2024" s="2">
        <v>100000</v>
      </c>
      <c r="E2024" s="3">
        <v>125137</v>
      </c>
      <c r="F2024" t="s">
        <v>19</v>
      </c>
      <c r="G2024" t="s">
        <v>20</v>
      </c>
      <c r="H2024" t="s">
        <v>21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1132</v>
      </c>
      <c r="O2024" t="s">
        <v>3974</v>
      </c>
      <c r="P2024" s="4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1" t="s">
        <v>4138</v>
      </c>
      <c r="C2025" s="1" t="s">
        <v>4139</v>
      </c>
      <c r="D2025" s="2">
        <v>100000</v>
      </c>
      <c r="E2025" s="3">
        <v>161459</v>
      </c>
      <c r="F2025" t="s">
        <v>19</v>
      </c>
      <c r="G2025" t="s">
        <v>20</v>
      </c>
      <c r="H2025" t="s">
        <v>21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1132</v>
      </c>
      <c r="O2025" t="s">
        <v>3974</v>
      </c>
      <c r="P2025" s="4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1" t="s">
        <v>4140</v>
      </c>
      <c r="C2026" s="1" t="s">
        <v>4141</v>
      </c>
      <c r="D2026" s="2">
        <v>4000</v>
      </c>
      <c r="E2026" s="3">
        <v>23414</v>
      </c>
      <c r="F2026" t="s">
        <v>19</v>
      </c>
      <c r="G2026" t="s">
        <v>20</v>
      </c>
      <c r="H2026" t="s">
        <v>21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1132</v>
      </c>
      <c r="O2026" t="s">
        <v>3974</v>
      </c>
      <c r="P2026" s="4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1" t="s">
        <v>4142</v>
      </c>
      <c r="C2027" s="1" t="s">
        <v>4143</v>
      </c>
      <c r="D2027" s="2">
        <v>80000</v>
      </c>
      <c r="E2027" s="3">
        <v>160920</v>
      </c>
      <c r="F2027" t="s">
        <v>19</v>
      </c>
      <c r="G2027" t="s">
        <v>506</v>
      </c>
      <c r="H2027" t="s">
        <v>59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1132</v>
      </c>
      <c r="O2027" t="s">
        <v>3974</v>
      </c>
      <c r="P2027" s="4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1" t="s">
        <v>4144</v>
      </c>
      <c r="C2028" s="1" t="s">
        <v>4145</v>
      </c>
      <c r="D2028" s="2">
        <v>25000</v>
      </c>
      <c r="E2028" s="3">
        <v>33370.769999999997</v>
      </c>
      <c r="F2028" t="s">
        <v>19</v>
      </c>
      <c r="G2028" t="s">
        <v>20</v>
      </c>
      <c r="H2028" t="s">
        <v>21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1132</v>
      </c>
      <c r="O2028" t="s">
        <v>3974</v>
      </c>
      <c r="P2028" s="4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1" t="s">
        <v>4146</v>
      </c>
      <c r="C2029" s="1" t="s">
        <v>4147</v>
      </c>
      <c r="D2029" s="2">
        <v>100000</v>
      </c>
      <c r="E2029" s="3">
        <v>120249</v>
      </c>
      <c r="F2029" t="s">
        <v>19</v>
      </c>
      <c r="G2029" t="s">
        <v>20</v>
      </c>
      <c r="H2029" t="s">
        <v>21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1132</v>
      </c>
      <c r="O2029" t="s">
        <v>3974</v>
      </c>
      <c r="P2029" s="4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1" t="s">
        <v>4148</v>
      </c>
      <c r="C2030" s="1" t="s">
        <v>4149</v>
      </c>
      <c r="D2030" s="2">
        <v>3000</v>
      </c>
      <c r="E2030" s="3">
        <v>3785</v>
      </c>
      <c r="F2030" t="s">
        <v>19</v>
      </c>
      <c r="G2030" t="s">
        <v>20</v>
      </c>
      <c r="H2030" t="s">
        <v>21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1132</v>
      </c>
      <c r="O2030" t="s">
        <v>3974</v>
      </c>
      <c r="P2030" s="4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1" t="s">
        <v>4150</v>
      </c>
      <c r="C2031" s="1" t="s">
        <v>4151</v>
      </c>
      <c r="D2031" s="2">
        <v>2500</v>
      </c>
      <c r="E2031" s="3">
        <v>9030</v>
      </c>
      <c r="F2031" t="s">
        <v>19</v>
      </c>
      <c r="G2031" t="s">
        <v>20</v>
      </c>
      <c r="H2031" t="s">
        <v>21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1132</v>
      </c>
      <c r="O2031" t="s">
        <v>3974</v>
      </c>
      <c r="P2031" s="4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1" t="s">
        <v>4152</v>
      </c>
      <c r="C2032" s="1" t="s">
        <v>4153</v>
      </c>
      <c r="D2032" s="2">
        <v>32768</v>
      </c>
      <c r="E2032" s="3">
        <v>74134</v>
      </c>
      <c r="F2032" t="s">
        <v>19</v>
      </c>
      <c r="G2032" t="s">
        <v>28</v>
      </c>
      <c r="H2032" t="s">
        <v>29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1132</v>
      </c>
      <c r="O2032" t="s">
        <v>3974</v>
      </c>
      <c r="P2032" s="4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1" t="s">
        <v>4154</v>
      </c>
      <c r="C2033" s="1" t="s">
        <v>4155</v>
      </c>
      <c r="D2033" s="2">
        <v>50000</v>
      </c>
      <c r="E2033" s="3">
        <v>60175</v>
      </c>
      <c r="F2033" t="s">
        <v>19</v>
      </c>
      <c r="G2033" t="s">
        <v>391</v>
      </c>
      <c r="H2033" t="s">
        <v>59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1132</v>
      </c>
      <c r="O2033" t="s">
        <v>3974</v>
      </c>
      <c r="P2033" s="4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1" t="s">
        <v>4156</v>
      </c>
      <c r="C2034" s="1" t="s">
        <v>4157</v>
      </c>
      <c r="D2034" s="2">
        <v>25000</v>
      </c>
      <c r="E2034" s="3">
        <v>76047</v>
      </c>
      <c r="F2034" t="s">
        <v>19</v>
      </c>
      <c r="G2034" t="s">
        <v>20</v>
      </c>
      <c r="H2034" t="s">
        <v>21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1132</v>
      </c>
      <c r="O2034" t="s">
        <v>3974</v>
      </c>
      <c r="P2034" s="4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1" t="s">
        <v>4158</v>
      </c>
      <c r="C2035" s="1" t="s">
        <v>4159</v>
      </c>
      <c r="D2035" s="2">
        <v>25000</v>
      </c>
      <c r="E2035" s="3">
        <v>44669</v>
      </c>
      <c r="F2035" t="s">
        <v>19</v>
      </c>
      <c r="G2035" t="s">
        <v>20</v>
      </c>
      <c r="H2035" t="s">
        <v>21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1132</v>
      </c>
      <c r="O2035" t="s">
        <v>3974</v>
      </c>
      <c r="P2035" s="4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1" t="s">
        <v>4160</v>
      </c>
      <c r="C2036" s="1" t="s">
        <v>4161</v>
      </c>
      <c r="D2036" s="2">
        <v>78000</v>
      </c>
      <c r="E2036" s="3">
        <v>301719.59000000003</v>
      </c>
      <c r="F2036" t="s">
        <v>19</v>
      </c>
      <c r="G2036" t="s">
        <v>20</v>
      </c>
      <c r="H2036" t="s">
        <v>21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1132</v>
      </c>
      <c r="O2036" t="s">
        <v>3974</v>
      </c>
      <c r="P2036" s="4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1" t="s">
        <v>4162</v>
      </c>
      <c r="C2037" s="1" t="s">
        <v>4163</v>
      </c>
      <c r="D2037" s="2">
        <v>80000</v>
      </c>
      <c r="E2037" s="3">
        <v>168829.14</v>
      </c>
      <c r="F2037" t="s">
        <v>19</v>
      </c>
      <c r="G2037" t="s">
        <v>20</v>
      </c>
      <c r="H2037" t="s">
        <v>21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1132</v>
      </c>
      <c r="O2037" t="s">
        <v>3974</v>
      </c>
      <c r="P2037" s="4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1" t="s">
        <v>4164</v>
      </c>
      <c r="C2038" s="1" t="s">
        <v>4165</v>
      </c>
      <c r="D2038" s="2">
        <v>30000</v>
      </c>
      <c r="E2038" s="3">
        <v>39500.5</v>
      </c>
      <c r="F2038" t="s">
        <v>19</v>
      </c>
      <c r="G2038" t="s">
        <v>20</v>
      </c>
      <c r="H2038" t="s">
        <v>21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1132</v>
      </c>
      <c r="O2038" t="s">
        <v>3974</v>
      </c>
      <c r="P2038" s="4">
        <f t="shared" si="62"/>
        <v>41738.864803240744</v>
      </c>
      <c r="Q2038">
        <f t="shared" si="63"/>
        <v>2014</v>
      </c>
    </row>
    <row r="2039" spans="1:17" ht="45" x14ac:dyDescent="0.25">
      <c r="A2039">
        <v>2037</v>
      </c>
      <c r="B2039" s="1" t="s">
        <v>4166</v>
      </c>
      <c r="C2039" s="1" t="s">
        <v>4167</v>
      </c>
      <c r="D2039" s="2">
        <v>10000</v>
      </c>
      <c r="E2039" s="3">
        <v>30047.64</v>
      </c>
      <c r="F2039" t="s">
        <v>19</v>
      </c>
      <c r="G2039" t="s">
        <v>20</v>
      </c>
      <c r="H2039" t="s">
        <v>21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1132</v>
      </c>
      <c r="O2039" t="s">
        <v>3974</v>
      </c>
      <c r="P2039" s="4">
        <f t="shared" si="62"/>
        <v>41578.210104166668</v>
      </c>
      <c r="Q2039">
        <f t="shared" si="63"/>
        <v>2013</v>
      </c>
    </row>
    <row r="2040" spans="1:17" ht="60" x14ac:dyDescent="0.25">
      <c r="A2040">
        <v>2038</v>
      </c>
      <c r="B2040" s="1" t="s">
        <v>4168</v>
      </c>
      <c r="C2040" s="1" t="s">
        <v>4169</v>
      </c>
      <c r="D2040" s="2">
        <v>8000</v>
      </c>
      <c r="E2040" s="3">
        <v>33641</v>
      </c>
      <c r="F2040" t="s">
        <v>19</v>
      </c>
      <c r="G2040" t="s">
        <v>28</v>
      </c>
      <c r="H2040" t="s">
        <v>29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1132</v>
      </c>
      <c r="O2040" t="s">
        <v>3974</v>
      </c>
      <c r="P2040" s="4">
        <f t="shared" si="62"/>
        <v>41424.27107638889</v>
      </c>
      <c r="Q2040">
        <f t="shared" si="63"/>
        <v>2013</v>
      </c>
    </row>
    <row r="2041" spans="1:17" ht="45" x14ac:dyDescent="0.25">
      <c r="A2041">
        <v>2039</v>
      </c>
      <c r="B2041" s="1" t="s">
        <v>4170</v>
      </c>
      <c r="C2041" s="1" t="s">
        <v>4171</v>
      </c>
      <c r="D2041" s="2">
        <v>125000</v>
      </c>
      <c r="E2041" s="3">
        <v>170271</v>
      </c>
      <c r="F2041" t="s">
        <v>19</v>
      </c>
      <c r="G2041" t="s">
        <v>20</v>
      </c>
      <c r="H2041" t="s">
        <v>21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1132</v>
      </c>
      <c r="O2041" t="s">
        <v>3974</v>
      </c>
      <c r="P2041" s="4">
        <f t="shared" si="62"/>
        <v>42675.438946759255</v>
      </c>
      <c r="Q2041">
        <f t="shared" si="63"/>
        <v>2016</v>
      </c>
    </row>
    <row r="2042" spans="1:17" ht="30" x14ac:dyDescent="0.25">
      <c r="A2042">
        <v>2040</v>
      </c>
      <c r="B2042" s="1" t="s">
        <v>4172</v>
      </c>
      <c r="C2042" s="1" t="s">
        <v>4173</v>
      </c>
      <c r="D2042" s="2">
        <v>3000</v>
      </c>
      <c r="E2042" s="3">
        <v>7445.14</v>
      </c>
      <c r="F2042" t="s">
        <v>19</v>
      </c>
      <c r="G2042" t="s">
        <v>20</v>
      </c>
      <c r="H2042" t="s">
        <v>21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1132</v>
      </c>
      <c r="O2042" t="s">
        <v>3974</v>
      </c>
      <c r="P2042" s="4">
        <f t="shared" si="62"/>
        <v>41578.927118055559</v>
      </c>
      <c r="Q2042">
        <f t="shared" si="63"/>
        <v>2013</v>
      </c>
    </row>
    <row r="2043" spans="1:17" ht="60" x14ac:dyDescent="0.25">
      <c r="A2043">
        <v>2041</v>
      </c>
      <c r="B2043" s="1" t="s">
        <v>4174</v>
      </c>
      <c r="C2043" s="1" t="s">
        <v>4175</v>
      </c>
      <c r="D2043" s="2">
        <v>9500</v>
      </c>
      <c r="E2043" s="3">
        <v>17277</v>
      </c>
      <c r="F2043" t="s">
        <v>19</v>
      </c>
      <c r="G2043" t="s">
        <v>20</v>
      </c>
      <c r="H2043" t="s">
        <v>21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1132</v>
      </c>
      <c r="O2043" t="s">
        <v>3974</v>
      </c>
      <c r="P2043" s="4">
        <f t="shared" si="62"/>
        <v>42654.525775462964</v>
      </c>
      <c r="Q2043">
        <f t="shared" si="63"/>
        <v>2016</v>
      </c>
    </row>
    <row r="2044" spans="1:17" ht="45" x14ac:dyDescent="0.25">
      <c r="A2044">
        <v>2042</v>
      </c>
      <c r="B2044" s="1" t="s">
        <v>4176</v>
      </c>
      <c r="C2044" s="1" t="s">
        <v>4177</v>
      </c>
      <c r="D2044" s="2">
        <v>10000</v>
      </c>
      <c r="E2044" s="3">
        <v>12353</v>
      </c>
      <c r="F2044" t="s">
        <v>19</v>
      </c>
      <c r="G2044" t="s">
        <v>20</v>
      </c>
      <c r="H2044" t="s">
        <v>21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1132</v>
      </c>
      <c r="O2044" t="s">
        <v>3974</v>
      </c>
      <c r="P2044" s="4">
        <f t="shared" si="62"/>
        <v>42331.708032407405</v>
      </c>
      <c r="Q2044">
        <f t="shared" si="63"/>
        <v>2015</v>
      </c>
    </row>
    <row r="2045" spans="1:17" ht="60" x14ac:dyDescent="0.25">
      <c r="A2045">
        <v>2043</v>
      </c>
      <c r="B2045" s="1" t="s">
        <v>4178</v>
      </c>
      <c r="C2045" s="1" t="s">
        <v>4179</v>
      </c>
      <c r="D2045" s="2">
        <v>1385</v>
      </c>
      <c r="E2045" s="3">
        <v>7011</v>
      </c>
      <c r="F2045" t="s">
        <v>19</v>
      </c>
      <c r="G2045" t="s">
        <v>20</v>
      </c>
      <c r="H2045" t="s">
        <v>21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1132</v>
      </c>
      <c r="O2045" t="s">
        <v>3974</v>
      </c>
      <c r="P2045" s="4">
        <f t="shared" si="62"/>
        <v>42661.176817129628</v>
      </c>
      <c r="Q2045">
        <f t="shared" si="63"/>
        <v>2016</v>
      </c>
    </row>
    <row r="2046" spans="1:17" ht="60" x14ac:dyDescent="0.25">
      <c r="A2046">
        <v>2044</v>
      </c>
      <c r="B2046" s="1" t="s">
        <v>4180</v>
      </c>
      <c r="C2046" s="1" t="s">
        <v>4181</v>
      </c>
      <c r="D2046" s="2">
        <v>15000</v>
      </c>
      <c r="E2046" s="3">
        <v>16232</v>
      </c>
      <c r="F2046" t="s">
        <v>19</v>
      </c>
      <c r="G2046" t="s">
        <v>20</v>
      </c>
      <c r="H2046" t="s">
        <v>21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1132</v>
      </c>
      <c r="O2046" t="s">
        <v>3974</v>
      </c>
      <c r="P2046" s="4">
        <f t="shared" si="62"/>
        <v>42138.684189814812</v>
      </c>
      <c r="Q2046">
        <f t="shared" si="63"/>
        <v>2015</v>
      </c>
    </row>
    <row r="2047" spans="1:17" ht="60" x14ac:dyDescent="0.25">
      <c r="A2047">
        <v>2045</v>
      </c>
      <c r="B2047" s="1" t="s">
        <v>4182</v>
      </c>
      <c r="C2047" s="1" t="s">
        <v>4183</v>
      </c>
      <c r="D2047" s="2">
        <v>4900</v>
      </c>
      <c r="E2047" s="3">
        <v>40140.01</v>
      </c>
      <c r="F2047" t="s">
        <v>19</v>
      </c>
      <c r="G2047" t="s">
        <v>20</v>
      </c>
      <c r="H2047" t="s">
        <v>21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1132</v>
      </c>
      <c r="O2047" t="s">
        <v>3974</v>
      </c>
      <c r="P2047" s="4">
        <f t="shared" si="62"/>
        <v>41069.088506944441</v>
      </c>
      <c r="Q2047">
        <f t="shared" si="63"/>
        <v>2012</v>
      </c>
    </row>
    <row r="2048" spans="1:17" ht="60" x14ac:dyDescent="0.25">
      <c r="A2048">
        <v>2046</v>
      </c>
      <c r="B2048" s="1" t="s">
        <v>4184</v>
      </c>
      <c r="C2048" s="1" t="s">
        <v>4185</v>
      </c>
      <c r="D2048" s="2">
        <v>10000</v>
      </c>
      <c r="E2048" s="3">
        <v>12110</v>
      </c>
      <c r="F2048" t="s">
        <v>19</v>
      </c>
      <c r="G2048" t="s">
        <v>20</v>
      </c>
      <c r="H2048" t="s">
        <v>21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1132</v>
      </c>
      <c r="O2048" t="s">
        <v>3974</v>
      </c>
      <c r="P2048" s="4">
        <f t="shared" si="62"/>
        <v>41387.171805555554</v>
      </c>
      <c r="Q2048">
        <f t="shared" si="63"/>
        <v>2013</v>
      </c>
    </row>
    <row r="2049" spans="1:17" ht="60" x14ac:dyDescent="0.25">
      <c r="A2049">
        <v>2047</v>
      </c>
      <c r="B2049" s="1" t="s">
        <v>4186</v>
      </c>
      <c r="C2049" s="1" t="s">
        <v>4187</v>
      </c>
      <c r="D2049" s="2">
        <v>98000</v>
      </c>
      <c r="E2049" s="3">
        <v>100939</v>
      </c>
      <c r="F2049" t="s">
        <v>19</v>
      </c>
      <c r="G2049" t="s">
        <v>54</v>
      </c>
      <c r="H2049" t="s">
        <v>55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1132</v>
      </c>
      <c r="O2049" t="s">
        <v>3974</v>
      </c>
      <c r="P2049" s="4">
        <f t="shared" si="62"/>
        <v>42081.903587962966</v>
      </c>
      <c r="Q2049">
        <f t="shared" si="63"/>
        <v>2015</v>
      </c>
    </row>
    <row r="2050" spans="1:17" ht="60" x14ac:dyDescent="0.25">
      <c r="A2050">
        <v>2048</v>
      </c>
      <c r="B2050" s="1" t="s">
        <v>4188</v>
      </c>
      <c r="C2050" s="1" t="s">
        <v>4189</v>
      </c>
      <c r="D2050" s="2">
        <v>85000</v>
      </c>
      <c r="E2050" s="3">
        <v>126082.45</v>
      </c>
      <c r="F2050" t="s">
        <v>19</v>
      </c>
      <c r="G2050" t="s">
        <v>20</v>
      </c>
      <c r="H2050" t="s">
        <v>21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1132</v>
      </c>
      <c r="O2050" t="s">
        <v>3974</v>
      </c>
      <c r="P2050" s="4">
        <f t="shared" ref="P2050:P2113" si="64">(((J2050/60)/60)/24)+DATE(1970,1,1)</f>
        <v>41387.651516203703</v>
      </c>
      <c r="Q2050">
        <f t="shared" ref="Q2050:Q2113" si="65">YEAR(P2050)</f>
        <v>2013</v>
      </c>
    </row>
    <row r="2051" spans="1:17" x14ac:dyDescent="0.25">
      <c r="A2051">
        <v>2049</v>
      </c>
      <c r="B2051" s="1" t="s">
        <v>4190</v>
      </c>
      <c r="C2051" s="1" t="s">
        <v>4191</v>
      </c>
      <c r="D2051" s="2">
        <v>50000</v>
      </c>
      <c r="E2051" s="3">
        <v>60095.35</v>
      </c>
      <c r="F2051" t="s">
        <v>19</v>
      </c>
      <c r="G2051" t="s">
        <v>28</v>
      </c>
      <c r="H2051" t="s">
        <v>29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1132</v>
      </c>
      <c r="O2051" t="s">
        <v>3974</v>
      </c>
      <c r="P2051" s="4">
        <f t="shared" si="64"/>
        <v>41575.527349537035</v>
      </c>
      <c r="Q2051">
        <f t="shared" si="65"/>
        <v>2013</v>
      </c>
    </row>
    <row r="2052" spans="1:17" ht="60" x14ac:dyDescent="0.25">
      <c r="A2052">
        <v>2050</v>
      </c>
      <c r="B2052" s="1" t="s">
        <v>4192</v>
      </c>
      <c r="C2052" s="1" t="s">
        <v>4193</v>
      </c>
      <c r="D2052" s="2">
        <v>10000</v>
      </c>
      <c r="E2052" s="3">
        <v>47327</v>
      </c>
      <c r="F2052" t="s">
        <v>19</v>
      </c>
      <c r="G2052" t="s">
        <v>20</v>
      </c>
      <c r="H2052" t="s">
        <v>21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1132</v>
      </c>
      <c r="O2052" t="s">
        <v>3974</v>
      </c>
      <c r="P2052" s="4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1" t="s">
        <v>4194</v>
      </c>
      <c r="C2053" s="1" t="s">
        <v>4195</v>
      </c>
      <c r="D2053" s="2">
        <v>8000</v>
      </c>
      <c r="E2053" s="3">
        <v>10429</v>
      </c>
      <c r="F2053" t="s">
        <v>19</v>
      </c>
      <c r="G2053" t="s">
        <v>20</v>
      </c>
      <c r="H2053" t="s">
        <v>21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1132</v>
      </c>
      <c r="O2053" t="s">
        <v>3974</v>
      </c>
      <c r="P2053" s="4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1" t="s">
        <v>4196</v>
      </c>
      <c r="C2054" s="1" t="s">
        <v>4197</v>
      </c>
      <c r="D2054" s="2">
        <v>50000</v>
      </c>
      <c r="E2054" s="3">
        <v>176524</v>
      </c>
      <c r="F2054" t="s">
        <v>19</v>
      </c>
      <c r="G2054" t="s">
        <v>20</v>
      </c>
      <c r="H2054" t="s">
        <v>21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1132</v>
      </c>
      <c r="O2054" t="s">
        <v>3974</v>
      </c>
      <c r="P2054" s="4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1" t="s">
        <v>4198</v>
      </c>
      <c r="C2055" s="1" t="s">
        <v>4199</v>
      </c>
      <c r="D2055" s="2">
        <v>5000</v>
      </c>
      <c r="E2055" s="3">
        <v>5051</v>
      </c>
      <c r="F2055" t="s">
        <v>19</v>
      </c>
      <c r="G2055" t="s">
        <v>20</v>
      </c>
      <c r="H2055" t="s">
        <v>21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1132</v>
      </c>
      <c r="O2055" t="s">
        <v>3974</v>
      </c>
      <c r="P2055" s="4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1" t="s">
        <v>4200</v>
      </c>
      <c r="C2056" s="1" t="s">
        <v>4201</v>
      </c>
      <c r="D2056" s="2">
        <v>35000</v>
      </c>
      <c r="E2056" s="3">
        <v>39757</v>
      </c>
      <c r="F2056" t="s">
        <v>19</v>
      </c>
      <c r="G2056" t="s">
        <v>28</v>
      </c>
      <c r="H2056" t="s">
        <v>29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1132</v>
      </c>
      <c r="O2056" t="s">
        <v>3974</v>
      </c>
      <c r="P2056" s="4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1" t="s">
        <v>4202</v>
      </c>
      <c r="C2057" s="1" t="s">
        <v>4203</v>
      </c>
      <c r="D2057" s="2">
        <v>6000</v>
      </c>
      <c r="E2057" s="3">
        <v>10045</v>
      </c>
      <c r="F2057" t="s">
        <v>19</v>
      </c>
      <c r="G2057" t="s">
        <v>20</v>
      </c>
      <c r="H2057" t="s">
        <v>21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1132</v>
      </c>
      <c r="O2057" t="s">
        <v>3974</v>
      </c>
      <c r="P2057" s="4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1" t="s">
        <v>4204</v>
      </c>
      <c r="C2058" s="1" t="s">
        <v>4205</v>
      </c>
      <c r="D2058" s="2">
        <v>50000</v>
      </c>
      <c r="E2058" s="3">
        <v>76726</v>
      </c>
      <c r="F2058" t="s">
        <v>19</v>
      </c>
      <c r="G2058" t="s">
        <v>20</v>
      </c>
      <c r="H2058" t="s">
        <v>21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1132</v>
      </c>
      <c r="O2058" t="s">
        <v>3974</v>
      </c>
      <c r="P2058" s="4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1" t="s">
        <v>4206</v>
      </c>
      <c r="C2059" s="1" t="s">
        <v>4207</v>
      </c>
      <c r="D2059" s="2">
        <v>15000</v>
      </c>
      <c r="E2059" s="3">
        <v>30334.83</v>
      </c>
      <c r="F2059" t="s">
        <v>19</v>
      </c>
      <c r="G2059" t="s">
        <v>28</v>
      </c>
      <c r="H2059" t="s">
        <v>29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1132</v>
      </c>
      <c r="O2059" t="s">
        <v>3974</v>
      </c>
      <c r="P2059" s="4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1" t="s">
        <v>4208</v>
      </c>
      <c r="C2060" s="1" t="s">
        <v>4209</v>
      </c>
      <c r="D2060" s="2">
        <v>2560</v>
      </c>
      <c r="E2060" s="3">
        <v>4308</v>
      </c>
      <c r="F2060" t="s">
        <v>19</v>
      </c>
      <c r="G2060" t="s">
        <v>28</v>
      </c>
      <c r="H2060" t="s">
        <v>29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1132</v>
      </c>
      <c r="O2060" t="s">
        <v>3974</v>
      </c>
      <c r="P2060" s="4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1" t="s">
        <v>4210</v>
      </c>
      <c r="C2061" s="1" t="s">
        <v>4211</v>
      </c>
      <c r="D2061" s="2">
        <v>30000</v>
      </c>
      <c r="E2061" s="3">
        <v>43037</v>
      </c>
      <c r="F2061" t="s">
        <v>19</v>
      </c>
      <c r="G2061" t="s">
        <v>20</v>
      </c>
      <c r="H2061" t="s">
        <v>21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1132</v>
      </c>
      <c r="O2061" t="s">
        <v>3974</v>
      </c>
      <c r="P2061" s="4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1" t="s">
        <v>4212</v>
      </c>
      <c r="C2062" s="1" t="s">
        <v>4213</v>
      </c>
      <c r="D2062" s="2">
        <v>25000</v>
      </c>
      <c r="E2062" s="3">
        <v>49100</v>
      </c>
      <c r="F2062" t="s">
        <v>19</v>
      </c>
      <c r="G2062" t="s">
        <v>20</v>
      </c>
      <c r="H2062" t="s">
        <v>21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1132</v>
      </c>
      <c r="O2062" t="s">
        <v>3974</v>
      </c>
      <c r="P2062" s="4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1" t="s">
        <v>4214</v>
      </c>
      <c r="C2063" s="1" t="s">
        <v>4215</v>
      </c>
      <c r="D2063" s="2">
        <v>5000</v>
      </c>
      <c r="E2063" s="3">
        <v>5396</v>
      </c>
      <c r="F2063" t="s">
        <v>19</v>
      </c>
      <c r="G2063" t="s">
        <v>20</v>
      </c>
      <c r="H2063" t="s">
        <v>21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1132</v>
      </c>
      <c r="O2063" t="s">
        <v>3974</v>
      </c>
      <c r="P2063" s="4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1" t="s">
        <v>4216</v>
      </c>
      <c r="C2064" s="1" t="s">
        <v>4217</v>
      </c>
      <c r="D2064" s="2">
        <v>100000</v>
      </c>
      <c r="E2064" s="3">
        <v>114977</v>
      </c>
      <c r="F2064" t="s">
        <v>19</v>
      </c>
      <c r="G2064" t="s">
        <v>313</v>
      </c>
      <c r="H2064" t="s">
        <v>314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1132</v>
      </c>
      <c r="O2064" t="s">
        <v>3974</v>
      </c>
      <c r="P2064" s="4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1" t="s">
        <v>4218</v>
      </c>
      <c r="C2065" s="1" t="s">
        <v>4219</v>
      </c>
      <c r="D2065" s="2">
        <v>4000</v>
      </c>
      <c r="E2065" s="3">
        <v>5922</v>
      </c>
      <c r="F2065" t="s">
        <v>19</v>
      </c>
      <c r="G2065" t="s">
        <v>506</v>
      </c>
      <c r="H2065" t="s">
        <v>59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1132</v>
      </c>
      <c r="O2065" t="s">
        <v>3974</v>
      </c>
      <c r="P2065" s="4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1" t="s">
        <v>4220</v>
      </c>
      <c r="C2066" s="1" t="s">
        <v>4221</v>
      </c>
      <c r="D2066" s="2">
        <v>261962</v>
      </c>
      <c r="E2066" s="3">
        <v>500784.27</v>
      </c>
      <c r="F2066" t="s">
        <v>19</v>
      </c>
      <c r="G2066" t="s">
        <v>20</v>
      </c>
      <c r="H2066" t="s">
        <v>21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1132</v>
      </c>
      <c r="O2066" t="s">
        <v>3974</v>
      </c>
      <c r="P2066" s="4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1" t="s">
        <v>4222</v>
      </c>
      <c r="C2067" s="1" t="s">
        <v>4223</v>
      </c>
      <c r="D2067" s="2">
        <v>40000</v>
      </c>
      <c r="E2067" s="3">
        <v>79686.05</v>
      </c>
      <c r="F2067" t="s">
        <v>19</v>
      </c>
      <c r="G2067" t="s">
        <v>28</v>
      </c>
      <c r="H2067" t="s">
        <v>29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1132</v>
      </c>
      <c r="O2067" t="s">
        <v>3974</v>
      </c>
      <c r="P2067" s="4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1" t="s">
        <v>4224</v>
      </c>
      <c r="C2068" s="1" t="s">
        <v>4225</v>
      </c>
      <c r="D2068" s="2">
        <v>2000</v>
      </c>
      <c r="E2068" s="3">
        <v>4372</v>
      </c>
      <c r="F2068" t="s">
        <v>19</v>
      </c>
      <c r="G2068" t="s">
        <v>20</v>
      </c>
      <c r="H2068" t="s">
        <v>21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1132</v>
      </c>
      <c r="O2068" t="s">
        <v>3974</v>
      </c>
      <c r="P2068" s="4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1" t="s">
        <v>4226</v>
      </c>
      <c r="C2069" s="1" t="s">
        <v>4227</v>
      </c>
      <c r="D2069" s="2">
        <v>495</v>
      </c>
      <c r="E2069" s="3">
        <v>628</v>
      </c>
      <c r="F2069" t="s">
        <v>19</v>
      </c>
      <c r="G2069" t="s">
        <v>28</v>
      </c>
      <c r="H2069" t="s">
        <v>29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1132</v>
      </c>
      <c r="O2069" t="s">
        <v>3974</v>
      </c>
      <c r="P2069" s="4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1" t="s">
        <v>4228</v>
      </c>
      <c r="C2070" s="1" t="s">
        <v>4229</v>
      </c>
      <c r="D2070" s="2">
        <v>25000</v>
      </c>
      <c r="E2070" s="3">
        <v>26305.97</v>
      </c>
      <c r="F2070" t="s">
        <v>19</v>
      </c>
      <c r="G2070" t="s">
        <v>20</v>
      </c>
      <c r="H2070" t="s">
        <v>21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1132</v>
      </c>
      <c r="O2070" t="s">
        <v>3974</v>
      </c>
      <c r="P2070" s="4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1" t="s">
        <v>4230</v>
      </c>
      <c r="C2071" s="1" t="s">
        <v>4231</v>
      </c>
      <c r="D2071" s="2">
        <v>50000</v>
      </c>
      <c r="E2071" s="3">
        <v>64203.33</v>
      </c>
      <c r="F2071" t="s">
        <v>19</v>
      </c>
      <c r="G2071" t="s">
        <v>20</v>
      </c>
      <c r="H2071" t="s">
        <v>21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1132</v>
      </c>
      <c r="O2071" t="s">
        <v>3974</v>
      </c>
      <c r="P2071" s="4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1" t="s">
        <v>4232</v>
      </c>
      <c r="C2072" s="1" t="s">
        <v>4233</v>
      </c>
      <c r="D2072" s="2">
        <v>125000</v>
      </c>
      <c r="E2072" s="3">
        <v>396659</v>
      </c>
      <c r="F2072" t="s">
        <v>19</v>
      </c>
      <c r="G2072" t="s">
        <v>506</v>
      </c>
      <c r="H2072" t="s">
        <v>59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1132</v>
      </c>
      <c r="O2072" t="s">
        <v>3974</v>
      </c>
      <c r="P2072" s="4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1" t="s">
        <v>4234</v>
      </c>
      <c r="C2073" s="1" t="s">
        <v>4235</v>
      </c>
      <c r="D2073" s="2">
        <v>20000</v>
      </c>
      <c r="E2073" s="3">
        <v>56146</v>
      </c>
      <c r="F2073" t="s">
        <v>19</v>
      </c>
      <c r="G2073" t="s">
        <v>20</v>
      </c>
      <c r="H2073" t="s">
        <v>21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1132</v>
      </c>
      <c r="O2073" t="s">
        <v>3974</v>
      </c>
      <c r="P2073" s="4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1" t="s">
        <v>4236</v>
      </c>
      <c r="C2074" s="1" t="s">
        <v>4237</v>
      </c>
      <c r="D2074" s="2">
        <v>71500</v>
      </c>
      <c r="E2074" s="3">
        <v>79173</v>
      </c>
      <c r="F2074" t="s">
        <v>19</v>
      </c>
      <c r="G2074" t="s">
        <v>20</v>
      </c>
      <c r="H2074" t="s">
        <v>21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1132</v>
      </c>
      <c r="O2074" t="s">
        <v>3974</v>
      </c>
      <c r="P2074" s="4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1" t="s">
        <v>4238</v>
      </c>
      <c r="C2075" s="1" t="s">
        <v>4239</v>
      </c>
      <c r="D2075" s="2">
        <v>100000</v>
      </c>
      <c r="E2075" s="3">
        <v>152604.29999999999</v>
      </c>
      <c r="F2075" t="s">
        <v>19</v>
      </c>
      <c r="G2075" t="s">
        <v>20</v>
      </c>
      <c r="H2075" t="s">
        <v>21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1132</v>
      </c>
      <c r="O2075" t="s">
        <v>3974</v>
      </c>
      <c r="P2075" s="4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1" t="s">
        <v>4240</v>
      </c>
      <c r="C2076" s="1" t="s">
        <v>4241</v>
      </c>
      <c r="D2076" s="2">
        <v>600</v>
      </c>
      <c r="E2076" s="3">
        <v>615</v>
      </c>
      <c r="F2076" t="s">
        <v>19</v>
      </c>
      <c r="G2076" t="s">
        <v>20</v>
      </c>
      <c r="H2076" t="s">
        <v>21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1132</v>
      </c>
      <c r="O2076" t="s">
        <v>3974</v>
      </c>
      <c r="P2076" s="4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1" t="s">
        <v>4242</v>
      </c>
      <c r="C2077" s="1" t="s">
        <v>4243</v>
      </c>
      <c r="D2077" s="2">
        <v>9999</v>
      </c>
      <c r="E2077" s="3">
        <v>167820.6</v>
      </c>
      <c r="F2077" t="s">
        <v>19</v>
      </c>
      <c r="G2077" t="s">
        <v>20</v>
      </c>
      <c r="H2077" t="s">
        <v>21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1132</v>
      </c>
      <c r="O2077" t="s">
        <v>3974</v>
      </c>
      <c r="P2077" s="4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1" t="s">
        <v>4244</v>
      </c>
      <c r="C2078" s="1" t="s">
        <v>4245</v>
      </c>
      <c r="D2078" s="2">
        <v>179000</v>
      </c>
      <c r="E2078" s="3">
        <v>972594.99</v>
      </c>
      <c r="F2078" t="s">
        <v>19</v>
      </c>
      <c r="G2078" t="s">
        <v>28</v>
      </c>
      <c r="H2078" t="s">
        <v>29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1132</v>
      </c>
      <c r="O2078" t="s">
        <v>3974</v>
      </c>
      <c r="P2078" s="4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1" t="s">
        <v>4246</v>
      </c>
      <c r="C2079" s="1" t="s">
        <v>4247</v>
      </c>
      <c r="D2079" s="2">
        <v>50000</v>
      </c>
      <c r="E2079" s="3">
        <v>57754</v>
      </c>
      <c r="F2079" t="s">
        <v>19</v>
      </c>
      <c r="G2079" t="s">
        <v>20</v>
      </c>
      <c r="H2079" t="s">
        <v>21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1132</v>
      </c>
      <c r="O2079" t="s">
        <v>3974</v>
      </c>
      <c r="P2079" s="4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1" t="s">
        <v>4248</v>
      </c>
      <c r="C2080" s="1" t="s">
        <v>4249</v>
      </c>
      <c r="D2080" s="2">
        <v>20000</v>
      </c>
      <c r="E2080" s="3">
        <v>26241</v>
      </c>
      <c r="F2080" t="s">
        <v>19</v>
      </c>
      <c r="G2080" t="s">
        <v>58</v>
      </c>
      <c r="H2080" t="s">
        <v>59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1132</v>
      </c>
      <c r="O2080" t="s">
        <v>3974</v>
      </c>
      <c r="P2080" s="4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1" t="s">
        <v>4250</v>
      </c>
      <c r="C2081" s="1" t="s">
        <v>4251</v>
      </c>
      <c r="D2081" s="2">
        <v>10000</v>
      </c>
      <c r="E2081" s="3">
        <v>28817</v>
      </c>
      <c r="F2081" t="s">
        <v>19</v>
      </c>
      <c r="G2081" t="s">
        <v>28</v>
      </c>
      <c r="H2081" t="s">
        <v>29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1132</v>
      </c>
      <c r="O2081" t="s">
        <v>3974</v>
      </c>
      <c r="P2081" s="4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1" t="s">
        <v>4252</v>
      </c>
      <c r="C2082" s="1" t="s">
        <v>4253</v>
      </c>
      <c r="D2082" s="2">
        <v>1000</v>
      </c>
      <c r="E2082" s="3">
        <v>5078</v>
      </c>
      <c r="F2082" t="s">
        <v>19</v>
      </c>
      <c r="G2082" t="s">
        <v>20</v>
      </c>
      <c r="H2082" t="s">
        <v>21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1132</v>
      </c>
      <c r="O2082" t="s">
        <v>3974</v>
      </c>
      <c r="P2082" s="4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1" t="s">
        <v>4254</v>
      </c>
      <c r="C2083" s="1" t="s">
        <v>4255</v>
      </c>
      <c r="D2083" s="2">
        <v>3500</v>
      </c>
      <c r="E2083" s="3">
        <v>4010</v>
      </c>
      <c r="F2083" t="s">
        <v>19</v>
      </c>
      <c r="G2083" t="s">
        <v>20</v>
      </c>
      <c r="H2083" t="s">
        <v>21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1621</v>
      </c>
      <c r="O2083" t="s">
        <v>1825</v>
      </c>
      <c r="P2083" s="4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1" t="s">
        <v>4256</v>
      </c>
      <c r="C2084" s="1" t="s">
        <v>4257</v>
      </c>
      <c r="D2084" s="2">
        <v>1500</v>
      </c>
      <c r="E2084" s="3">
        <v>1661</v>
      </c>
      <c r="F2084" t="s">
        <v>19</v>
      </c>
      <c r="G2084" t="s">
        <v>20</v>
      </c>
      <c r="H2084" t="s">
        <v>21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1621</v>
      </c>
      <c r="O2084" t="s">
        <v>1825</v>
      </c>
      <c r="P2084" s="4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1" t="s">
        <v>4258</v>
      </c>
      <c r="C2085" s="1" t="s">
        <v>4259</v>
      </c>
      <c r="D2085" s="2">
        <v>750</v>
      </c>
      <c r="E2085" s="3">
        <v>850</v>
      </c>
      <c r="F2085" t="s">
        <v>19</v>
      </c>
      <c r="G2085" t="s">
        <v>20</v>
      </c>
      <c r="H2085" t="s">
        <v>21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1621</v>
      </c>
      <c r="O2085" t="s">
        <v>1825</v>
      </c>
      <c r="P2085" s="4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1" t="s">
        <v>4260</v>
      </c>
      <c r="C2086" s="1" t="s">
        <v>4261</v>
      </c>
      <c r="D2086" s="2">
        <v>3000</v>
      </c>
      <c r="E2086" s="3">
        <v>3250</v>
      </c>
      <c r="F2086" t="s">
        <v>19</v>
      </c>
      <c r="G2086" t="s">
        <v>20</v>
      </c>
      <c r="H2086" t="s">
        <v>21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1621</v>
      </c>
      <c r="O2086" t="s">
        <v>1825</v>
      </c>
      <c r="P2086" s="4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1" t="s">
        <v>4262</v>
      </c>
      <c r="C2087" s="1" t="s">
        <v>4263</v>
      </c>
      <c r="D2087" s="2">
        <v>6000</v>
      </c>
      <c r="E2087" s="3">
        <v>7412</v>
      </c>
      <c r="F2087" t="s">
        <v>19</v>
      </c>
      <c r="G2087" t="s">
        <v>20</v>
      </c>
      <c r="H2087" t="s">
        <v>21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1621</v>
      </c>
      <c r="O2087" t="s">
        <v>1825</v>
      </c>
      <c r="P2087" s="4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1" t="s">
        <v>4264</v>
      </c>
      <c r="C2088" s="1" t="s">
        <v>4265</v>
      </c>
      <c r="D2088" s="2">
        <v>4000</v>
      </c>
      <c r="E2088" s="3">
        <v>4028</v>
      </c>
      <c r="F2088" t="s">
        <v>19</v>
      </c>
      <c r="G2088" t="s">
        <v>20</v>
      </c>
      <c r="H2088" t="s">
        <v>21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1621</v>
      </c>
      <c r="O2088" t="s">
        <v>1825</v>
      </c>
      <c r="P2088" s="4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1" t="s">
        <v>4266</v>
      </c>
      <c r="C2089" s="1" t="s">
        <v>4267</v>
      </c>
      <c r="D2089" s="2">
        <v>1500</v>
      </c>
      <c r="E2089" s="3">
        <v>1553</v>
      </c>
      <c r="F2089" t="s">
        <v>19</v>
      </c>
      <c r="G2089" t="s">
        <v>20</v>
      </c>
      <c r="H2089" t="s">
        <v>21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1621</v>
      </c>
      <c r="O2089" t="s">
        <v>1825</v>
      </c>
      <c r="P2089" s="4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1" t="s">
        <v>4268</v>
      </c>
      <c r="C2090" s="1" t="s">
        <v>4269</v>
      </c>
      <c r="D2090" s="2">
        <v>3000</v>
      </c>
      <c r="E2090" s="3">
        <v>3465.32</v>
      </c>
      <c r="F2090" t="s">
        <v>19</v>
      </c>
      <c r="G2090" t="s">
        <v>20</v>
      </c>
      <c r="H2090" t="s">
        <v>21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1621</v>
      </c>
      <c r="O2090" t="s">
        <v>1825</v>
      </c>
      <c r="P2090" s="4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1" t="s">
        <v>4270</v>
      </c>
      <c r="C2091" s="1" t="s">
        <v>4271</v>
      </c>
      <c r="D2091" s="2">
        <v>2500</v>
      </c>
      <c r="E2091" s="3">
        <v>3010.01</v>
      </c>
      <c r="F2091" t="s">
        <v>19</v>
      </c>
      <c r="G2091" t="s">
        <v>20</v>
      </c>
      <c r="H2091" t="s">
        <v>21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1621</v>
      </c>
      <c r="O2091" t="s">
        <v>1825</v>
      </c>
      <c r="P2091" s="4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1" t="s">
        <v>4272</v>
      </c>
      <c r="C2092" s="1" t="s">
        <v>4273</v>
      </c>
      <c r="D2092" s="2">
        <v>8000</v>
      </c>
      <c r="E2092" s="3">
        <v>9203.23</v>
      </c>
      <c r="F2092" t="s">
        <v>19</v>
      </c>
      <c r="G2092" t="s">
        <v>20</v>
      </c>
      <c r="H2092" t="s">
        <v>21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1621</v>
      </c>
      <c r="O2092" t="s">
        <v>1825</v>
      </c>
      <c r="P2092" s="4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1" t="s">
        <v>4274</v>
      </c>
      <c r="C2093" s="1" t="s">
        <v>4275</v>
      </c>
      <c r="D2093" s="2">
        <v>18000</v>
      </c>
      <c r="E2093" s="3">
        <v>21684.2</v>
      </c>
      <c r="F2093" t="s">
        <v>19</v>
      </c>
      <c r="G2093" t="s">
        <v>20</v>
      </c>
      <c r="H2093" t="s">
        <v>21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1621</v>
      </c>
      <c r="O2093" t="s">
        <v>1825</v>
      </c>
      <c r="P2093" s="4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1" t="s">
        <v>4276</v>
      </c>
      <c r="C2094" s="1" t="s">
        <v>4277</v>
      </c>
      <c r="D2094" s="2">
        <v>6000</v>
      </c>
      <c r="E2094" s="3">
        <v>6077</v>
      </c>
      <c r="F2094" t="s">
        <v>19</v>
      </c>
      <c r="G2094" t="s">
        <v>20</v>
      </c>
      <c r="H2094" t="s">
        <v>21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1621</v>
      </c>
      <c r="O2094" t="s">
        <v>1825</v>
      </c>
      <c r="P2094" s="4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1" t="s">
        <v>4278</v>
      </c>
      <c r="C2095" s="1" t="s">
        <v>4279</v>
      </c>
      <c r="D2095" s="2">
        <v>1500</v>
      </c>
      <c r="E2095" s="3">
        <v>1537</v>
      </c>
      <c r="F2095" t="s">
        <v>19</v>
      </c>
      <c r="G2095" t="s">
        <v>20</v>
      </c>
      <c r="H2095" t="s">
        <v>21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1621</v>
      </c>
      <c r="O2095" t="s">
        <v>1825</v>
      </c>
      <c r="P2095" s="4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1" t="s">
        <v>4280</v>
      </c>
      <c r="C2096" s="1" t="s">
        <v>4281</v>
      </c>
      <c r="D2096" s="2">
        <v>3500</v>
      </c>
      <c r="E2096" s="3">
        <v>4219</v>
      </c>
      <c r="F2096" t="s">
        <v>19</v>
      </c>
      <c r="G2096" t="s">
        <v>20</v>
      </c>
      <c r="H2096" t="s">
        <v>21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1621</v>
      </c>
      <c r="O2096" t="s">
        <v>1825</v>
      </c>
      <c r="P2096" s="4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1" t="s">
        <v>4282</v>
      </c>
      <c r="C2097" s="1" t="s">
        <v>4283</v>
      </c>
      <c r="D2097" s="2">
        <v>2500</v>
      </c>
      <c r="E2097" s="3">
        <v>2500</v>
      </c>
      <c r="F2097" t="s">
        <v>19</v>
      </c>
      <c r="G2097" t="s">
        <v>20</v>
      </c>
      <c r="H2097" t="s">
        <v>21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1621</v>
      </c>
      <c r="O2097" t="s">
        <v>1825</v>
      </c>
      <c r="P2097" s="4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1" t="s">
        <v>4284</v>
      </c>
      <c r="C2098" s="1" t="s">
        <v>4285</v>
      </c>
      <c r="D2098" s="2">
        <v>600</v>
      </c>
      <c r="E2098" s="3">
        <v>610</v>
      </c>
      <c r="F2098" t="s">
        <v>19</v>
      </c>
      <c r="G2098" t="s">
        <v>20</v>
      </c>
      <c r="H2098" t="s">
        <v>21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1621</v>
      </c>
      <c r="O2098" t="s">
        <v>1825</v>
      </c>
      <c r="P2098" s="4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1" t="s">
        <v>4286</v>
      </c>
      <c r="C2099" s="1" t="s">
        <v>4287</v>
      </c>
      <c r="D2099" s="2">
        <v>3000</v>
      </c>
      <c r="E2099" s="3">
        <v>3000</v>
      </c>
      <c r="F2099" t="s">
        <v>19</v>
      </c>
      <c r="G2099" t="s">
        <v>20</v>
      </c>
      <c r="H2099" t="s">
        <v>21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1621</v>
      </c>
      <c r="O2099" t="s">
        <v>1825</v>
      </c>
      <c r="P2099" s="4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1" t="s">
        <v>4288</v>
      </c>
      <c r="C2100" s="1" t="s">
        <v>4289</v>
      </c>
      <c r="D2100" s="2">
        <v>6000</v>
      </c>
      <c r="E2100" s="3">
        <v>6020</v>
      </c>
      <c r="F2100" t="s">
        <v>19</v>
      </c>
      <c r="G2100" t="s">
        <v>20</v>
      </c>
      <c r="H2100" t="s">
        <v>21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1621</v>
      </c>
      <c r="O2100" t="s">
        <v>1825</v>
      </c>
      <c r="P2100" s="4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1" t="s">
        <v>4290</v>
      </c>
      <c r="C2101" s="1" t="s">
        <v>4291</v>
      </c>
      <c r="D2101" s="2">
        <v>3000</v>
      </c>
      <c r="E2101" s="3">
        <v>3971</v>
      </c>
      <c r="F2101" t="s">
        <v>19</v>
      </c>
      <c r="G2101" t="s">
        <v>20</v>
      </c>
      <c r="H2101" t="s">
        <v>21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1621</v>
      </c>
      <c r="O2101" t="s">
        <v>1825</v>
      </c>
      <c r="P2101" s="4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1" t="s">
        <v>4292</v>
      </c>
      <c r="C2102" s="1" t="s">
        <v>4293</v>
      </c>
      <c r="D2102" s="2">
        <v>600</v>
      </c>
      <c r="E2102" s="3">
        <v>820</v>
      </c>
      <c r="F2102" t="s">
        <v>19</v>
      </c>
      <c r="G2102" t="s">
        <v>20</v>
      </c>
      <c r="H2102" t="s">
        <v>21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1621</v>
      </c>
      <c r="O2102" t="s">
        <v>1825</v>
      </c>
      <c r="P2102" s="4">
        <f t="shared" si="64"/>
        <v>41074.834965277776</v>
      </c>
      <c r="Q2102">
        <f t="shared" si="65"/>
        <v>2012</v>
      </c>
    </row>
    <row r="2103" spans="1:17" ht="60" x14ac:dyDescent="0.25">
      <c r="A2103">
        <v>2101</v>
      </c>
      <c r="B2103" s="1" t="s">
        <v>4294</v>
      </c>
      <c r="C2103" s="1" t="s">
        <v>4295</v>
      </c>
      <c r="D2103" s="2">
        <v>2000</v>
      </c>
      <c r="E2103" s="3">
        <v>2265</v>
      </c>
      <c r="F2103" t="s">
        <v>19</v>
      </c>
      <c r="G2103" t="s">
        <v>20</v>
      </c>
      <c r="H2103" t="s">
        <v>21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1621</v>
      </c>
      <c r="O2103" t="s">
        <v>1825</v>
      </c>
      <c r="P2103" s="4">
        <f t="shared" si="64"/>
        <v>40892.149467592593</v>
      </c>
      <c r="Q2103">
        <f t="shared" si="65"/>
        <v>2011</v>
      </c>
    </row>
    <row r="2104" spans="1:17" ht="60" x14ac:dyDescent="0.25">
      <c r="A2104">
        <v>2102</v>
      </c>
      <c r="B2104" s="1" t="s">
        <v>4296</v>
      </c>
      <c r="C2104" s="1" t="s">
        <v>4297</v>
      </c>
      <c r="D2104" s="2">
        <v>1000</v>
      </c>
      <c r="E2104" s="3">
        <v>1360</v>
      </c>
      <c r="F2104" t="s">
        <v>19</v>
      </c>
      <c r="G2104" t="s">
        <v>20</v>
      </c>
      <c r="H2104" t="s">
        <v>21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1621</v>
      </c>
      <c r="O2104" t="s">
        <v>1825</v>
      </c>
      <c r="P2104" s="4">
        <f t="shared" si="64"/>
        <v>40638.868611111109</v>
      </c>
      <c r="Q2104">
        <f t="shared" si="65"/>
        <v>2011</v>
      </c>
    </row>
    <row r="2105" spans="1:17" ht="30" x14ac:dyDescent="0.25">
      <c r="A2105">
        <v>2103</v>
      </c>
      <c r="B2105" s="1" t="s">
        <v>4298</v>
      </c>
      <c r="C2105" s="1" t="s">
        <v>4299</v>
      </c>
      <c r="D2105" s="2">
        <v>7777</v>
      </c>
      <c r="E2105" s="3">
        <v>11364</v>
      </c>
      <c r="F2105" t="s">
        <v>19</v>
      </c>
      <c r="G2105" t="s">
        <v>20</v>
      </c>
      <c r="H2105" t="s">
        <v>21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1621</v>
      </c>
      <c r="O2105" t="s">
        <v>1825</v>
      </c>
      <c r="P2105" s="4">
        <f t="shared" si="64"/>
        <v>41192.754942129628</v>
      </c>
      <c r="Q2105">
        <f t="shared" si="65"/>
        <v>2012</v>
      </c>
    </row>
    <row r="2106" spans="1:17" ht="45" x14ac:dyDescent="0.25">
      <c r="A2106">
        <v>2104</v>
      </c>
      <c r="B2106" s="1" t="s">
        <v>4300</v>
      </c>
      <c r="C2106" s="1" t="s">
        <v>4301</v>
      </c>
      <c r="D2106" s="2">
        <v>800</v>
      </c>
      <c r="E2106" s="3">
        <v>1036</v>
      </c>
      <c r="F2106" t="s">
        <v>19</v>
      </c>
      <c r="G2106" t="s">
        <v>20</v>
      </c>
      <c r="H2106" t="s">
        <v>21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1621</v>
      </c>
      <c r="O2106" t="s">
        <v>1825</v>
      </c>
      <c r="P2106" s="4">
        <f t="shared" si="64"/>
        <v>41394.074467592596</v>
      </c>
      <c r="Q2106">
        <f t="shared" si="65"/>
        <v>2013</v>
      </c>
    </row>
    <row r="2107" spans="1:17" ht="45" x14ac:dyDescent="0.25">
      <c r="A2107">
        <v>2105</v>
      </c>
      <c r="B2107" s="1" t="s">
        <v>4302</v>
      </c>
      <c r="C2107" s="1" t="s">
        <v>4303</v>
      </c>
      <c r="D2107" s="2">
        <v>2000</v>
      </c>
      <c r="E2107" s="3">
        <v>5080</v>
      </c>
      <c r="F2107" t="s">
        <v>19</v>
      </c>
      <c r="G2107" t="s">
        <v>20</v>
      </c>
      <c r="H2107" t="s">
        <v>21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1621</v>
      </c>
      <c r="O2107" t="s">
        <v>1825</v>
      </c>
      <c r="P2107" s="4">
        <f t="shared" si="64"/>
        <v>41951.788807870369</v>
      </c>
      <c r="Q2107">
        <f t="shared" si="65"/>
        <v>2014</v>
      </c>
    </row>
    <row r="2108" spans="1:17" ht="60" x14ac:dyDescent="0.25">
      <c r="A2108">
        <v>2106</v>
      </c>
      <c r="B2108" s="1" t="s">
        <v>4304</v>
      </c>
      <c r="C2108" s="1" t="s">
        <v>4305</v>
      </c>
      <c r="D2108" s="2">
        <v>2200</v>
      </c>
      <c r="E2108" s="3">
        <v>2355</v>
      </c>
      <c r="F2108" t="s">
        <v>19</v>
      </c>
      <c r="G2108" t="s">
        <v>20</v>
      </c>
      <c r="H2108" t="s">
        <v>21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1621</v>
      </c>
      <c r="O2108" t="s">
        <v>1825</v>
      </c>
      <c r="P2108" s="4">
        <f t="shared" si="64"/>
        <v>41270.21497685185</v>
      </c>
      <c r="Q2108">
        <f t="shared" si="65"/>
        <v>2012</v>
      </c>
    </row>
    <row r="2109" spans="1:17" ht="45" x14ac:dyDescent="0.25">
      <c r="A2109">
        <v>2107</v>
      </c>
      <c r="B2109" s="1" t="s">
        <v>4306</v>
      </c>
      <c r="C2109" s="1" t="s">
        <v>4307</v>
      </c>
      <c r="D2109" s="2">
        <v>2000</v>
      </c>
      <c r="E2109" s="3">
        <v>2154.66</v>
      </c>
      <c r="F2109" t="s">
        <v>19</v>
      </c>
      <c r="G2109" t="s">
        <v>20</v>
      </c>
      <c r="H2109" t="s">
        <v>21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1621</v>
      </c>
      <c r="O2109" t="s">
        <v>1825</v>
      </c>
      <c r="P2109" s="4">
        <f t="shared" si="64"/>
        <v>41934.71056712963</v>
      </c>
      <c r="Q2109">
        <f t="shared" si="65"/>
        <v>2014</v>
      </c>
    </row>
    <row r="2110" spans="1:17" ht="60" x14ac:dyDescent="0.25">
      <c r="A2110">
        <v>2108</v>
      </c>
      <c r="B2110" s="1" t="s">
        <v>4308</v>
      </c>
      <c r="C2110" s="1" t="s">
        <v>4309</v>
      </c>
      <c r="D2110" s="2">
        <v>16000</v>
      </c>
      <c r="E2110" s="3">
        <v>17170</v>
      </c>
      <c r="F2110" t="s">
        <v>19</v>
      </c>
      <c r="G2110" t="s">
        <v>20</v>
      </c>
      <c r="H2110" t="s">
        <v>21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1621</v>
      </c>
      <c r="O2110" t="s">
        <v>1825</v>
      </c>
      <c r="P2110" s="4">
        <f t="shared" si="64"/>
        <v>41135.175694444442</v>
      </c>
      <c r="Q2110">
        <f t="shared" si="65"/>
        <v>2012</v>
      </c>
    </row>
    <row r="2111" spans="1:17" ht="45" x14ac:dyDescent="0.25">
      <c r="A2111">
        <v>2109</v>
      </c>
      <c r="B2111" s="1" t="s">
        <v>4310</v>
      </c>
      <c r="C2111" s="1" t="s">
        <v>4311</v>
      </c>
      <c r="D2111" s="2">
        <v>4000</v>
      </c>
      <c r="E2111" s="3">
        <v>4261</v>
      </c>
      <c r="F2111" t="s">
        <v>19</v>
      </c>
      <c r="G2111" t="s">
        <v>20</v>
      </c>
      <c r="H2111" t="s">
        <v>21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1621</v>
      </c>
      <c r="O2111" t="s">
        <v>1825</v>
      </c>
      <c r="P2111" s="4">
        <f t="shared" si="64"/>
        <v>42160.708530092597</v>
      </c>
      <c r="Q2111">
        <f t="shared" si="65"/>
        <v>2015</v>
      </c>
    </row>
    <row r="2112" spans="1:17" ht="30" x14ac:dyDescent="0.25">
      <c r="A2112">
        <v>2110</v>
      </c>
      <c r="B2112" s="1" t="s">
        <v>4312</v>
      </c>
      <c r="C2112" s="1" t="s">
        <v>4313</v>
      </c>
      <c r="D2112" s="2">
        <v>2000</v>
      </c>
      <c r="E2112" s="3">
        <v>2007</v>
      </c>
      <c r="F2112" t="s">
        <v>19</v>
      </c>
      <c r="G2112" t="s">
        <v>20</v>
      </c>
      <c r="H2112" t="s">
        <v>21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1621</v>
      </c>
      <c r="O2112" t="s">
        <v>1825</v>
      </c>
      <c r="P2112" s="4">
        <f t="shared" si="64"/>
        <v>41759.670937499999</v>
      </c>
      <c r="Q2112">
        <f t="shared" si="65"/>
        <v>2014</v>
      </c>
    </row>
    <row r="2113" spans="1:17" ht="60" x14ac:dyDescent="0.25">
      <c r="A2113">
        <v>2111</v>
      </c>
      <c r="B2113" s="1" t="s">
        <v>4314</v>
      </c>
      <c r="C2113" s="1" t="s">
        <v>4315</v>
      </c>
      <c r="D2113" s="2">
        <v>2000</v>
      </c>
      <c r="E2113" s="3">
        <v>2130</v>
      </c>
      <c r="F2113" t="s">
        <v>19</v>
      </c>
      <c r="G2113" t="s">
        <v>20</v>
      </c>
      <c r="H2113" t="s">
        <v>21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1621</v>
      </c>
      <c r="O2113" t="s">
        <v>1825</v>
      </c>
      <c r="P2113" s="4">
        <f t="shared" si="64"/>
        <v>40703.197048611109</v>
      </c>
      <c r="Q2113">
        <f t="shared" si="65"/>
        <v>2011</v>
      </c>
    </row>
    <row r="2114" spans="1:17" ht="45" x14ac:dyDescent="0.25">
      <c r="A2114">
        <v>2112</v>
      </c>
      <c r="B2114" s="1" t="s">
        <v>4316</v>
      </c>
      <c r="C2114" s="1" t="s">
        <v>4317</v>
      </c>
      <c r="D2114" s="2">
        <v>300</v>
      </c>
      <c r="E2114" s="3">
        <v>300</v>
      </c>
      <c r="F2114" t="s">
        <v>19</v>
      </c>
      <c r="G2114" t="s">
        <v>20</v>
      </c>
      <c r="H2114" t="s">
        <v>21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1621</v>
      </c>
      <c r="O2114" t="s">
        <v>1825</v>
      </c>
      <c r="P2114" s="4">
        <f t="shared" ref="P2114:P2177" si="66">(((J2114/60)/60)/24)+DATE(1970,1,1)</f>
        <v>41365.928159722222</v>
      </c>
      <c r="Q2114">
        <f t="shared" ref="Q2114:Q2177" si="67">YEAR(P2114)</f>
        <v>2013</v>
      </c>
    </row>
    <row r="2115" spans="1:17" ht="30" x14ac:dyDescent="0.25">
      <c r="A2115">
        <v>2113</v>
      </c>
      <c r="B2115" s="1" t="s">
        <v>4318</v>
      </c>
      <c r="C2115" s="1" t="s">
        <v>4319</v>
      </c>
      <c r="D2115" s="2">
        <v>7000</v>
      </c>
      <c r="E2115" s="3">
        <v>7340</v>
      </c>
      <c r="F2115" t="s">
        <v>19</v>
      </c>
      <c r="G2115" t="s">
        <v>20</v>
      </c>
      <c r="H2115" t="s">
        <v>21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1621</v>
      </c>
      <c r="O2115" t="s">
        <v>1825</v>
      </c>
      <c r="P2115" s="4">
        <f t="shared" si="66"/>
        <v>41870.86546296296</v>
      </c>
      <c r="Q2115">
        <f t="shared" si="67"/>
        <v>2014</v>
      </c>
    </row>
    <row r="2116" spans="1:17" ht="60" x14ac:dyDescent="0.25">
      <c r="A2116">
        <v>2114</v>
      </c>
      <c r="B2116" s="1" t="s">
        <v>4320</v>
      </c>
      <c r="C2116" s="1" t="s">
        <v>4321</v>
      </c>
      <c r="D2116" s="2">
        <v>5000</v>
      </c>
      <c r="E2116" s="3">
        <v>5235</v>
      </c>
      <c r="F2116" t="s">
        <v>19</v>
      </c>
      <c r="G2116" t="s">
        <v>20</v>
      </c>
      <c r="H2116" t="s">
        <v>21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1621</v>
      </c>
      <c r="O2116" t="s">
        <v>1825</v>
      </c>
      <c r="P2116" s="4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1" t="s">
        <v>4322</v>
      </c>
      <c r="C2117" s="1" t="s">
        <v>4323</v>
      </c>
      <c r="D2117" s="2">
        <v>1500</v>
      </c>
      <c r="E2117" s="3">
        <v>3385</v>
      </c>
      <c r="F2117" t="s">
        <v>19</v>
      </c>
      <c r="G2117" t="s">
        <v>20</v>
      </c>
      <c r="H2117" t="s">
        <v>21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1621</v>
      </c>
      <c r="O2117" t="s">
        <v>1825</v>
      </c>
      <c r="P2117" s="4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1" t="s">
        <v>4324</v>
      </c>
      <c r="C2118" s="1" t="s">
        <v>4325</v>
      </c>
      <c r="D2118" s="2">
        <v>48000</v>
      </c>
      <c r="E2118" s="3">
        <v>48434</v>
      </c>
      <c r="F2118" t="s">
        <v>19</v>
      </c>
      <c r="G2118" t="s">
        <v>20</v>
      </c>
      <c r="H2118" t="s">
        <v>21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1621</v>
      </c>
      <c r="O2118" t="s">
        <v>1825</v>
      </c>
      <c r="P2118" s="4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1" t="s">
        <v>4326</v>
      </c>
      <c r="C2119" s="1" t="s">
        <v>4327</v>
      </c>
      <c r="D2119" s="2">
        <v>1200</v>
      </c>
      <c r="E2119" s="3">
        <v>1773</v>
      </c>
      <c r="F2119" t="s">
        <v>19</v>
      </c>
      <c r="G2119" t="s">
        <v>20</v>
      </c>
      <c r="H2119" t="s">
        <v>21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1621</v>
      </c>
      <c r="O2119" t="s">
        <v>1825</v>
      </c>
      <c r="P2119" s="4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1" t="s">
        <v>4328</v>
      </c>
      <c r="C2120" s="1" t="s">
        <v>4329</v>
      </c>
      <c r="D2120" s="2">
        <v>1000</v>
      </c>
      <c r="E2120" s="3">
        <v>1346.11</v>
      </c>
      <c r="F2120" t="s">
        <v>19</v>
      </c>
      <c r="G2120" t="s">
        <v>20</v>
      </c>
      <c r="H2120" t="s">
        <v>21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1621</v>
      </c>
      <c r="O2120" t="s">
        <v>1825</v>
      </c>
      <c r="P2120" s="4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1" t="s">
        <v>4330</v>
      </c>
      <c r="C2121" s="1" t="s">
        <v>4331</v>
      </c>
      <c r="D2121" s="2">
        <v>2000</v>
      </c>
      <c r="E2121" s="3">
        <v>2015</v>
      </c>
      <c r="F2121" t="s">
        <v>19</v>
      </c>
      <c r="G2121" t="s">
        <v>20</v>
      </c>
      <c r="H2121" t="s">
        <v>21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1621</v>
      </c>
      <c r="O2121" t="s">
        <v>1825</v>
      </c>
      <c r="P2121" s="4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1" t="s">
        <v>4332</v>
      </c>
      <c r="C2122" s="1" t="s">
        <v>4333</v>
      </c>
      <c r="D2122" s="2">
        <v>8000</v>
      </c>
      <c r="E2122" s="3">
        <v>8070.43</v>
      </c>
      <c r="F2122" t="s">
        <v>19</v>
      </c>
      <c r="G2122" t="s">
        <v>20</v>
      </c>
      <c r="H2122" t="s">
        <v>21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1621</v>
      </c>
      <c r="O2122" t="s">
        <v>1825</v>
      </c>
      <c r="P2122" s="4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1" t="s">
        <v>4334</v>
      </c>
      <c r="C2123" s="1" t="s">
        <v>4335</v>
      </c>
      <c r="D2123" s="2">
        <v>50000</v>
      </c>
      <c r="E2123" s="3">
        <v>284</v>
      </c>
      <c r="F2123" t="s">
        <v>361</v>
      </c>
      <c r="G2123" t="s">
        <v>2097</v>
      </c>
      <c r="H2123" t="s">
        <v>2098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2200</v>
      </c>
      <c r="O2123" t="s">
        <v>2201</v>
      </c>
      <c r="P2123" s="4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1" t="s">
        <v>4336</v>
      </c>
      <c r="C2124" s="1" t="s">
        <v>4337</v>
      </c>
      <c r="D2124" s="2">
        <v>80000</v>
      </c>
      <c r="E2124" s="3">
        <v>310</v>
      </c>
      <c r="F2124" t="s">
        <v>361</v>
      </c>
      <c r="G2124" t="s">
        <v>1430</v>
      </c>
      <c r="H2124" t="s">
        <v>1431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2200</v>
      </c>
      <c r="O2124" t="s">
        <v>2201</v>
      </c>
      <c r="P2124" s="4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1" t="s">
        <v>4338</v>
      </c>
      <c r="C2125" s="1" t="s">
        <v>4339</v>
      </c>
      <c r="D2125" s="2">
        <v>500</v>
      </c>
      <c r="E2125" s="3">
        <v>50</v>
      </c>
      <c r="F2125" t="s">
        <v>361</v>
      </c>
      <c r="G2125" t="s">
        <v>20</v>
      </c>
      <c r="H2125" t="s">
        <v>21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2200</v>
      </c>
      <c r="O2125" t="s">
        <v>2201</v>
      </c>
      <c r="P2125" s="4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1" t="s">
        <v>4340</v>
      </c>
      <c r="C2126" s="1" t="s">
        <v>4341</v>
      </c>
      <c r="D2126" s="2">
        <v>1100</v>
      </c>
      <c r="E2126" s="3">
        <v>115</v>
      </c>
      <c r="F2126" t="s">
        <v>361</v>
      </c>
      <c r="G2126" t="s">
        <v>20</v>
      </c>
      <c r="H2126" t="s">
        <v>21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2200</v>
      </c>
      <c r="O2126" t="s">
        <v>2201</v>
      </c>
      <c r="P2126" s="4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1" t="s">
        <v>4342</v>
      </c>
      <c r="C2127" s="1" t="s">
        <v>4343</v>
      </c>
      <c r="D2127" s="2">
        <v>60000</v>
      </c>
      <c r="E2127" s="3">
        <v>852</v>
      </c>
      <c r="F2127" t="s">
        <v>361</v>
      </c>
      <c r="G2127" t="s">
        <v>20</v>
      </c>
      <c r="H2127" t="s">
        <v>21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2200</v>
      </c>
      <c r="O2127" t="s">
        <v>2201</v>
      </c>
      <c r="P2127" s="4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1" t="s">
        <v>4344</v>
      </c>
      <c r="C2128" s="1" t="s">
        <v>4345</v>
      </c>
      <c r="D2128" s="2">
        <v>20000</v>
      </c>
      <c r="E2128" s="3">
        <v>10</v>
      </c>
      <c r="F2128" t="s">
        <v>361</v>
      </c>
      <c r="G2128" t="s">
        <v>20</v>
      </c>
      <c r="H2128" t="s">
        <v>21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2200</v>
      </c>
      <c r="O2128" t="s">
        <v>2201</v>
      </c>
      <c r="P2128" s="4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1" t="s">
        <v>4346</v>
      </c>
      <c r="C2129" s="1" t="s">
        <v>4347</v>
      </c>
      <c r="D2129" s="2">
        <v>28000</v>
      </c>
      <c r="E2129" s="3">
        <v>8076</v>
      </c>
      <c r="F2129" t="s">
        <v>361</v>
      </c>
      <c r="G2129" t="s">
        <v>28</v>
      </c>
      <c r="H2129" t="s">
        <v>29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2200</v>
      </c>
      <c r="O2129" t="s">
        <v>2201</v>
      </c>
      <c r="P2129" s="4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1" t="s">
        <v>4348</v>
      </c>
      <c r="C2130" s="1" t="s">
        <v>4349</v>
      </c>
      <c r="D2130" s="2">
        <v>15000</v>
      </c>
      <c r="E2130" s="3">
        <v>25</v>
      </c>
      <c r="F2130" t="s">
        <v>361</v>
      </c>
      <c r="G2130" t="s">
        <v>163</v>
      </c>
      <c r="H2130" t="s">
        <v>164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2200</v>
      </c>
      <c r="O2130" t="s">
        <v>2201</v>
      </c>
      <c r="P2130" s="4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1" t="s">
        <v>4350</v>
      </c>
      <c r="C2131" s="1" t="s">
        <v>4351</v>
      </c>
      <c r="D2131" s="2">
        <v>2000</v>
      </c>
      <c r="E2131" s="3">
        <v>236</v>
      </c>
      <c r="F2131" t="s">
        <v>361</v>
      </c>
      <c r="G2131" t="s">
        <v>20</v>
      </c>
      <c r="H2131" t="s">
        <v>21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2200</v>
      </c>
      <c r="O2131" t="s">
        <v>2201</v>
      </c>
      <c r="P2131" s="4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1" t="s">
        <v>4352</v>
      </c>
      <c r="C2132" s="1" t="s">
        <v>4353</v>
      </c>
      <c r="D2132" s="2">
        <v>42000</v>
      </c>
      <c r="E2132" s="3">
        <v>85</v>
      </c>
      <c r="F2132" t="s">
        <v>361</v>
      </c>
      <c r="G2132" t="s">
        <v>20</v>
      </c>
      <c r="H2132" t="s">
        <v>21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2200</v>
      </c>
      <c r="O2132" t="s">
        <v>2201</v>
      </c>
      <c r="P2132" s="4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1" t="s">
        <v>4354</v>
      </c>
      <c r="C2133" s="1" t="s">
        <v>4355</v>
      </c>
      <c r="D2133" s="2">
        <v>500</v>
      </c>
      <c r="E2133" s="3">
        <v>25</v>
      </c>
      <c r="F2133" t="s">
        <v>361</v>
      </c>
      <c r="G2133" t="s">
        <v>20</v>
      </c>
      <c r="H2133" t="s">
        <v>21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2200</v>
      </c>
      <c r="O2133" t="s">
        <v>2201</v>
      </c>
      <c r="P2133" s="4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1" t="s">
        <v>4356</v>
      </c>
      <c r="C2134" s="1" t="s">
        <v>4357</v>
      </c>
      <c r="D2134" s="2">
        <v>100000</v>
      </c>
      <c r="E2134" s="3">
        <v>2112.9899999999998</v>
      </c>
      <c r="F2134" t="s">
        <v>361</v>
      </c>
      <c r="G2134" t="s">
        <v>20</v>
      </c>
      <c r="H2134" t="s">
        <v>21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2200</v>
      </c>
      <c r="O2134" t="s">
        <v>2201</v>
      </c>
      <c r="P2134" s="4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1" t="s">
        <v>4358</v>
      </c>
      <c r="C2135" s="1" t="s">
        <v>4359</v>
      </c>
      <c r="D2135" s="2">
        <v>1000</v>
      </c>
      <c r="E2135" s="3">
        <v>16</v>
      </c>
      <c r="F2135" t="s">
        <v>361</v>
      </c>
      <c r="G2135" t="s">
        <v>20</v>
      </c>
      <c r="H2135" t="s">
        <v>21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2200</v>
      </c>
      <c r="O2135" t="s">
        <v>2201</v>
      </c>
      <c r="P2135" s="4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1" t="s">
        <v>4360</v>
      </c>
      <c r="C2136" s="1" t="s">
        <v>4361</v>
      </c>
      <c r="D2136" s="2">
        <v>6000</v>
      </c>
      <c r="E2136" s="3">
        <v>104</v>
      </c>
      <c r="F2136" t="s">
        <v>361</v>
      </c>
      <c r="G2136" t="s">
        <v>20</v>
      </c>
      <c r="H2136" t="s">
        <v>21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2200</v>
      </c>
      <c r="O2136" t="s">
        <v>2201</v>
      </c>
      <c r="P2136" s="4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1" t="s">
        <v>4362</v>
      </c>
      <c r="C2137" s="1" t="s">
        <v>4363</v>
      </c>
      <c r="D2137" s="2">
        <v>5000</v>
      </c>
      <c r="E2137" s="3">
        <v>478</v>
      </c>
      <c r="F2137" t="s">
        <v>361</v>
      </c>
      <c r="G2137" t="s">
        <v>20</v>
      </c>
      <c r="H2137" t="s">
        <v>21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2200</v>
      </c>
      <c r="O2137" t="s">
        <v>2201</v>
      </c>
      <c r="P2137" s="4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1" t="s">
        <v>4364</v>
      </c>
      <c r="C2138" s="1" t="s">
        <v>4365</v>
      </c>
      <c r="D2138" s="2">
        <v>80000</v>
      </c>
      <c r="E2138" s="3">
        <v>47.69</v>
      </c>
      <c r="F2138" t="s">
        <v>361</v>
      </c>
      <c r="G2138" t="s">
        <v>20</v>
      </c>
      <c r="H2138" t="s">
        <v>21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2200</v>
      </c>
      <c r="O2138" t="s">
        <v>2201</v>
      </c>
      <c r="P2138" s="4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1" t="s">
        <v>4366</v>
      </c>
      <c r="C2139" s="1" t="s">
        <v>4367</v>
      </c>
      <c r="D2139" s="2">
        <v>50000</v>
      </c>
      <c r="E2139" s="3">
        <v>14203</v>
      </c>
      <c r="F2139" t="s">
        <v>361</v>
      </c>
      <c r="G2139" t="s">
        <v>163</v>
      </c>
      <c r="H2139" t="s">
        <v>164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2200</v>
      </c>
      <c r="O2139" t="s">
        <v>2201</v>
      </c>
      <c r="P2139" s="4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1" t="s">
        <v>4368</v>
      </c>
      <c r="C2140" s="1" t="s">
        <v>4369</v>
      </c>
      <c r="D2140" s="2">
        <v>1000</v>
      </c>
      <c r="E2140" s="3">
        <v>128</v>
      </c>
      <c r="F2140" t="s">
        <v>361</v>
      </c>
      <c r="G2140" t="s">
        <v>28</v>
      </c>
      <c r="H2140" t="s">
        <v>29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2200</v>
      </c>
      <c r="O2140" t="s">
        <v>2201</v>
      </c>
      <c r="P2140" s="4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1" t="s">
        <v>4370</v>
      </c>
      <c r="C2141" s="1" t="s">
        <v>4371</v>
      </c>
      <c r="D2141" s="2">
        <v>30000</v>
      </c>
      <c r="E2141" s="3">
        <v>1626</v>
      </c>
      <c r="F2141" t="s">
        <v>361</v>
      </c>
      <c r="G2141" t="s">
        <v>20</v>
      </c>
      <c r="H2141" t="s">
        <v>21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2200</v>
      </c>
      <c r="O2141" t="s">
        <v>2201</v>
      </c>
      <c r="P2141" s="4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1" t="s">
        <v>4372</v>
      </c>
      <c r="C2142" s="1" t="s">
        <v>4373</v>
      </c>
      <c r="D2142" s="2">
        <v>500000</v>
      </c>
      <c r="E2142" s="3">
        <v>560</v>
      </c>
      <c r="F2142" t="s">
        <v>361</v>
      </c>
      <c r="G2142" t="s">
        <v>20</v>
      </c>
      <c r="H2142" t="s">
        <v>21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2200</v>
      </c>
      <c r="O2142" t="s">
        <v>2201</v>
      </c>
      <c r="P2142" s="4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1" t="s">
        <v>4374</v>
      </c>
      <c r="C2143" s="1" t="s">
        <v>4375</v>
      </c>
      <c r="D2143" s="2">
        <v>15000</v>
      </c>
      <c r="E2143" s="3">
        <v>0</v>
      </c>
      <c r="F2143" t="s">
        <v>361</v>
      </c>
      <c r="G2143" t="s">
        <v>20</v>
      </c>
      <c r="H2143" t="s">
        <v>21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2200</v>
      </c>
      <c r="O2143" t="s">
        <v>2201</v>
      </c>
      <c r="P2143" s="4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1" t="s">
        <v>4376</v>
      </c>
      <c r="C2144" s="1" t="s">
        <v>4377</v>
      </c>
      <c r="D2144" s="2">
        <v>10500</v>
      </c>
      <c r="E2144" s="3">
        <v>601</v>
      </c>
      <c r="F2144" t="s">
        <v>361</v>
      </c>
      <c r="G2144" t="s">
        <v>506</v>
      </c>
      <c r="H2144" t="s">
        <v>59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2200</v>
      </c>
      <c r="O2144" t="s">
        <v>2201</v>
      </c>
      <c r="P2144" s="4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1" t="s">
        <v>4378</v>
      </c>
      <c r="C2145" s="1" t="s">
        <v>4379</v>
      </c>
      <c r="D2145" s="2">
        <v>2000</v>
      </c>
      <c r="E2145" s="3">
        <v>225</v>
      </c>
      <c r="F2145" t="s">
        <v>361</v>
      </c>
      <c r="G2145" t="s">
        <v>20</v>
      </c>
      <c r="H2145" t="s">
        <v>21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2200</v>
      </c>
      <c r="O2145" t="s">
        <v>2201</v>
      </c>
      <c r="P2145" s="4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1" t="s">
        <v>4380</v>
      </c>
      <c r="C2146" s="1" t="s">
        <v>4381</v>
      </c>
      <c r="D2146" s="2">
        <v>35500</v>
      </c>
      <c r="E2146" s="3">
        <v>607</v>
      </c>
      <c r="F2146" t="s">
        <v>361</v>
      </c>
      <c r="G2146" t="s">
        <v>20</v>
      </c>
      <c r="H2146" t="s">
        <v>21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2200</v>
      </c>
      <c r="O2146" t="s">
        <v>2201</v>
      </c>
      <c r="P2146" s="4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1" t="s">
        <v>4382</v>
      </c>
      <c r="C2147" s="1" t="s">
        <v>4383</v>
      </c>
      <c r="D2147" s="2">
        <v>15000</v>
      </c>
      <c r="E2147" s="3">
        <v>4565</v>
      </c>
      <c r="F2147" t="s">
        <v>361</v>
      </c>
      <c r="G2147" t="s">
        <v>20</v>
      </c>
      <c r="H2147" t="s">
        <v>21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2200</v>
      </c>
      <c r="O2147" t="s">
        <v>2201</v>
      </c>
      <c r="P2147" s="4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1" t="s">
        <v>4384</v>
      </c>
      <c r="C2148" s="1" t="s">
        <v>4385</v>
      </c>
      <c r="D2148" s="2">
        <v>5000</v>
      </c>
      <c r="E2148" s="3">
        <v>1</v>
      </c>
      <c r="F2148" t="s">
        <v>361</v>
      </c>
      <c r="G2148" t="s">
        <v>20</v>
      </c>
      <c r="H2148" t="s">
        <v>21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2200</v>
      </c>
      <c r="O2148" t="s">
        <v>2201</v>
      </c>
      <c r="P2148" s="4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1" t="s">
        <v>4386</v>
      </c>
      <c r="C2149" s="1" t="s">
        <v>4387</v>
      </c>
      <c r="D2149" s="2">
        <v>390000</v>
      </c>
      <c r="E2149" s="3">
        <v>2716</v>
      </c>
      <c r="F2149" t="s">
        <v>361</v>
      </c>
      <c r="G2149" t="s">
        <v>20</v>
      </c>
      <c r="H2149" t="s">
        <v>21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2200</v>
      </c>
      <c r="O2149" t="s">
        <v>2201</v>
      </c>
      <c r="P2149" s="4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1" t="s">
        <v>4388</v>
      </c>
      <c r="C2150" s="1" t="s">
        <v>4389</v>
      </c>
      <c r="D2150" s="2">
        <v>100</v>
      </c>
      <c r="E2150" s="3">
        <v>2</v>
      </c>
      <c r="F2150" t="s">
        <v>361</v>
      </c>
      <c r="G2150" t="s">
        <v>28</v>
      </c>
      <c r="H2150" t="s">
        <v>29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2200</v>
      </c>
      <c r="O2150" t="s">
        <v>2201</v>
      </c>
      <c r="P2150" s="4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1" t="s">
        <v>4390</v>
      </c>
      <c r="C2151" s="1" t="s">
        <v>4391</v>
      </c>
      <c r="D2151" s="2">
        <v>2000</v>
      </c>
      <c r="E2151" s="3">
        <v>0</v>
      </c>
      <c r="F2151" t="s">
        <v>361</v>
      </c>
      <c r="G2151" t="s">
        <v>20</v>
      </c>
      <c r="H2151" t="s">
        <v>21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2200</v>
      </c>
      <c r="O2151" t="s">
        <v>2201</v>
      </c>
      <c r="P2151" s="4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1" t="s">
        <v>4392</v>
      </c>
      <c r="C2152" s="1" t="s">
        <v>4393</v>
      </c>
      <c r="D2152" s="2">
        <v>50000</v>
      </c>
      <c r="E2152" s="3">
        <v>405</v>
      </c>
      <c r="F2152" t="s">
        <v>361</v>
      </c>
      <c r="G2152" t="s">
        <v>414</v>
      </c>
      <c r="H2152" t="s">
        <v>415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2200</v>
      </c>
      <c r="O2152" t="s">
        <v>2201</v>
      </c>
      <c r="P2152" s="4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1" t="s">
        <v>4394</v>
      </c>
      <c r="C2153" s="1" t="s">
        <v>4395</v>
      </c>
      <c r="D2153" s="2">
        <v>45000</v>
      </c>
      <c r="E2153" s="3">
        <v>118</v>
      </c>
      <c r="F2153" t="s">
        <v>361</v>
      </c>
      <c r="G2153" t="s">
        <v>20</v>
      </c>
      <c r="H2153" t="s">
        <v>21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2200</v>
      </c>
      <c r="O2153" t="s">
        <v>2201</v>
      </c>
      <c r="P2153" s="4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1" t="s">
        <v>4396</v>
      </c>
      <c r="C2154" s="1" t="s">
        <v>4397</v>
      </c>
      <c r="D2154" s="2">
        <v>30000</v>
      </c>
      <c r="E2154" s="3">
        <v>50</v>
      </c>
      <c r="F2154" t="s">
        <v>361</v>
      </c>
      <c r="G2154" t="s">
        <v>20</v>
      </c>
      <c r="H2154" t="s">
        <v>21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2200</v>
      </c>
      <c r="O2154" t="s">
        <v>2201</v>
      </c>
      <c r="P2154" s="4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1" t="s">
        <v>4398</v>
      </c>
      <c r="C2155" s="1" t="s">
        <v>4399</v>
      </c>
      <c r="D2155" s="2">
        <v>372625</v>
      </c>
      <c r="E2155" s="3">
        <v>34</v>
      </c>
      <c r="F2155" t="s">
        <v>361</v>
      </c>
      <c r="G2155" t="s">
        <v>20</v>
      </c>
      <c r="H2155" t="s">
        <v>21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2200</v>
      </c>
      <c r="O2155" t="s">
        <v>2201</v>
      </c>
      <c r="P2155" s="4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1" t="s">
        <v>4400</v>
      </c>
      <c r="C2156" s="1" t="s">
        <v>4401</v>
      </c>
      <c r="D2156" s="2">
        <v>250</v>
      </c>
      <c r="E2156" s="3">
        <v>2</v>
      </c>
      <c r="F2156" t="s">
        <v>361</v>
      </c>
      <c r="G2156" t="s">
        <v>20</v>
      </c>
      <c r="H2156" t="s">
        <v>21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2200</v>
      </c>
      <c r="O2156" t="s">
        <v>2201</v>
      </c>
      <c r="P2156" s="4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1" t="s">
        <v>4402</v>
      </c>
      <c r="C2157" s="1" t="s">
        <v>4403</v>
      </c>
      <c r="D2157" s="2">
        <v>5000</v>
      </c>
      <c r="E2157" s="3">
        <v>115</v>
      </c>
      <c r="F2157" t="s">
        <v>361</v>
      </c>
      <c r="G2157" t="s">
        <v>28</v>
      </c>
      <c r="H2157" t="s">
        <v>29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2200</v>
      </c>
      <c r="O2157" t="s">
        <v>2201</v>
      </c>
      <c r="P2157" s="4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1" t="s">
        <v>4404</v>
      </c>
      <c r="C2158" s="1" t="s">
        <v>4405</v>
      </c>
      <c r="D2158" s="2">
        <v>56000</v>
      </c>
      <c r="E2158" s="3">
        <v>1493</v>
      </c>
      <c r="F2158" t="s">
        <v>361</v>
      </c>
      <c r="G2158" t="s">
        <v>20</v>
      </c>
      <c r="H2158" t="s">
        <v>21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2200</v>
      </c>
      <c r="O2158" t="s">
        <v>2201</v>
      </c>
      <c r="P2158" s="4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1" t="s">
        <v>4406</v>
      </c>
      <c r="C2159" s="1" t="s">
        <v>4407</v>
      </c>
      <c r="D2159" s="2">
        <v>75000</v>
      </c>
      <c r="E2159" s="3">
        <v>21144</v>
      </c>
      <c r="F2159" t="s">
        <v>361</v>
      </c>
      <c r="G2159" t="s">
        <v>20</v>
      </c>
      <c r="H2159" t="s">
        <v>21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2200</v>
      </c>
      <c r="O2159" t="s">
        <v>2201</v>
      </c>
      <c r="P2159" s="4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1" t="s">
        <v>4408</v>
      </c>
      <c r="C2160" s="1" t="s">
        <v>4409</v>
      </c>
      <c r="D2160" s="2">
        <v>300000</v>
      </c>
      <c r="E2160" s="3">
        <v>19770.11</v>
      </c>
      <c r="F2160" t="s">
        <v>361</v>
      </c>
      <c r="G2160" t="s">
        <v>20</v>
      </c>
      <c r="H2160" t="s">
        <v>21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2200</v>
      </c>
      <c r="O2160" t="s">
        <v>2201</v>
      </c>
      <c r="P2160" s="4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1" t="s">
        <v>4410</v>
      </c>
      <c r="C2161" s="1" t="s">
        <v>4411</v>
      </c>
      <c r="D2161" s="2">
        <v>3600</v>
      </c>
      <c r="E2161" s="3">
        <v>26</v>
      </c>
      <c r="F2161" t="s">
        <v>361</v>
      </c>
      <c r="G2161" t="s">
        <v>20</v>
      </c>
      <c r="H2161" t="s">
        <v>21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2200</v>
      </c>
      <c r="O2161" t="s">
        <v>2201</v>
      </c>
      <c r="P2161" s="4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1" t="s">
        <v>4412</v>
      </c>
      <c r="C2162" s="1" t="s">
        <v>4413</v>
      </c>
      <c r="D2162" s="2">
        <v>10000</v>
      </c>
      <c r="E2162" s="3">
        <v>85</v>
      </c>
      <c r="F2162" t="s">
        <v>361</v>
      </c>
      <c r="G2162" t="s">
        <v>20</v>
      </c>
      <c r="H2162" t="s">
        <v>21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2200</v>
      </c>
      <c r="O2162" t="s">
        <v>2201</v>
      </c>
      <c r="P2162" s="4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1" t="s">
        <v>4414</v>
      </c>
      <c r="C2163" s="1" t="s">
        <v>4415</v>
      </c>
      <c r="D2163" s="2">
        <v>400</v>
      </c>
      <c r="E2163" s="3">
        <v>463</v>
      </c>
      <c r="F2163" t="s">
        <v>19</v>
      </c>
      <c r="G2163" t="s">
        <v>20</v>
      </c>
      <c r="H2163" t="s">
        <v>21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1621</v>
      </c>
      <c r="O2163" t="s">
        <v>1622</v>
      </c>
      <c r="P2163" s="4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1" t="s">
        <v>4416</v>
      </c>
      <c r="C2164" s="1" t="s">
        <v>4417</v>
      </c>
      <c r="D2164" s="2">
        <v>4500</v>
      </c>
      <c r="E2164" s="3">
        <v>5052</v>
      </c>
      <c r="F2164" t="s">
        <v>19</v>
      </c>
      <c r="G2164" t="s">
        <v>20</v>
      </c>
      <c r="H2164" t="s">
        <v>21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1621</v>
      </c>
      <c r="O2164" t="s">
        <v>1622</v>
      </c>
      <c r="P2164" s="4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1" t="s">
        <v>4418</v>
      </c>
      <c r="C2165" s="1" t="s">
        <v>4419</v>
      </c>
      <c r="D2165" s="2">
        <v>2500</v>
      </c>
      <c r="E2165" s="3">
        <v>3305</v>
      </c>
      <c r="F2165" t="s">
        <v>19</v>
      </c>
      <c r="G2165" t="s">
        <v>20</v>
      </c>
      <c r="H2165" t="s">
        <v>21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1621</v>
      </c>
      <c r="O2165" t="s">
        <v>1622</v>
      </c>
      <c r="P2165" s="4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1" t="s">
        <v>4420</v>
      </c>
      <c r="C2166" s="1" t="s">
        <v>4421</v>
      </c>
      <c r="D2166" s="2">
        <v>5500</v>
      </c>
      <c r="E2166" s="3">
        <v>5645</v>
      </c>
      <c r="F2166" t="s">
        <v>19</v>
      </c>
      <c r="G2166" t="s">
        <v>20</v>
      </c>
      <c r="H2166" t="s">
        <v>21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1621</v>
      </c>
      <c r="O2166" t="s">
        <v>1622</v>
      </c>
      <c r="P2166" s="4">
        <f t="shared" si="66"/>
        <v>42515.71775462963</v>
      </c>
      <c r="Q2166">
        <f t="shared" si="67"/>
        <v>2016</v>
      </c>
    </row>
    <row r="2167" spans="1:17" ht="60" x14ac:dyDescent="0.25">
      <c r="A2167">
        <v>2165</v>
      </c>
      <c r="B2167" s="1" t="s">
        <v>4422</v>
      </c>
      <c r="C2167" s="1" t="s">
        <v>4423</v>
      </c>
      <c r="D2167" s="2">
        <v>2500</v>
      </c>
      <c r="E2167" s="3">
        <v>3466</v>
      </c>
      <c r="F2167" t="s">
        <v>19</v>
      </c>
      <c r="G2167" t="s">
        <v>183</v>
      </c>
      <c r="H2167" t="s">
        <v>59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1621</v>
      </c>
      <c r="O2167" t="s">
        <v>1622</v>
      </c>
      <c r="P2167" s="4">
        <f t="shared" si="66"/>
        <v>42438.667071759264</v>
      </c>
      <c r="Q2167">
        <f t="shared" si="67"/>
        <v>2016</v>
      </c>
    </row>
    <row r="2168" spans="1:17" ht="60" x14ac:dyDescent="0.25">
      <c r="A2168">
        <v>2166</v>
      </c>
      <c r="B2168" s="1" t="s">
        <v>4424</v>
      </c>
      <c r="C2168" s="1" t="s">
        <v>4425</v>
      </c>
      <c r="D2168" s="2">
        <v>2000</v>
      </c>
      <c r="E2168" s="3">
        <v>2932</v>
      </c>
      <c r="F2168" t="s">
        <v>19</v>
      </c>
      <c r="G2168" t="s">
        <v>20</v>
      </c>
      <c r="H2168" t="s">
        <v>21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1621</v>
      </c>
      <c r="O2168" t="s">
        <v>1622</v>
      </c>
      <c r="P2168" s="4">
        <f t="shared" si="66"/>
        <v>41933.838171296295</v>
      </c>
      <c r="Q2168">
        <f t="shared" si="67"/>
        <v>2014</v>
      </c>
    </row>
    <row r="2169" spans="1:17" ht="30" x14ac:dyDescent="0.25">
      <c r="A2169">
        <v>2167</v>
      </c>
      <c r="B2169" s="1" t="s">
        <v>4426</v>
      </c>
      <c r="C2169" s="1" t="s">
        <v>4427</v>
      </c>
      <c r="D2169" s="2">
        <v>150</v>
      </c>
      <c r="E2169" s="3">
        <v>180</v>
      </c>
      <c r="F2169" t="s">
        <v>19</v>
      </c>
      <c r="G2169" t="s">
        <v>20</v>
      </c>
      <c r="H2169" t="s">
        <v>21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1621</v>
      </c>
      <c r="O2169" t="s">
        <v>1622</v>
      </c>
      <c r="P2169" s="4">
        <f t="shared" si="66"/>
        <v>41153.066400462965</v>
      </c>
      <c r="Q2169">
        <f t="shared" si="67"/>
        <v>2012</v>
      </c>
    </row>
    <row r="2170" spans="1:17" ht="45" x14ac:dyDescent="0.25">
      <c r="A2170">
        <v>2168</v>
      </c>
      <c r="B2170" s="1" t="s">
        <v>4428</v>
      </c>
      <c r="C2170" s="1" t="s">
        <v>4429</v>
      </c>
      <c r="D2170" s="2">
        <v>18000</v>
      </c>
      <c r="E2170" s="3">
        <v>21884.69</v>
      </c>
      <c r="F2170" t="s">
        <v>19</v>
      </c>
      <c r="G2170" t="s">
        <v>20</v>
      </c>
      <c r="H2170" t="s">
        <v>21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1621</v>
      </c>
      <c r="O2170" t="s">
        <v>1622</v>
      </c>
      <c r="P2170" s="4">
        <f t="shared" si="66"/>
        <v>42745.600243055553</v>
      </c>
      <c r="Q2170">
        <f t="shared" si="67"/>
        <v>2017</v>
      </c>
    </row>
    <row r="2171" spans="1:17" ht="60" x14ac:dyDescent="0.25">
      <c r="A2171">
        <v>2169</v>
      </c>
      <c r="B2171" s="1" t="s">
        <v>4430</v>
      </c>
      <c r="C2171" s="1" t="s">
        <v>4431</v>
      </c>
      <c r="D2171" s="2">
        <v>153</v>
      </c>
      <c r="E2171" s="3">
        <v>153</v>
      </c>
      <c r="F2171" t="s">
        <v>19</v>
      </c>
      <c r="G2171" t="s">
        <v>20</v>
      </c>
      <c r="H2171" t="s">
        <v>21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1621</v>
      </c>
      <c r="O2171" t="s">
        <v>1622</v>
      </c>
      <c r="P2171" s="4">
        <f t="shared" si="66"/>
        <v>42793.700821759259</v>
      </c>
      <c r="Q2171">
        <f t="shared" si="67"/>
        <v>2017</v>
      </c>
    </row>
    <row r="2172" spans="1:17" ht="45" x14ac:dyDescent="0.25">
      <c r="A2172">
        <v>2170</v>
      </c>
      <c r="B2172" s="1" t="s">
        <v>4432</v>
      </c>
      <c r="C2172" s="1" t="s">
        <v>4433</v>
      </c>
      <c r="D2172" s="2">
        <v>350</v>
      </c>
      <c r="E2172" s="3">
        <v>633</v>
      </c>
      <c r="F2172" t="s">
        <v>19</v>
      </c>
      <c r="G2172" t="s">
        <v>20</v>
      </c>
      <c r="H2172" t="s">
        <v>21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1621</v>
      </c>
      <c r="O2172" t="s">
        <v>1622</v>
      </c>
      <c r="P2172" s="4">
        <f t="shared" si="66"/>
        <v>42198.750254629631</v>
      </c>
      <c r="Q2172">
        <f t="shared" si="67"/>
        <v>2015</v>
      </c>
    </row>
    <row r="2173" spans="1:17" ht="45" x14ac:dyDescent="0.25">
      <c r="A2173">
        <v>2171</v>
      </c>
      <c r="B2173" s="1" t="s">
        <v>4434</v>
      </c>
      <c r="C2173" s="1" t="s">
        <v>4435</v>
      </c>
      <c r="D2173" s="2">
        <v>4000</v>
      </c>
      <c r="E2173" s="3">
        <v>4243</v>
      </c>
      <c r="F2173" t="s">
        <v>19</v>
      </c>
      <c r="G2173" t="s">
        <v>20</v>
      </c>
      <c r="H2173" t="s">
        <v>21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1621</v>
      </c>
      <c r="O2173" t="s">
        <v>1622</v>
      </c>
      <c r="P2173" s="4">
        <f t="shared" si="66"/>
        <v>42141.95711805555</v>
      </c>
      <c r="Q2173">
        <f t="shared" si="67"/>
        <v>2015</v>
      </c>
    </row>
    <row r="2174" spans="1:17" ht="45" x14ac:dyDescent="0.25">
      <c r="A2174">
        <v>2172</v>
      </c>
      <c r="B2174" s="1" t="s">
        <v>4436</v>
      </c>
      <c r="C2174" s="1" t="s">
        <v>4437</v>
      </c>
      <c r="D2174" s="2">
        <v>1000</v>
      </c>
      <c r="E2174" s="3">
        <v>1000</v>
      </c>
      <c r="F2174" t="s">
        <v>19</v>
      </c>
      <c r="G2174" t="s">
        <v>20</v>
      </c>
      <c r="H2174" t="s">
        <v>21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1621</v>
      </c>
      <c r="O2174" t="s">
        <v>1622</v>
      </c>
      <c r="P2174" s="4">
        <f t="shared" si="66"/>
        <v>42082.580092592587</v>
      </c>
      <c r="Q2174">
        <f t="shared" si="67"/>
        <v>2015</v>
      </c>
    </row>
    <row r="2175" spans="1:17" ht="60" x14ac:dyDescent="0.25">
      <c r="A2175">
        <v>2173</v>
      </c>
      <c r="B2175" s="1" t="s">
        <v>4438</v>
      </c>
      <c r="C2175" s="1" t="s">
        <v>4439</v>
      </c>
      <c r="D2175" s="2">
        <v>4200</v>
      </c>
      <c r="E2175" s="3">
        <v>5331</v>
      </c>
      <c r="F2175" t="s">
        <v>19</v>
      </c>
      <c r="G2175" t="s">
        <v>20</v>
      </c>
      <c r="H2175" t="s">
        <v>21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1621</v>
      </c>
      <c r="O2175" t="s">
        <v>1622</v>
      </c>
      <c r="P2175" s="4">
        <f t="shared" si="66"/>
        <v>41495.692627314813</v>
      </c>
      <c r="Q2175">
        <f t="shared" si="67"/>
        <v>2013</v>
      </c>
    </row>
    <row r="2176" spans="1:17" ht="60" x14ac:dyDescent="0.25">
      <c r="A2176">
        <v>2174</v>
      </c>
      <c r="B2176" s="1" t="s">
        <v>4440</v>
      </c>
      <c r="C2176" s="1" t="s">
        <v>4441</v>
      </c>
      <c r="D2176" s="2">
        <v>4000</v>
      </c>
      <c r="E2176" s="3">
        <v>4119</v>
      </c>
      <c r="F2176" t="s">
        <v>19</v>
      </c>
      <c r="G2176" t="s">
        <v>28</v>
      </c>
      <c r="H2176" t="s">
        <v>29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1621</v>
      </c>
      <c r="O2176" t="s">
        <v>1622</v>
      </c>
      <c r="P2176" s="4">
        <f t="shared" si="66"/>
        <v>42465.542905092589</v>
      </c>
      <c r="Q2176">
        <f t="shared" si="67"/>
        <v>2016</v>
      </c>
    </row>
    <row r="2177" spans="1:17" ht="60" x14ac:dyDescent="0.25">
      <c r="A2177">
        <v>2175</v>
      </c>
      <c r="B2177" s="1" t="s">
        <v>4442</v>
      </c>
      <c r="C2177" s="1" t="s">
        <v>4443</v>
      </c>
      <c r="D2177" s="2">
        <v>700</v>
      </c>
      <c r="E2177" s="3">
        <v>1750</v>
      </c>
      <c r="F2177" t="s">
        <v>19</v>
      </c>
      <c r="G2177" t="s">
        <v>20</v>
      </c>
      <c r="H2177" t="s">
        <v>21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1621</v>
      </c>
      <c r="O2177" t="s">
        <v>1622</v>
      </c>
      <c r="P2177" s="4">
        <f t="shared" si="66"/>
        <v>42565.009097222224</v>
      </c>
      <c r="Q2177">
        <f t="shared" si="67"/>
        <v>2016</v>
      </c>
    </row>
    <row r="2178" spans="1:17" ht="45" x14ac:dyDescent="0.25">
      <c r="A2178">
        <v>2176</v>
      </c>
      <c r="B2178" s="1" t="s">
        <v>4444</v>
      </c>
      <c r="C2178" s="1" t="s">
        <v>4445</v>
      </c>
      <c r="D2178" s="2">
        <v>5000</v>
      </c>
      <c r="E2178" s="3">
        <v>6301</v>
      </c>
      <c r="F2178" t="s">
        <v>19</v>
      </c>
      <c r="G2178" t="s">
        <v>20</v>
      </c>
      <c r="H2178" t="s">
        <v>21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1621</v>
      </c>
      <c r="O2178" t="s">
        <v>1622</v>
      </c>
      <c r="P2178" s="4">
        <f t="shared" ref="P2178:P2241" si="68">(((J2178/60)/60)/24)+DATE(1970,1,1)</f>
        <v>42096.633206018523</v>
      </c>
      <c r="Q2178">
        <f t="shared" ref="Q2178:Q2241" si="69">YEAR(P2178)</f>
        <v>2015</v>
      </c>
    </row>
    <row r="2179" spans="1:17" ht="75" x14ac:dyDescent="0.25">
      <c r="A2179">
        <v>2177</v>
      </c>
      <c r="B2179" s="1" t="s">
        <v>4446</v>
      </c>
      <c r="C2179" s="1" t="s">
        <v>4447</v>
      </c>
      <c r="D2179" s="2">
        <v>2500</v>
      </c>
      <c r="E2179" s="3">
        <v>2503</v>
      </c>
      <c r="F2179" t="s">
        <v>19</v>
      </c>
      <c r="G2179" t="s">
        <v>20</v>
      </c>
      <c r="H2179" t="s">
        <v>21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1621</v>
      </c>
      <c r="O2179" t="s">
        <v>1622</v>
      </c>
      <c r="P2179" s="4">
        <f t="shared" si="68"/>
        <v>42502.250775462962</v>
      </c>
      <c r="Q2179">
        <f t="shared" si="69"/>
        <v>2016</v>
      </c>
    </row>
    <row r="2180" spans="1:17" ht="45" x14ac:dyDescent="0.25">
      <c r="A2180">
        <v>2178</v>
      </c>
      <c r="B2180" s="1" t="s">
        <v>4448</v>
      </c>
      <c r="C2180" s="1" t="s">
        <v>4449</v>
      </c>
      <c r="D2180" s="2">
        <v>25000</v>
      </c>
      <c r="E2180" s="3">
        <v>34660</v>
      </c>
      <c r="F2180" t="s">
        <v>19</v>
      </c>
      <c r="G2180" t="s">
        <v>20</v>
      </c>
      <c r="H2180" t="s">
        <v>21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1621</v>
      </c>
      <c r="O2180" t="s">
        <v>1622</v>
      </c>
      <c r="P2180" s="4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1" t="s">
        <v>4450</v>
      </c>
      <c r="C2181" s="1" t="s">
        <v>4451</v>
      </c>
      <c r="D2181" s="2">
        <v>1000</v>
      </c>
      <c r="E2181" s="3">
        <v>1614</v>
      </c>
      <c r="F2181" t="s">
        <v>19</v>
      </c>
      <c r="G2181" t="s">
        <v>20</v>
      </c>
      <c r="H2181" t="s">
        <v>21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1621</v>
      </c>
      <c r="O2181" t="s">
        <v>1622</v>
      </c>
      <c r="P2181" s="4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1" t="s">
        <v>4452</v>
      </c>
      <c r="C2182" s="1" t="s">
        <v>4453</v>
      </c>
      <c r="D2182" s="2">
        <v>5000</v>
      </c>
      <c r="E2182" s="3">
        <v>5359.21</v>
      </c>
      <c r="F2182" t="s">
        <v>19</v>
      </c>
      <c r="G2182" t="s">
        <v>20</v>
      </c>
      <c r="H2182" t="s">
        <v>21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1621</v>
      </c>
      <c r="O2182" t="s">
        <v>1622</v>
      </c>
      <c r="P2182" s="4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1" t="s">
        <v>4454</v>
      </c>
      <c r="C2183" s="1" t="s">
        <v>4455</v>
      </c>
      <c r="D2183" s="2">
        <v>2000</v>
      </c>
      <c r="E2183" s="3">
        <v>3062</v>
      </c>
      <c r="F2183" t="s">
        <v>19</v>
      </c>
      <c r="G2183" t="s">
        <v>20</v>
      </c>
      <c r="H2183" t="s">
        <v>21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2200</v>
      </c>
      <c r="O2183" t="s">
        <v>4456</v>
      </c>
      <c r="P2183" s="4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1" t="s">
        <v>4457</v>
      </c>
      <c r="C2184" s="1" t="s">
        <v>4458</v>
      </c>
      <c r="D2184" s="2">
        <v>3000</v>
      </c>
      <c r="E2184" s="3">
        <v>15725</v>
      </c>
      <c r="F2184" t="s">
        <v>19</v>
      </c>
      <c r="G2184" t="s">
        <v>163</v>
      </c>
      <c r="H2184" t="s">
        <v>164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2200</v>
      </c>
      <c r="O2184" t="s">
        <v>4456</v>
      </c>
      <c r="P2184" s="4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1" t="s">
        <v>4459</v>
      </c>
      <c r="C2185" s="1" t="s">
        <v>4460</v>
      </c>
      <c r="D2185" s="2">
        <v>1800</v>
      </c>
      <c r="E2185" s="3">
        <v>8807</v>
      </c>
      <c r="F2185" t="s">
        <v>19</v>
      </c>
      <c r="G2185" t="s">
        <v>20</v>
      </c>
      <c r="H2185" t="s">
        <v>21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2200</v>
      </c>
      <c r="O2185" t="s">
        <v>4456</v>
      </c>
      <c r="P2185" s="4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1" t="s">
        <v>4461</v>
      </c>
      <c r="C2186" s="1" t="s">
        <v>4462</v>
      </c>
      <c r="D2186" s="2">
        <v>10000</v>
      </c>
      <c r="E2186" s="3">
        <v>28474</v>
      </c>
      <c r="F2186" t="s">
        <v>19</v>
      </c>
      <c r="G2186" t="s">
        <v>20</v>
      </c>
      <c r="H2186" t="s">
        <v>21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2200</v>
      </c>
      <c r="O2186" t="s">
        <v>4456</v>
      </c>
      <c r="P2186" s="4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1" t="s">
        <v>4463</v>
      </c>
      <c r="C2187" s="1" t="s">
        <v>4464</v>
      </c>
      <c r="D2187" s="2">
        <v>5000</v>
      </c>
      <c r="E2187" s="3">
        <v>92848.5</v>
      </c>
      <c r="F2187" t="s">
        <v>19</v>
      </c>
      <c r="G2187" t="s">
        <v>28</v>
      </c>
      <c r="H2187" t="s">
        <v>29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2200</v>
      </c>
      <c r="O2187" t="s">
        <v>4456</v>
      </c>
      <c r="P2187" s="4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1" t="s">
        <v>4465</v>
      </c>
      <c r="C2188" s="1" t="s">
        <v>4466</v>
      </c>
      <c r="D2188" s="2">
        <v>20000</v>
      </c>
      <c r="E2188" s="3">
        <v>21935</v>
      </c>
      <c r="F2188" t="s">
        <v>19</v>
      </c>
      <c r="G2188" t="s">
        <v>20</v>
      </c>
      <c r="H2188" t="s">
        <v>21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2200</v>
      </c>
      <c r="O2188" t="s">
        <v>4456</v>
      </c>
      <c r="P2188" s="4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1" t="s">
        <v>4467</v>
      </c>
      <c r="C2189" s="1" t="s">
        <v>4468</v>
      </c>
      <c r="D2189" s="2">
        <v>20000</v>
      </c>
      <c r="E2189" s="3">
        <v>202928.5</v>
      </c>
      <c r="F2189" t="s">
        <v>19</v>
      </c>
      <c r="G2189" t="s">
        <v>20</v>
      </c>
      <c r="H2189" t="s">
        <v>21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2200</v>
      </c>
      <c r="O2189" t="s">
        <v>4456</v>
      </c>
      <c r="P2189" s="4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1" t="s">
        <v>4469</v>
      </c>
      <c r="C2190" s="1" t="s">
        <v>4470</v>
      </c>
      <c r="D2190" s="2">
        <v>5494</v>
      </c>
      <c r="E2190" s="3">
        <v>22645</v>
      </c>
      <c r="F2190" t="s">
        <v>19</v>
      </c>
      <c r="G2190" t="s">
        <v>54</v>
      </c>
      <c r="H2190" t="s">
        <v>55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2200</v>
      </c>
      <c r="O2190" t="s">
        <v>4456</v>
      </c>
      <c r="P2190" s="4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1" t="s">
        <v>4471</v>
      </c>
      <c r="C2191" s="1" t="s">
        <v>4472</v>
      </c>
      <c r="D2191" s="2">
        <v>1200</v>
      </c>
      <c r="E2191" s="3">
        <v>6039</v>
      </c>
      <c r="F2191" t="s">
        <v>19</v>
      </c>
      <c r="G2191" t="s">
        <v>28</v>
      </c>
      <c r="H2191" t="s">
        <v>29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2200</v>
      </c>
      <c r="O2191" t="s">
        <v>4456</v>
      </c>
      <c r="P2191" s="4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1" t="s">
        <v>4473</v>
      </c>
      <c r="C2192" s="1" t="s">
        <v>4474</v>
      </c>
      <c r="D2192" s="2">
        <v>19000</v>
      </c>
      <c r="E2192" s="3">
        <v>35076</v>
      </c>
      <c r="F2192" t="s">
        <v>19</v>
      </c>
      <c r="G2192" t="s">
        <v>20</v>
      </c>
      <c r="H2192" t="s">
        <v>21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2200</v>
      </c>
      <c r="O2192" t="s">
        <v>4456</v>
      </c>
      <c r="P2192" s="4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1" t="s">
        <v>4475</v>
      </c>
      <c r="C2193" s="1" t="s">
        <v>4476</v>
      </c>
      <c r="D2193" s="2">
        <v>750</v>
      </c>
      <c r="E2193" s="3">
        <v>898</v>
      </c>
      <c r="F2193" t="s">
        <v>19</v>
      </c>
      <c r="G2193" t="s">
        <v>28</v>
      </c>
      <c r="H2193" t="s">
        <v>29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2200</v>
      </c>
      <c r="O2193" t="s">
        <v>4456</v>
      </c>
      <c r="P2193" s="4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1" t="s">
        <v>4477</v>
      </c>
      <c r="C2194" s="1" t="s">
        <v>4478</v>
      </c>
      <c r="D2194" s="2">
        <v>12000</v>
      </c>
      <c r="E2194" s="3">
        <v>129748.82</v>
      </c>
      <c r="F2194" t="s">
        <v>19</v>
      </c>
      <c r="G2194" t="s">
        <v>28</v>
      </c>
      <c r="H2194" t="s">
        <v>29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2200</v>
      </c>
      <c r="O2194" t="s">
        <v>4456</v>
      </c>
      <c r="P2194" s="4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1" t="s">
        <v>4479</v>
      </c>
      <c r="C2195" s="1" t="s">
        <v>4480</v>
      </c>
      <c r="D2195" s="2">
        <v>15000</v>
      </c>
      <c r="E2195" s="3">
        <v>67856</v>
      </c>
      <c r="F2195" t="s">
        <v>19</v>
      </c>
      <c r="G2195" t="s">
        <v>20</v>
      </c>
      <c r="H2195" t="s">
        <v>21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2200</v>
      </c>
      <c r="O2195" t="s">
        <v>4456</v>
      </c>
      <c r="P2195" s="4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1" t="s">
        <v>4481</v>
      </c>
      <c r="C2196" s="1" t="s">
        <v>4482</v>
      </c>
      <c r="D2196" s="2">
        <v>10000</v>
      </c>
      <c r="E2196" s="3">
        <v>53737</v>
      </c>
      <c r="F2196" t="s">
        <v>19</v>
      </c>
      <c r="G2196" t="s">
        <v>20</v>
      </c>
      <c r="H2196" t="s">
        <v>21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2200</v>
      </c>
      <c r="O2196" t="s">
        <v>4456</v>
      </c>
      <c r="P2196" s="4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1" t="s">
        <v>4483</v>
      </c>
      <c r="C2197" s="1" t="s">
        <v>4484</v>
      </c>
      <c r="D2197" s="2">
        <v>4600</v>
      </c>
      <c r="E2197" s="3">
        <v>5535</v>
      </c>
      <c r="F2197" t="s">
        <v>19</v>
      </c>
      <c r="G2197" t="s">
        <v>20</v>
      </c>
      <c r="H2197" t="s">
        <v>21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2200</v>
      </c>
      <c r="O2197" t="s">
        <v>4456</v>
      </c>
      <c r="P2197" s="4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1" t="s">
        <v>4485</v>
      </c>
      <c r="C2198" s="1" t="s">
        <v>4486</v>
      </c>
      <c r="D2198" s="2">
        <v>14000</v>
      </c>
      <c r="E2198" s="3">
        <v>15937</v>
      </c>
      <c r="F2198" t="s">
        <v>19</v>
      </c>
      <c r="G2198" t="s">
        <v>20</v>
      </c>
      <c r="H2198" t="s">
        <v>21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2200</v>
      </c>
      <c r="O2198" t="s">
        <v>4456</v>
      </c>
      <c r="P2198" s="4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1" t="s">
        <v>4487</v>
      </c>
      <c r="C2199" s="1" t="s">
        <v>4488</v>
      </c>
      <c r="D2199" s="2">
        <v>30000</v>
      </c>
      <c r="E2199" s="3">
        <v>285309.33</v>
      </c>
      <c r="F2199" t="s">
        <v>19</v>
      </c>
      <c r="G2199" t="s">
        <v>20</v>
      </c>
      <c r="H2199" t="s">
        <v>21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2200</v>
      </c>
      <c r="O2199" t="s">
        <v>4456</v>
      </c>
      <c r="P2199" s="4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1" t="s">
        <v>4489</v>
      </c>
      <c r="C2200" s="1" t="s">
        <v>4490</v>
      </c>
      <c r="D2200" s="2">
        <v>40000</v>
      </c>
      <c r="E2200" s="3">
        <v>53157</v>
      </c>
      <c r="F2200" t="s">
        <v>19</v>
      </c>
      <c r="G2200" t="s">
        <v>20</v>
      </c>
      <c r="H2200" t="s">
        <v>21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2200</v>
      </c>
      <c r="O2200" t="s">
        <v>4456</v>
      </c>
      <c r="P2200" s="4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1" t="s">
        <v>4491</v>
      </c>
      <c r="C2201" s="1" t="s">
        <v>4492</v>
      </c>
      <c r="D2201" s="2">
        <v>9000</v>
      </c>
      <c r="E2201" s="3">
        <v>13228</v>
      </c>
      <c r="F2201" t="s">
        <v>19</v>
      </c>
      <c r="G2201" t="s">
        <v>2467</v>
      </c>
      <c r="H2201" t="s">
        <v>59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2200</v>
      </c>
      <c r="O2201" t="s">
        <v>4456</v>
      </c>
      <c r="P2201" s="4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1" t="s">
        <v>4493</v>
      </c>
      <c r="C2202" s="1" t="s">
        <v>4494</v>
      </c>
      <c r="D2202" s="2">
        <v>2000</v>
      </c>
      <c r="E2202" s="3">
        <v>10843</v>
      </c>
      <c r="F2202" t="s">
        <v>19</v>
      </c>
      <c r="G2202" t="s">
        <v>28</v>
      </c>
      <c r="H2202" t="s">
        <v>29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2200</v>
      </c>
      <c r="O2202" t="s">
        <v>4456</v>
      </c>
      <c r="P2202" s="4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1" t="s">
        <v>4495</v>
      </c>
      <c r="C2203" s="1" t="s">
        <v>4496</v>
      </c>
      <c r="D2203" s="2">
        <v>110</v>
      </c>
      <c r="E2203" s="3">
        <v>420.99</v>
      </c>
      <c r="F2203" t="s">
        <v>19</v>
      </c>
      <c r="G2203" t="s">
        <v>28</v>
      </c>
      <c r="H2203" t="s">
        <v>29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1621</v>
      </c>
      <c r="O2203" t="s">
        <v>2109</v>
      </c>
      <c r="P2203" s="4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1" t="s">
        <v>4497</v>
      </c>
      <c r="C2204" s="1" t="s">
        <v>4498</v>
      </c>
      <c r="D2204" s="2">
        <v>4000</v>
      </c>
      <c r="E2204" s="3">
        <v>28167.25</v>
      </c>
      <c r="F2204" t="s">
        <v>19</v>
      </c>
      <c r="G2204" t="s">
        <v>20</v>
      </c>
      <c r="H2204" t="s">
        <v>21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1621</v>
      </c>
      <c r="O2204" t="s">
        <v>2109</v>
      </c>
      <c r="P2204" s="4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1" t="s">
        <v>4499</v>
      </c>
      <c r="C2205" s="1" t="s">
        <v>4500</v>
      </c>
      <c r="D2205" s="2">
        <v>2000</v>
      </c>
      <c r="E2205" s="3">
        <v>2191</v>
      </c>
      <c r="F2205" t="s">
        <v>19</v>
      </c>
      <c r="G2205" t="s">
        <v>163</v>
      </c>
      <c r="H2205" t="s">
        <v>164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1621</v>
      </c>
      <c r="O2205" t="s">
        <v>2109</v>
      </c>
      <c r="P2205" s="4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1" t="s">
        <v>4501</v>
      </c>
      <c r="C2206" s="1" t="s">
        <v>4502</v>
      </c>
      <c r="D2206" s="2">
        <v>1500</v>
      </c>
      <c r="E2206" s="3">
        <v>1993</v>
      </c>
      <c r="F2206" t="s">
        <v>19</v>
      </c>
      <c r="G2206" t="s">
        <v>20</v>
      </c>
      <c r="H2206" t="s">
        <v>21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1621</v>
      </c>
      <c r="O2206" t="s">
        <v>2109</v>
      </c>
      <c r="P2206" s="4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1" t="s">
        <v>4503</v>
      </c>
      <c r="C2207" s="1" t="s">
        <v>4504</v>
      </c>
      <c r="D2207" s="2">
        <v>750</v>
      </c>
      <c r="E2207" s="3">
        <v>1140</v>
      </c>
      <c r="F2207" t="s">
        <v>19</v>
      </c>
      <c r="G2207" t="s">
        <v>20</v>
      </c>
      <c r="H2207" t="s">
        <v>21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1621</v>
      </c>
      <c r="O2207" t="s">
        <v>2109</v>
      </c>
      <c r="P2207" s="4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1" t="s">
        <v>4505</v>
      </c>
      <c r="C2208" s="1" t="s">
        <v>4506</v>
      </c>
      <c r="D2208" s="2">
        <v>1100</v>
      </c>
      <c r="E2208" s="3">
        <v>1130</v>
      </c>
      <c r="F2208" t="s">
        <v>19</v>
      </c>
      <c r="G2208" t="s">
        <v>20</v>
      </c>
      <c r="H2208" t="s">
        <v>21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1621</v>
      </c>
      <c r="O2208" t="s">
        <v>2109</v>
      </c>
      <c r="P2208" s="4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1" t="s">
        <v>4507</v>
      </c>
      <c r="C2209" s="1" t="s">
        <v>4508</v>
      </c>
      <c r="D2209" s="2">
        <v>2000</v>
      </c>
      <c r="E2209" s="3">
        <v>2000</v>
      </c>
      <c r="F2209" t="s">
        <v>19</v>
      </c>
      <c r="G2209" t="s">
        <v>20</v>
      </c>
      <c r="H2209" t="s">
        <v>21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1621</v>
      </c>
      <c r="O2209" t="s">
        <v>2109</v>
      </c>
      <c r="P2209" s="4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1" t="s">
        <v>4509</v>
      </c>
      <c r="C2210" s="1" t="s">
        <v>4510</v>
      </c>
      <c r="D2210" s="2">
        <v>1000</v>
      </c>
      <c r="E2210" s="3">
        <v>1016</v>
      </c>
      <c r="F2210" t="s">
        <v>19</v>
      </c>
      <c r="G2210" t="s">
        <v>20</v>
      </c>
      <c r="H2210" t="s">
        <v>21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1621</v>
      </c>
      <c r="O2210" t="s">
        <v>2109</v>
      </c>
      <c r="P2210" s="4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1" t="s">
        <v>4511</v>
      </c>
      <c r="C2211" s="1" t="s">
        <v>4512</v>
      </c>
      <c r="D2211" s="2">
        <v>500</v>
      </c>
      <c r="E2211" s="3">
        <v>754</v>
      </c>
      <c r="F2211" t="s">
        <v>19</v>
      </c>
      <c r="G2211" t="s">
        <v>28</v>
      </c>
      <c r="H2211" t="s">
        <v>29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1621</v>
      </c>
      <c r="O2211" t="s">
        <v>2109</v>
      </c>
      <c r="P2211" s="4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1" t="s">
        <v>4513</v>
      </c>
      <c r="C2212" s="1" t="s">
        <v>4514</v>
      </c>
      <c r="D2212" s="2">
        <v>4000</v>
      </c>
      <c r="E2212" s="3">
        <v>4457</v>
      </c>
      <c r="F2212" t="s">
        <v>19</v>
      </c>
      <c r="G2212" t="s">
        <v>20</v>
      </c>
      <c r="H2212" t="s">
        <v>21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1621</v>
      </c>
      <c r="O2212" t="s">
        <v>2109</v>
      </c>
      <c r="P2212" s="4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1" t="s">
        <v>4515</v>
      </c>
      <c r="C2213" s="1" t="s">
        <v>4516</v>
      </c>
      <c r="D2213" s="2">
        <v>2500</v>
      </c>
      <c r="E2213" s="3">
        <v>4890</v>
      </c>
      <c r="F2213" t="s">
        <v>19</v>
      </c>
      <c r="G2213" t="s">
        <v>20</v>
      </c>
      <c r="H2213" t="s">
        <v>21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1621</v>
      </c>
      <c r="O2213" t="s">
        <v>2109</v>
      </c>
      <c r="P2213" s="4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1" t="s">
        <v>4517</v>
      </c>
      <c r="C2214" s="1" t="s">
        <v>4518</v>
      </c>
      <c r="D2214" s="2">
        <v>6000</v>
      </c>
      <c r="E2214" s="3">
        <v>6863</v>
      </c>
      <c r="F2214" t="s">
        <v>19</v>
      </c>
      <c r="G2214" t="s">
        <v>20</v>
      </c>
      <c r="H2214" t="s">
        <v>21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1621</v>
      </c>
      <c r="O2214" t="s">
        <v>2109</v>
      </c>
      <c r="P2214" s="4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1" t="s">
        <v>4519</v>
      </c>
      <c r="C2215" s="1" t="s">
        <v>4520</v>
      </c>
      <c r="D2215" s="2">
        <v>5</v>
      </c>
      <c r="E2215" s="3">
        <v>10</v>
      </c>
      <c r="F2215" t="s">
        <v>19</v>
      </c>
      <c r="G2215" t="s">
        <v>20</v>
      </c>
      <c r="H2215" t="s">
        <v>21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1621</v>
      </c>
      <c r="O2215" t="s">
        <v>2109</v>
      </c>
      <c r="P2215" s="4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1" t="s">
        <v>4521</v>
      </c>
      <c r="C2216" s="1" t="s">
        <v>4522</v>
      </c>
      <c r="D2216" s="2">
        <v>600</v>
      </c>
      <c r="E2216" s="3">
        <v>1755.01</v>
      </c>
      <c r="F2216" t="s">
        <v>19</v>
      </c>
      <c r="G2216" t="s">
        <v>20</v>
      </c>
      <c r="H2216" t="s">
        <v>21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1621</v>
      </c>
      <c r="O2216" t="s">
        <v>2109</v>
      </c>
      <c r="P2216" s="4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1" t="s">
        <v>4523</v>
      </c>
      <c r="C2217" s="1" t="s">
        <v>4524</v>
      </c>
      <c r="D2217" s="2">
        <v>550</v>
      </c>
      <c r="E2217" s="3">
        <v>860</v>
      </c>
      <c r="F2217" t="s">
        <v>19</v>
      </c>
      <c r="G2217" t="s">
        <v>20</v>
      </c>
      <c r="H2217" t="s">
        <v>21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1621</v>
      </c>
      <c r="O2217" t="s">
        <v>2109</v>
      </c>
      <c r="P2217" s="4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1" t="s">
        <v>4525</v>
      </c>
      <c r="C2218" s="1" t="s">
        <v>4526</v>
      </c>
      <c r="D2218" s="2">
        <v>300</v>
      </c>
      <c r="E2218" s="3">
        <v>317</v>
      </c>
      <c r="F2218" t="s">
        <v>19</v>
      </c>
      <c r="G2218" t="s">
        <v>20</v>
      </c>
      <c r="H2218" t="s">
        <v>21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1621</v>
      </c>
      <c r="O2218" t="s">
        <v>2109</v>
      </c>
      <c r="P2218" s="4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1" t="s">
        <v>4527</v>
      </c>
      <c r="C2219" s="1" t="s">
        <v>4528</v>
      </c>
      <c r="D2219" s="2">
        <v>420</v>
      </c>
      <c r="E2219" s="3">
        <v>425</v>
      </c>
      <c r="F2219" t="s">
        <v>19</v>
      </c>
      <c r="G2219" t="s">
        <v>20</v>
      </c>
      <c r="H2219" t="s">
        <v>21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1621</v>
      </c>
      <c r="O2219" t="s">
        <v>2109</v>
      </c>
      <c r="P2219" s="4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1" t="s">
        <v>4529</v>
      </c>
      <c r="C2220" s="1" t="s">
        <v>4530</v>
      </c>
      <c r="D2220" s="2">
        <v>2000</v>
      </c>
      <c r="E2220" s="3">
        <v>2456.66</v>
      </c>
      <c r="F2220" t="s">
        <v>19</v>
      </c>
      <c r="G2220" t="s">
        <v>20</v>
      </c>
      <c r="H2220" t="s">
        <v>21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1621</v>
      </c>
      <c r="O2220" t="s">
        <v>2109</v>
      </c>
      <c r="P2220" s="4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1" t="s">
        <v>4531</v>
      </c>
      <c r="C2221" s="1" t="s">
        <v>4532</v>
      </c>
      <c r="D2221" s="2">
        <v>1000</v>
      </c>
      <c r="E2221" s="3">
        <v>1015</v>
      </c>
      <c r="F2221" t="s">
        <v>19</v>
      </c>
      <c r="G2221" t="s">
        <v>20</v>
      </c>
      <c r="H2221" t="s">
        <v>21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1621</v>
      </c>
      <c r="O2221" t="s">
        <v>2109</v>
      </c>
      <c r="P2221" s="4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1" t="s">
        <v>4533</v>
      </c>
      <c r="C2222" s="1" t="s">
        <v>4534</v>
      </c>
      <c r="D2222" s="2">
        <v>3500</v>
      </c>
      <c r="E2222" s="3">
        <v>3540</v>
      </c>
      <c r="F2222" t="s">
        <v>19</v>
      </c>
      <c r="G2222" t="s">
        <v>20</v>
      </c>
      <c r="H2222" t="s">
        <v>21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1621</v>
      </c>
      <c r="O2222" t="s">
        <v>2109</v>
      </c>
      <c r="P2222" s="4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1" t="s">
        <v>4535</v>
      </c>
      <c r="C2223" s="1" t="s">
        <v>4536</v>
      </c>
      <c r="D2223" s="2">
        <v>7500</v>
      </c>
      <c r="E2223" s="3">
        <v>8109</v>
      </c>
      <c r="F2223" t="s">
        <v>19</v>
      </c>
      <c r="G2223" t="s">
        <v>20</v>
      </c>
      <c r="H2223" t="s">
        <v>21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2200</v>
      </c>
      <c r="O2223" t="s">
        <v>4456</v>
      </c>
      <c r="P2223" s="4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1" t="s">
        <v>4537</v>
      </c>
      <c r="C2224" s="1" t="s">
        <v>4538</v>
      </c>
      <c r="D2224" s="2">
        <v>500</v>
      </c>
      <c r="E2224" s="3">
        <v>813</v>
      </c>
      <c r="F2224" t="s">
        <v>19</v>
      </c>
      <c r="G2224" t="s">
        <v>20</v>
      </c>
      <c r="H2224" t="s">
        <v>21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2200</v>
      </c>
      <c r="O2224" t="s">
        <v>4456</v>
      </c>
      <c r="P2224" s="4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1" t="s">
        <v>4539</v>
      </c>
      <c r="C2225" s="1" t="s">
        <v>4540</v>
      </c>
      <c r="D2225" s="2">
        <v>19500</v>
      </c>
      <c r="E2225" s="3">
        <v>20631</v>
      </c>
      <c r="F2225" t="s">
        <v>19</v>
      </c>
      <c r="G2225" t="s">
        <v>163</v>
      </c>
      <c r="H2225" t="s">
        <v>164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2200</v>
      </c>
      <c r="O2225" t="s">
        <v>4456</v>
      </c>
      <c r="P2225" s="4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1" t="s">
        <v>4541</v>
      </c>
      <c r="C2226" s="1" t="s">
        <v>4542</v>
      </c>
      <c r="D2226" s="2">
        <v>10000</v>
      </c>
      <c r="E2226" s="3">
        <v>24315</v>
      </c>
      <c r="F2226" t="s">
        <v>19</v>
      </c>
      <c r="G2226" t="s">
        <v>20</v>
      </c>
      <c r="H2226" t="s">
        <v>21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2200</v>
      </c>
      <c r="O2226" t="s">
        <v>4456</v>
      </c>
      <c r="P2226" s="4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1" t="s">
        <v>4543</v>
      </c>
      <c r="C2227" s="1" t="s">
        <v>4544</v>
      </c>
      <c r="D2227" s="2">
        <v>21000</v>
      </c>
      <c r="E2227" s="3">
        <v>198415.01</v>
      </c>
      <c r="F2227" t="s">
        <v>19</v>
      </c>
      <c r="G2227" t="s">
        <v>28</v>
      </c>
      <c r="H2227" t="s">
        <v>29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2200</v>
      </c>
      <c r="O2227" t="s">
        <v>4456</v>
      </c>
      <c r="P2227" s="4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1" t="s">
        <v>4545</v>
      </c>
      <c r="C2228" s="1" t="s">
        <v>4546</v>
      </c>
      <c r="D2228" s="2">
        <v>18000</v>
      </c>
      <c r="E2228" s="3">
        <v>19523.310000000001</v>
      </c>
      <c r="F2228" t="s">
        <v>19</v>
      </c>
      <c r="G2228" t="s">
        <v>20</v>
      </c>
      <c r="H2228" t="s">
        <v>21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2200</v>
      </c>
      <c r="O2228" t="s">
        <v>4456</v>
      </c>
      <c r="P2228" s="4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1" t="s">
        <v>4547</v>
      </c>
      <c r="C2229" s="1" t="s">
        <v>4548</v>
      </c>
      <c r="D2229" s="2">
        <v>13000</v>
      </c>
      <c r="E2229" s="3">
        <v>20459</v>
      </c>
      <c r="F2229" t="s">
        <v>19</v>
      </c>
      <c r="G2229" t="s">
        <v>28</v>
      </c>
      <c r="H2229" t="s">
        <v>29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2200</v>
      </c>
      <c r="O2229" t="s">
        <v>4456</v>
      </c>
      <c r="P2229" s="4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1" t="s">
        <v>4549</v>
      </c>
      <c r="C2230" s="1" t="s">
        <v>4550</v>
      </c>
      <c r="D2230" s="2">
        <v>1000</v>
      </c>
      <c r="E2230" s="3">
        <v>11744.9</v>
      </c>
      <c r="F2230" t="s">
        <v>19</v>
      </c>
      <c r="G2230" t="s">
        <v>506</v>
      </c>
      <c r="H2230" t="s">
        <v>59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2200</v>
      </c>
      <c r="O2230" t="s">
        <v>4456</v>
      </c>
      <c r="P2230" s="4">
        <f t="shared" si="68"/>
        <v>42202.278194444443</v>
      </c>
      <c r="Q2230">
        <f t="shared" si="69"/>
        <v>2015</v>
      </c>
    </row>
    <row r="2231" spans="1:17" ht="60" x14ac:dyDescent="0.25">
      <c r="A2231">
        <v>2229</v>
      </c>
      <c r="B2231" s="1" t="s">
        <v>4551</v>
      </c>
      <c r="C2231" s="1" t="s">
        <v>4552</v>
      </c>
      <c r="D2231" s="2">
        <v>8012</v>
      </c>
      <c r="E2231" s="3">
        <v>13704.33</v>
      </c>
      <c r="F2231" t="s">
        <v>19</v>
      </c>
      <c r="G2231" t="s">
        <v>20</v>
      </c>
      <c r="H2231" t="s">
        <v>21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2200</v>
      </c>
      <c r="O2231" t="s">
        <v>4456</v>
      </c>
      <c r="P2231" s="4">
        <f t="shared" si="68"/>
        <v>41484.664247685185</v>
      </c>
      <c r="Q2231">
        <f t="shared" si="69"/>
        <v>2013</v>
      </c>
    </row>
    <row r="2232" spans="1:17" ht="60" x14ac:dyDescent="0.25">
      <c r="A2232">
        <v>2230</v>
      </c>
      <c r="B2232" s="1" t="s">
        <v>4553</v>
      </c>
      <c r="C2232" s="1" t="s">
        <v>4554</v>
      </c>
      <c r="D2232" s="2">
        <v>8500</v>
      </c>
      <c r="E2232" s="3">
        <v>10706</v>
      </c>
      <c r="F2232" t="s">
        <v>19</v>
      </c>
      <c r="G2232" t="s">
        <v>20</v>
      </c>
      <c r="H2232" t="s">
        <v>21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2200</v>
      </c>
      <c r="O2232" t="s">
        <v>4456</v>
      </c>
      <c r="P2232" s="4">
        <f t="shared" si="68"/>
        <v>41724.881099537037</v>
      </c>
      <c r="Q2232">
        <f t="shared" si="69"/>
        <v>2014</v>
      </c>
    </row>
    <row r="2233" spans="1:17" ht="60" x14ac:dyDescent="0.25">
      <c r="A2233">
        <v>2231</v>
      </c>
      <c r="B2233" s="1" t="s">
        <v>4555</v>
      </c>
      <c r="C2233" s="1" t="s">
        <v>4556</v>
      </c>
      <c r="D2233" s="2">
        <v>2500</v>
      </c>
      <c r="E2233" s="3">
        <v>30303.24</v>
      </c>
      <c r="F2233" t="s">
        <v>19</v>
      </c>
      <c r="G2233" t="s">
        <v>20</v>
      </c>
      <c r="H2233" t="s">
        <v>21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2200</v>
      </c>
      <c r="O2233" t="s">
        <v>4456</v>
      </c>
      <c r="P2233" s="4">
        <f t="shared" si="68"/>
        <v>41423.910891203705</v>
      </c>
      <c r="Q2233">
        <f t="shared" si="69"/>
        <v>2013</v>
      </c>
    </row>
    <row r="2234" spans="1:17" ht="45" x14ac:dyDescent="0.25">
      <c r="A2234">
        <v>2232</v>
      </c>
      <c r="B2234" s="1" t="s">
        <v>4557</v>
      </c>
      <c r="C2234" s="1" t="s">
        <v>4558</v>
      </c>
      <c r="D2234" s="2">
        <v>5000</v>
      </c>
      <c r="E2234" s="3">
        <v>24790</v>
      </c>
      <c r="F2234" t="s">
        <v>19</v>
      </c>
      <c r="G2234" t="s">
        <v>20</v>
      </c>
      <c r="H2234" t="s">
        <v>21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2200</v>
      </c>
      <c r="O2234" t="s">
        <v>4456</v>
      </c>
      <c r="P2234" s="4">
        <f t="shared" si="68"/>
        <v>41806.794074074074</v>
      </c>
      <c r="Q2234">
        <f t="shared" si="69"/>
        <v>2014</v>
      </c>
    </row>
    <row r="2235" spans="1:17" ht="45" x14ac:dyDescent="0.25">
      <c r="A2235">
        <v>2233</v>
      </c>
      <c r="B2235" s="1" t="s">
        <v>4559</v>
      </c>
      <c r="C2235" s="1" t="s">
        <v>4560</v>
      </c>
      <c r="D2235" s="2">
        <v>2500</v>
      </c>
      <c r="E2235" s="3">
        <v>8301</v>
      </c>
      <c r="F2235" t="s">
        <v>19</v>
      </c>
      <c r="G2235" t="s">
        <v>28</v>
      </c>
      <c r="H2235" t="s">
        <v>29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2200</v>
      </c>
      <c r="O2235" t="s">
        <v>4456</v>
      </c>
      <c r="P2235" s="4">
        <f t="shared" si="68"/>
        <v>42331.378923611104</v>
      </c>
      <c r="Q2235">
        <f t="shared" si="69"/>
        <v>2015</v>
      </c>
    </row>
    <row r="2236" spans="1:17" ht="45" x14ac:dyDescent="0.25">
      <c r="A2236">
        <v>2234</v>
      </c>
      <c r="B2236" s="1" t="s">
        <v>4561</v>
      </c>
      <c r="C2236" s="1" t="s">
        <v>4562</v>
      </c>
      <c r="D2236" s="2">
        <v>100</v>
      </c>
      <c r="E2236" s="3">
        <v>1165</v>
      </c>
      <c r="F2236" t="s">
        <v>19</v>
      </c>
      <c r="G2236" t="s">
        <v>20</v>
      </c>
      <c r="H2236" t="s">
        <v>21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2200</v>
      </c>
      <c r="O2236" t="s">
        <v>4456</v>
      </c>
      <c r="P2236" s="4">
        <f t="shared" si="68"/>
        <v>42710.824618055558</v>
      </c>
      <c r="Q2236">
        <f t="shared" si="69"/>
        <v>2016</v>
      </c>
    </row>
    <row r="2237" spans="1:17" ht="45" x14ac:dyDescent="0.25">
      <c r="A2237">
        <v>2235</v>
      </c>
      <c r="B2237" s="1" t="s">
        <v>4563</v>
      </c>
      <c r="C2237" s="1" t="s">
        <v>4564</v>
      </c>
      <c r="D2237" s="2">
        <v>13000</v>
      </c>
      <c r="E2237" s="3">
        <v>19931</v>
      </c>
      <c r="F2237" t="s">
        <v>19</v>
      </c>
      <c r="G2237" t="s">
        <v>163</v>
      </c>
      <c r="H2237" t="s">
        <v>164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2200</v>
      </c>
      <c r="O2237" t="s">
        <v>4456</v>
      </c>
      <c r="P2237" s="4">
        <f t="shared" si="68"/>
        <v>42062.022118055553</v>
      </c>
      <c r="Q2237">
        <f t="shared" si="69"/>
        <v>2015</v>
      </c>
    </row>
    <row r="2238" spans="1:17" ht="45" x14ac:dyDescent="0.25">
      <c r="A2238">
        <v>2236</v>
      </c>
      <c r="B2238" s="1" t="s">
        <v>4565</v>
      </c>
      <c r="C2238" s="1" t="s">
        <v>4566</v>
      </c>
      <c r="D2238" s="2">
        <v>2800</v>
      </c>
      <c r="E2238" s="3">
        <v>15039</v>
      </c>
      <c r="F2238" t="s">
        <v>19</v>
      </c>
      <c r="G2238" t="s">
        <v>20</v>
      </c>
      <c r="H2238" t="s">
        <v>21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2200</v>
      </c>
      <c r="O2238" t="s">
        <v>4456</v>
      </c>
      <c r="P2238" s="4">
        <f t="shared" si="68"/>
        <v>42371.617164351846</v>
      </c>
      <c r="Q2238">
        <f t="shared" si="69"/>
        <v>2016</v>
      </c>
    </row>
    <row r="2239" spans="1:17" ht="60" x14ac:dyDescent="0.25">
      <c r="A2239">
        <v>2237</v>
      </c>
      <c r="B2239" s="1" t="s">
        <v>4567</v>
      </c>
      <c r="C2239" s="1" t="s">
        <v>4568</v>
      </c>
      <c r="D2239" s="2">
        <v>18000</v>
      </c>
      <c r="E2239" s="3">
        <v>63527</v>
      </c>
      <c r="F2239" t="s">
        <v>19</v>
      </c>
      <c r="G2239" t="s">
        <v>20</v>
      </c>
      <c r="H2239" t="s">
        <v>21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2200</v>
      </c>
      <c r="O2239" t="s">
        <v>4456</v>
      </c>
      <c r="P2239" s="4">
        <f t="shared" si="68"/>
        <v>41915.003275462965</v>
      </c>
      <c r="Q2239">
        <f t="shared" si="69"/>
        <v>2014</v>
      </c>
    </row>
    <row r="2240" spans="1:17" ht="30" x14ac:dyDescent="0.25">
      <c r="A2240">
        <v>2238</v>
      </c>
      <c r="B2240" s="1" t="s">
        <v>4569</v>
      </c>
      <c r="C2240" s="1" t="s">
        <v>4570</v>
      </c>
      <c r="D2240" s="2">
        <v>4000</v>
      </c>
      <c r="E2240" s="3">
        <v>5496</v>
      </c>
      <c r="F2240" t="s">
        <v>19</v>
      </c>
      <c r="G2240" t="s">
        <v>506</v>
      </c>
      <c r="H2240" t="s">
        <v>59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2200</v>
      </c>
      <c r="O2240" t="s">
        <v>4456</v>
      </c>
      <c r="P2240" s="4">
        <f t="shared" si="68"/>
        <v>42774.621712962966</v>
      </c>
      <c r="Q2240">
        <f t="shared" si="69"/>
        <v>2017</v>
      </c>
    </row>
    <row r="2241" spans="1:17" ht="30" x14ac:dyDescent="0.25">
      <c r="A2241">
        <v>2239</v>
      </c>
      <c r="B2241" s="1" t="s">
        <v>4571</v>
      </c>
      <c r="C2241" s="1" t="s">
        <v>4572</v>
      </c>
      <c r="D2241" s="2">
        <v>25000</v>
      </c>
      <c r="E2241" s="3">
        <v>32006.67</v>
      </c>
      <c r="F2241" t="s">
        <v>19</v>
      </c>
      <c r="G2241" t="s">
        <v>20</v>
      </c>
      <c r="H2241" t="s">
        <v>21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2200</v>
      </c>
      <c r="O2241" t="s">
        <v>4456</v>
      </c>
      <c r="P2241" s="4">
        <f t="shared" si="68"/>
        <v>41572.958495370374</v>
      </c>
      <c r="Q2241">
        <f t="shared" si="69"/>
        <v>2013</v>
      </c>
    </row>
    <row r="2242" spans="1:17" ht="45" x14ac:dyDescent="0.25">
      <c r="A2242">
        <v>2240</v>
      </c>
      <c r="B2242" s="1" t="s">
        <v>4573</v>
      </c>
      <c r="C2242" s="1" t="s">
        <v>4574</v>
      </c>
      <c r="D2242" s="2">
        <v>5000</v>
      </c>
      <c r="E2242" s="3">
        <v>13534</v>
      </c>
      <c r="F2242" t="s">
        <v>19</v>
      </c>
      <c r="G2242" t="s">
        <v>20</v>
      </c>
      <c r="H2242" t="s">
        <v>21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2200</v>
      </c>
      <c r="O2242" t="s">
        <v>4456</v>
      </c>
      <c r="P2242" s="4">
        <f t="shared" ref="P2242:P2305" si="70">(((J2242/60)/60)/24)+DATE(1970,1,1)</f>
        <v>42452.825740740736</v>
      </c>
      <c r="Q2242">
        <f t="shared" ref="Q2242:Q2305" si="71">YEAR(P2242)</f>
        <v>2016</v>
      </c>
    </row>
    <row r="2243" spans="1:17" ht="60" x14ac:dyDescent="0.25">
      <c r="A2243">
        <v>2241</v>
      </c>
      <c r="B2243" s="1" t="s">
        <v>4575</v>
      </c>
      <c r="C2243" s="1" t="s">
        <v>4576</v>
      </c>
      <c r="D2243" s="2">
        <v>1000</v>
      </c>
      <c r="E2243" s="3">
        <v>8064</v>
      </c>
      <c r="F2243" t="s">
        <v>19</v>
      </c>
      <c r="G2243" t="s">
        <v>28</v>
      </c>
      <c r="H2243" t="s">
        <v>29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2200</v>
      </c>
      <c r="O2243" t="s">
        <v>4456</v>
      </c>
      <c r="P2243" s="4">
        <f t="shared" si="70"/>
        <v>42766.827546296292</v>
      </c>
      <c r="Q2243">
        <f t="shared" si="71"/>
        <v>2017</v>
      </c>
    </row>
    <row r="2244" spans="1:17" ht="30" x14ac:dyDescent="0.25">
      <c r="A2244">
        <v>2242</v>
      </c>
      <c r="B2244" s="1" t="s">
        <v>4577</v>
      </c>
      <c r="C2244" s="1" t="s">
        <v>4578</v>
      </c>
      <c r="D2244" s="2">
        <v>10000</v>
      </c>
      <c r="E2244" s="3">
        <v>136009.76</v>
      </c>
      <c r="F2244" t="s">
        <v>19</v>
      </c>
      <c r="G2244" t="s">
        <v>20</v>
      </c>
      <c r="H2244" t="s">
        <v>21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2200</v>
      </c>
      <c r="O2244" t="s">
        <v>4456</v>
      </c>
      <c r="P2244" s="4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1" t="s">
        <v>4579</v>
      </c>
      <c r="C2245" s="1" t="s">
        <v>4580</v>
      </c>
      <c r="D2245" s="2">
        <v>1</v>
      </c>
      <c r="E2245" s="3">
        <v>9302.5</v>
      </c>
      <c r="F2245" t="s">
        <v>19</v>
      </c>
      <c r="G2245" t="s">
        <v>20</v>
      </c>
      <c r="H2245" t="s">
        <v>21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2200</v>
      </c>
      <c r="O2245" t="s">
        <v>4456</v>
      </c>
      <c r="P2245" s="4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1" t="s">
        <v>4581</v>
      </c>
      <c r="C2246" s="1" t="s">
        <v>4582</v>
      </c>
      <c r="D2246" s="2">
        <v>5000</v>
      </c>
      <c r="E2246" s="3">
        <v>18851</v>
      </c>
      <c r="F2246" t="s">
        <v>19</v>
      </c>
      <c r="G2246" t="s">
        <v>20</v>
      </c>
      <c r="H2246" t="s">
        <v>21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2200</v>
      </c>
      <c r="O2246" t="s">
        <v>4456</v>
      </c>
      <c r="P2246" s="4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1" t="s">
        <v>4583</v>
      </c>
      <c r="C2247" s="1" t="s">
        <v>4584</v>
      </c>
      <c r="D2247" s="2">
        <v>4000</v>
      </c>
      <c r="E2247" s="3">
        <v>105881</v>
      </c>
      <c r="F2247" t="s">
        <v>19</v>
      </c>
      <c r="G2247" t="s">
        <v>20</v>
      </c>
      <c r="H2247" t="s">
        <v>21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2200</v>
      </c>
      <c r="O2247" t="s">
        <v>4456</v>
      </c>
      <c r="P2247" s="4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1" t="s">
        <v>4585</v>
      </c>
      <c r="C2248" s="1" t="s">
        <v>4586</v>
      </c>
      <c r="D2248" s="2">
        <v>2500</v>
      </c>
      <c r="E2248" s="3">
        <v>2503</v>
      </c>
      <c r="F2248" t="s">
        <v>19</v>
      </c>
      <c r="G2248" t="s">
        <v>28</v>
      </c>
      <c r="H2248" t="s">
        <v>29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2200</v>
      </c>
      <c r="O2248" t="s">
        <v>4456</v>
      </c>
      <c r="P2248" s="4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1" t="s">
        <v>4587</v>
      </c>
      <c r="C2249" s="1" t="s">
        <v>4588</v>
      </c>
      <c r="D2249" s="2">
        <v>18500</v>
      </c>
      <c r="E2249" s="3">
        <v>19324</v>
      </c>
      <c r="F2249" t="s">
        <v>19</v>
      </c>
      <c r="G2249" t="s">
        <v>20</v>
      </c>
      <c r="H2249" t="s">
        <v>21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2200</v>
      </c>
      <c r="O2249" t="s">
        <v>4456</v>
      </c>
      <c r="P2249" s="4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1" t="s">
        <v>4589</v>
      </c>
      <c r="C2250" s="1" t="s">
        <v>4590</v>
      </c>
      <c r="D2250" s="2">
        <v>7000</v>
      </c>
      <c r="E2250" s="3">
        <v>7505</v>
      </c>
      <c r="F2250" t="s">
        <v>19</v>
      </c>
      <c r="G2250" t="s">
        <v>28</v>
      </c>
      <c r="H2250" t="s">
        <v>29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2200</v>
      </c>
      <c r="O2250" t="s">
        <v>4456</v>
      </c>
      <c r="P2250" s="4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1" t="s">
        <v>4591</v>
      </c>
      <c r="C2251" s="1" t="s">
        <v>4592</v>
      </c>
      <c r="D2251" s="2">
        <v>3500</v>
      </c>
      <c r="E2251" s="3">
        <v>5907</v>
      </c>
      <c r="F2251" t="s">
        <v>19</v>
      </c>
      <c r="G2251" t="s">
        <v>20</v>
      </c>
      <c r="H2251" t="s">
        <v>21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2200</v>
      </c>
      <c r="O2251" t="s">
        <v>4456</v>
      </c>
      <c r="P2251" s="4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1" t="s">
        <v>4593</v>
      </c>
      <c r="C2252" s="1" t="s">
        <v>4594</v>
      </c>
      <c r="D2252" s="2">
        <v>25000</v>
      </c>
      <c r="E2252" s="3">
        <v>243778</v>
      </c>
      <c r="F2252" t="s">
        <v>19</v>
      </c>
      <c r="G2252" t="s">
        <v>20</v>
      </c>
      <c r="H2252" t="s">
        <v>21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2200</v>
      </c>
      <c r="O2252" t="s">
        <v>4456</v>
      </c>
      <c r="P2252" s="4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1" t="s">
        <v>4595</v>
      </c>
      <c r="C2253" s="1" t="s">
        <v>4596</v>
      </c>
      <c r="D2253" s="2">
        <v>8500</v>
      </c>
      <c r="E2253" s="3">
        <v>11428.19</v>
      </c>
      <c r="F2253" t="s">
        <v>19</v>
      </c>
      <c r="G2253" t="s">
        <v>20</v>
      </c>
      <c r="H2253" t="s">
        <v>21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2200</v>
      </c>
      <c r="O2253" t="s">
        <v>4456</v>
      </c>
      <c r="P2253" s="4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1" t="s">
        <v>4597</v>
      </c>
      <c r="C2254" s="1" t="s">
        <v>4598</v>
      </c>
      <c r="D2254" s="2">
        <v>9000</v>
      </c>
      <c r="E2254" s="3">
        <v>24505</v>
      </c>
      <c r="F2254" t="s">
        <v>19</v>
      </c>
      <c r="G2254" t="s">
        <v>58</v>
      </c>
      <c r="H2254" t="s">
        <v>59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2200</v>
      </c>
      <c r="O2254" t="s">
        <v>4456</v>
      </c>
      <c r="P2254" s="4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1" t="s">
        <v>4599</v>
      </c>
      <c r="C2255" s="1" t="s">
        <v>4600</v>
      </c>
      <c r="D2255" s="2">
        <v>8000</v>
      </c>
      <c r="E2255" s="3">
        <v>9015</v>
      </c>
      <c r="F2255" t="s">
        <v>19</v>
      </c>
      <c r="G2255" t="s">
        <v>20</v>
      </c>
      <c r="H2255" t="s">
        <v>21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2200</v>
      </c>
      <c r="O2255" t="s">
        <v>4456</v>
      </c>
      <c r="P2255" s="4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1" t="s">
        <v>4601</v>
      </c>
      <c r="C2256" s="1" t="s">
        <v>4602</v>
      </c>
      <c r="D2256" s="2">
        <v>500</v>
      </c>
      <c r="E2256" s="3">
        <v>2299</v>
      </c>
      <c r="F2256" t="s">
        <v>19</v>
      </c>
      <c r="G2256" t="s">
        <v>20</v>
      </c>
      <c r="H2256" t="s">
        <v>21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2200</v>
      </c>
      <c r="O2256" t="s">
        <v>4456</v>
      </c>
      <c r="P2256" s="4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1" t="s">
        <v>4603</v>
      </c>
      <c r="C2257" s="1" t="s">
        <v>4604</v>
      </c>
      <c r="D2257" s="2">
        <v>3950</v>
      </c>
      <c r="E2257" s="3">
        <v>11323</v>
      </c>
      <c r="F2257" t="s">
        <v>19</v>
      </c>
      <c r="G2257" t="s">
        <v>20</v>
      </c>
      <c r="H2257" t="s">
        <v>21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2200</v>
      </c>
      <c r="O2257" t="s">
        <v>4456</v>
      </c>
      <c r="P2257" s="4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1" t="s">
        <v>4605</v>
      </c>
      <c r="C2258" s="1" t="s">
        <v>4606</v>
      </c>
      <c r="D2258" s="2">
        <v>480</v>
      </c>
      <c r="E2258" s="3">
        <v>1069</v>
      </c>
      <c r="F2258" t="s">
        <v>19</v>
      </c>
      <c r="G2258" t="s">
        <v>28</v>
      </c>
      <c r="H2258" t="s">
        <v>29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2200</v>
      </c>
      <c r="O2258" t="s">
        <v>4456</v>
      </c>
      <c r="P2258" s="4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1" t="s">
        <v>4607</v>
      </c>
      <c r="C2259" s="1" t="s">
        <v>4608</v>
      </c>
      <c r="D2259" s="2">
        <v>2500</v>
      </c>
      <c r="E2259" s="3">
        <v>15903.5</v>
      </c>
      <c r="F2259" t="s">
        <v>19</v>
      </c>
      <c r="G2259" t="s">
        <v>28</v>
      </c>
      <c r="H2259" t="s">
        <v>29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2200</v>
      </c>
      <c r="O2259" t="s">
        <v>4456</v>
      </c>
      <c r="P2259" s="4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1" t="s">
        <v>4609</v>
      </c>
      <c r="C2260" s="1" t="s">
        <v>4610</v>
      </c>
      <c r="D2260" s="2">
        <v>2200</v>
      </c>
      <c r="E2260" s="3">
        <v>3223</v>
      </c>
      <c r="F2260" t="s">
        <v>19</v>
      </c>
      <c r="G2260" t="s">
        <v>20</v>
      </c>
      <c r="H2260" t="s">
        <v>21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2200</v>
      </c>
      <c r="O2260" t="s">
        <v>4456</v>
      </c>
      <c r="P2260" s="4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1" t="s">
        <v>4611</v>
      </c>
      <c r="C2261" s="1" t="s">
        <v>4612</v>
      </c>
      <c r="D2261" s="2">
        <v>1000</v>
      </c>
      <c r="E2261" s="3">
        <v>18671</v>
      </c>
      <c r="F2261" t="s">
        <v>19</v>
      </c>
      <c r="G2261" t="s">
        <v>28</v>
      </c>
      <c r="H2261" t="s">
        <v>29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2200</v>
      </c>
      <c r="O2261" t="s">
        <v>4456</v>
      </c>
      <c r="P2261" s="4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1" t="s">
        <v>4613</v>
      </c>
      <c r="C2262" s="1" t="s">
        <v>4614</v>
      </c>
      <c r="D2262" s="2">
        <v>2500</v>
      </c>
      <c r="E2262" s="3">
        <v>8173</v>
      </c>
      <c r="F2262" t="s">
        <v>19</v>
      </c>
      <c r="G2262" t="s">
        <v>20</v>
      </c>
      <c r="H2262" t="s">
        <v>21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2200</v>
      </c>
      <c r="O2262" t="s">
        <v>4456</v>
      </c>
      <c r="P2262" s="4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1" t="s">
        <v>4615</v>
      </c>
      <c r="C2263" s="1" t="s">
        <v>4616</v>
      </c>
      <c r="D2263" s="2">
        <v>1000</v>
      </c>
      <c r="E2263" s="3">
        <v>7795</v>
      </c>
      <c r="F2263" t="s">
        <v>19</v>
      </c>
      <c r="G2263" t="s">
        <v>54</v>
      </c>
      <c r="H2263" t="s">
        <v>55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2200</v>
      </c>
      <c r="O2263" t="s">
        <v>4456</v>
      </c>
      <c r="P2263" s="4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1" t="s">
        <v>4617</v>
      </c>
      <c r="C2264" s="1" t="s">
        <v>4618</v>
      </c>
      <c r="D2264" s="2">
        <v>3300</v>
      </c>
      <c r="E2264" s="3">
        <v>5087</v>
      </c>
      <c r="F2264" t="s">
        <v>19</v>
      </c>
      <c r="G2264" t="s">
        <v>20</v>
      </c>
      <c r="H2264" t="s">
        <v>21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2200</v>
      </c>
      <c r="O2264" t="s">
        <v>4456</v>
      </c>
      <c r="P2264" s="4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1" t="s">
        <v>4619</v>
      </c>
      <c r="C2265" s="1" t="s">
        <v>4620</v>
      </c>
      <c r="D2265" s="2">
        <v>7500</v>
      </c>
      <c r="E2265" s="3">
        <v>8666</v>
      </c>
      <c r="F2265" t="s">
        <v>19</v>
      </c>
      <c r="G2265" t="s">
        <v>480</v>
      </c>
      <c r="H2265" t="s">
        <v>481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2200</v>
      </c>
      <c r="O2265" t="s">
        <v>4456</v>
      </c>
      <c r="P2265" s="4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1" t="s">
        <v>4621</v>
      </c>
      <c r="C2266" s="1" t="s">
        <v>4622</v>
      </c>
      <c r="D2266" s="2">
        <v>6000</v>
      </c>
      <c r="E2266" s="3">
        <v>10802</v>
      </c>
      <c r="F2266" t="s">
        <v>19</v>
      </c>
      <c r="G2266" t="s">
        <v>20</v>
      </c>
      <c r="H2266" t="s">
        <v>21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2200</v>
      </c>
      <c r="O2266" t="s">
        <v>4456</v>
      </c>
      <c r="P2266" s="4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1" t="s">
        <v>4623</v>
      </c>
      <c r="C2267" s="1" t="s">
        <v>4624</v>
      </c>
      <c r="D2267" s="2">
        <v>200</v>
      </c>
      <c r="E2267" s="3">
        <v>597</v>
      </c>
      <c r="F2267" t="s">
        <v>19</v>
      </c>
      <c r="G2267" t="s">
        <v>28</v>
      </c>
      <c r="H2267" t="s">
        <v>29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2200</v>
      </c>
      <c r="O2267" t="s">
        <v>4456</v>
      </c>
      <c r="P2267" s="4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1" t="s">
        <v>4625</v>
      </c>
      <c r="C2268" s="1" t="s">
        <v>4626</v>
      </c>
      <c r="D2268" s="2">
        <v>1500</v>
      </c>
      <c r="E2268" s="3">
        <v>4804</v>
      </c>
      <c r="F2268" t="s">
        <v>19</v>
      </c>
      <c r="G2268" t="s">
        <v>20</v>
      </c>
      <c r="H2268" t="s">
        <v>21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2200</v>
      </c>
      <c r="O2268" t="s">
        <v>4456</v>
      </c>
      <c r="P2268" s="4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1" t="s">
        <v>4627</v>
      </c>
      <c r="C2269" s="1" t="s">
        <v>4628</v>
      </c>
      <c r="D2269" s="2">
        <v>20000</v>
      </c>
      <c r="E2269" s="3">
        <v>76105</v>
      </c>
      <c r="F2269" t="s">
        <v>19</v>
      </c>
      <c r="G2269" t="s">
        <v>20</v>
      </c>
      <c r="H2269" t="s">
        <v>21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2200</v>
      </c>
      <c r="O2269" t="s">
        <v>4456</v>
      </c>
      <c r="P2269" s="4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1" t="s">
        <v>4629</v>
      </c>
      <c r="C2270" s="1" t="s">
        <v>4630</v>
      </c>
      <c r="D2270" s="2">
        <v>28000</v>
      </c>
      <c r="E2270" s="3">
        <v>28728</v>
      </c>
      <c r="F2270" t="s">
        <v>19</v>
      </c>
      <c r="G2270" t="s">
        <v>20</v>
      </c>
      <c r="H2270" t="s">
        <v>21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2200</v>
      </c>
      <c r="O2270" t="s">
        <v>4456</v>
      </c>
      <c r="P2270" s="4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1" t="s">
        <v>4631</v>
      </c>
      <c r="C2271" s="1" t="s">
        <v>4632</v>
      </c>
      <c r="D2271" s="2">
        <v>2500</v>
      </c>
      <c r="E2271" s="3">
        <v>45041</v>
      </c>
      <c r="F2271" t="s">
        <v>19</v>
      </c>
      <c r="G2271" t="s">
        <v>20</v>
      </c>
      <c r="H2271" t="s">
        <v>21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2200</v>
      </c>
      <c r="O2271" t="s">
        <v>4456</v>
      </c>
      <c r="P2271" s="4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1" t="s">
        <v>4633</v>
      </c>
      <c r="C2272" s="1" t="s">
        <v>4634</v>
      </c>
      <c r="D2272" s="2">
        <v>25000</v>
      </c>
      <c r="E2272" s="3">
        <v>180062</v>
      </c>
      <c r="F2272" t="s">
        <v>19</v>
      </c>
      <c r="G2272" t="s">
        <v>20</v>
      </c>
      <c r="H2272" t="s">
        <v>21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2200</v>
      </c>
      <c r="O2272" t="s">
        <v>4456</v>
      </c>
      <c r="P2272" s="4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1" t="s">
        <v>4635</v>
      </c>
      <c r="C2273" s="1" t="s">
        <v>4636</v>
      </c>
      <c r="D2273" s="2">
        <v>20000</v>
      </c>
      <c r="E2273" s="3">
        <v>56618</v>
      </c>
      <c r="F2273" t="s">
        <v>19</v>
      </c>
      <c r="G2273" t="s">
        <v>20</v>
      </c>
      <c r="H2273" t="s">
        <v>21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2200</v>
      </c>
      <c r="O2273" t="s">
        <v>4456</v>
      </c>
      <c r="P2273" s="4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1" t="s">
        <v>4637</v>
      </c>
      <c r="C2274" s="1" t="s">
        <v>4638</v>
      </c>
      <c r="D2274" s="2">
        <v>1000</v>
      </c>
      <c r="E2274" s="3">
        <v>13566</v>
      </c>
      <c r="F2274" t="s">
        <v>19</v>
      </c>
      <c r="G2274" t="s">
        <v>20</v>
      </c>
      <c r="H2274" t="s">
        <v>21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2200</v>
      </c>
      <c r="O2274" t="s">
        <v>4456</v>
      </c>
      <c r="P2274" s="4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1" t="s">
        <v>4639</v>
      </c>
      <c r="C2275" s="1" t="s">
        <v>4640</v>
      </c>
      <c r="D2275" s="2">
        <v>2500</v>
      </c>
      <c r="E2275" s="3">
        <v>5509</v>
      </c>
      <c r="F2275" t="s">
        <v>19</v>
      </c>
      <c r="G2275" t="s">
        <v>163</v>
      </c>
      <c r="H2275" t="s">
        <v>164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2200</v>
      </c>
      <c r="O2275" t="s">
        <v>4456</v>
      </c>
      <c r="P2275" s="4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1" t="s">
        <v>4641</v>
      </c>
      <c r="C2276" s="1" t="s">
        <v>4642</v>
      </c>
      <c r="D2276" s="2">
        <v>2500</v>
      </c>
      <c r="E2276" s="3">
        <v>2990</v>
      </c>
      <c r="F2276" t="s">
        <v>19</v>
      </c>
      <c r="G2276" t="s">
        <v>20</v>
      </c>
      <c r="H2276" t="s">
        <v>21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2200</v>
      </c>
      <c r="O2276" t="s">
        <v>4456</v>
      </c>
      <c r="P2276" s="4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1" t="s">
        <v>4643</v>
      </c>
      <c r="C2277" s="1" t="s">
        <v>4644</v>
      </c>
      <c r="D2277" s="2">
        <v>650</v>
      </c>
      <c r="E2277" s="3">
        <v>2650.5</v>
      </c>
      <c r="F2277" t="s">
        <v>19</v>
      </c>
      <c r="G2277" t="s">
        <v>28</v>
      </c>
      <c r="H2277" t="s">
        <v>29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2200</v>
      </c>
      <c r="O2277" t="s">
        <v>4456</v>
      </c>
      <c r="P2277" s="4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1" t="s">
        <v>4645</v>
      </c>
      <c r="C2278" s="1" t="s">
        <v>4646</v>
      </c>
      <c r="D2278" s="2">
        <v>4589</v>
      </c>
      <c r="E2278" s="3">
        <v>4856</v>
      </c>
      <c r="F2278" t="s">
        <v>19</v>
      </c>
      <c r="G2278" t="s">
        <v>20</v>
      </c>
      <c r="H2278" t="s">
        <v>21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2200</v>
      </c>
      <c r="O2278" t="s">
        <v>4456</v>
      </c>
      <c r="P2278" s="4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1" t="s">
        <v>4647</v>
      </c>
      <c r="C2279" s="1" t="s">
        <v>4648</v>
      </c>
      <c r="D2279" s="2">
        <v>8500</v>
      </c>
      <c r="E2279" s="3">
        <v>11992</v>
      </c>
      <c r="F2279" t="s">
        <v>19</v>
      </c>
      <c r="G2279" t="s">
        <v>20</v>
      </c>
      <c r="H2279" t="s">
        <v>21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2200</v>
      </c>
      <c r="O2279" t="s">
        <v>4456</v>
      </c>
      <c r="P2279" s="4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1" t="s">
        <v>4649</v>
      </c>
      <c r="C2280" s="1" t="s">
        <v>4650</v>
      </c>
      <c r="D2280" s="2">
        <v>2000</v>
      </c>
      <c r="E2280" s="3">
        <v>5414</v>
      </c>
      <c r="F2280" t="s">
        <v>19</v>
      </c>
      <c r="G2280" t="s">
        <v>1230</v>
      </c>
      <c r="H2280" t="s">
        <v>59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2200</v>
      </c>
      <c r="O2280" t="s">
        <v>4456</v>
      </c>
      <c r="P2280" s="4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1" t="s">
        <v>4651</v>
      </c>
      <c r="C2281" s="1" t="s">
        <v>4652</v>
      </c>
      <c r="D2281" s="2">
        <v>1000</v>
      </c>
      <c r="E2281" s="3">
        <v>1538</v>
      </c>
      <c r="F2281" t="s">
        <v>19</v>
      </c>
      <c r="G2281" t="s">
        <v>20</v>
      </c>
      <c r="H2281" t="s">
        <v>21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2200</v>
      </c>
      <c r="O2281" t="s">
        <v>4456</v>
      </c>
      <c r="P2281" s="4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1" t="s">
        <v>4653</v>
      </c>
      <c r="C2282" s="1" t="s">
        <v>4654</v>
      </c>
      <c r="D2282" s="2">
        <v>9800</v>
      </c>
      <c r="E2282" s="3">
        <v>39550.5</v>
      </c>
      <c r="F2282" t="s">
        <v>19</v>
      </c>
      <c r="G2282" t="s">
        <v>20</v>
      </c>
      <c r="H2282" t="s">
        <v>21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2200</v>
      </c>
      <c r="O2282" t="s">
        <v>4456</v>
      </c>
      <c r="P2282" s="4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1" t="s">
        <v>4655</v>
      </c>
      <c r="C2283" s="1" t="s">
        <v>4656</v>
      </c>
      <c r="D2283" s="2">
        <v>300</v>
      </c>
      <c r="E2283" s="3">
        <v>555</v>
      </c>
      <c r="F2283" t="s">
        <v>19</v>
      </c>
      <c r="G2283" t="s">
        <v>20</v>
      </c>
      <c r="H2283" t="s">
        <v>21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1621</v>
      </c>
      <c r="O2283" t="s">
        <v>1622</v>
      </c>
      <c r="P2283" s="4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1" t="s">
        <v>4657</v>
      </c>
      <c r="C2284" s="1" t="s">
        <v>4658</v>
      </c>
      <c r="D2284" s="2">
        <v>750</v>
      </c>
      <c r="E2284" s="3">
        <v>1390</v>
      </c>
      <c r="F2284" t="s">
        <v>19</v>
      </c>
      <c r="G2284" t="s">
        <v>20</v>
      </c>
      <c r="H2284" t="s">
        <v>21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1621</v>
      </c>
      <c r="O2284" t="s">
        <v>1622</v>
      </c>
      <c r="P2284" s="4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1" t="s">
        <v>4659</v>
      </c>
      <c r="C2285" s="1" t="s">
        <v>4660</v>
      </c>
      <c r="D2285" s="2">
        <v>3000</v>
      </c>
      <c r="E2285" s="3">
        <v>3025.66</v>
      </c>
      <c r="F2285" t="s">
        <v>19</v>
      </c>
      <c r="G2285" t="s">
        <v>20</v>
      </c>
      <c r="H2285" t="s">
        <v>21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1621</v>
      </c>
      <c r="O2285" t="s">
        <v>1622</v>
      </c>
      <c r="P2285" s="4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1" t="s">
        <v>4661</v>
      </c>
      <c r="C2286" s="1" t="s">
        <v>4662</v>
      </c>
      <c r="D2286" s="2">
        <v>6000</v>
      </c>
      <c r="E2286" s="3">
        <v>6373.27</v>
      </c>
      <c r="F2286" t="s">
        <v>19</v>
      </c>
      <c r="G2286" t="s">
        <v>20</v>
      </c>
      <c r="H2286" t="s">
        <v>21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1621</v>
      </c>
      <c r="O2286" t="s">
        <v>1622</v>
      </c>
      <c r="P2286" s="4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1" t="s">
        <v>4663</v>
      </c>
      <c r="C2287" s="1" t="s">
        <v>4664</v>
      </c>
      <c r="D2287" s="2">
        <v>3000</v>
      </c>
      <c r="E2287" s="3">
        <v>3641</v>
      </c>
      <c r="F2287" t="s">
        <v>19</v>
      </c>
      <c r="G2287" t="s">
        <v>20</v>
      </c>
      <c r="H2287" t="s">
        <v>21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1621</v>
      </c>
      <c r="O2287" t="s">
        <v>1622</v>
      </c>
      <c r="P2287" s="4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1" t="s">
        <v>4665</v>
      </c>
      <c r="C2288" s="1" t="s">
        <v>4666</v>
      </c>
      <c r="D2288" s="2">
        <v>1500</v>
      </c>
      <c r="E2288" s="3">
        <v>1501</v>
      </c>
      <c r="F2288" t="s">
        <v>19</v>
      </c>
      <c r="G2288" t="s">
        <v>20</v>
      </c>
      <c r="H2288" t="s">
        <v>21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1621</v>
      </c>
      <c r="O2288" t="s">
        <v>1622</v>
      </c>
      <c r="P2288" s="4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1" t="s">
        <v>4667</v>
      </c>
      <c r="C2289" s="1" t="s">
        <v>4668</v>
      </c>
      <c r="D2289" s="2">
        <v>4500</v>
      </c>
      <c r="E2289" s="3">
        <v>5398.99</v>
      </c>
      <c r="F2289" t="s">
        <v>19</v>
      </c>
      <c r="G2289" t="s">
        <v>20</v>
      </c>
      <c r="H2289" t="s">
        <v>21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1621</v>
      </c>
      <c r="O2289" t="s">
        <v>1622</v>
      </c>
      <c r="P2289" s="4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1" t="s">
        <v>4669</v>
      </c>
      <c r="C2290" s="1" t="s">
        <v>4670</v>
      </c>
      <c r="D2290" s="2">
        <v>1000</v>
      </c>
      <c r="E2290" s="3">
        <v>1001</v>
      </c>
      <c r="F2290" t="s">
        <v>19</v>
      </c>
      <c r="G2290" t="s">
        <v>20</v>
      </c>
      <c r="H2290" t="s">
        <v>21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1621</v>
      </c>
      <c r="O2290" t="s">
        <v>1622</v>
      </c>
      <c r="P2290" s="4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1" t="s">
        <v>4671</v>
      </c>
      <c r="C2291" s="1" t="s">
        <v>4672</v>
      </c>
      <c r="D2291" s="2">
        <v>1500</v>
      </c>
      <c r="E2291" s="3">
        <v>1611</v>
      </c>
      <c r="F2291" t="s">
        <v>19</v>
      </c>
      <c r="G2291" t="s">
        <v>20</v>
      </c>
      <c r="H2291" t="s">
        <v>21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1621</v>
      </c>
      <c r="O2291" t="s">
        <v>1622</v>
      </c>
      <c r="P2291" s="4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1" t="s">
        <v>4673</v>
      </c>
      <c r="C2292" s="1" t="s">
        <v>4674</v>
      </c>
      <c r="D2292" s="2">
        <v>1500</v>
      </c>
      <c r="E2292" s="3">
        <v>1561</v>
      </c>
      <c r="F2292" t="s">
        <v>19</v>
      </c>
      <c r="G2292" t="s">
        <v>20</v>
      </c>
      <c r="H2292" t="s">
        <v>21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1621</v>
      </c>
      <c r="O2292" t="s">
        <v>1622</v>
      </c>
      <c r="P2292" s="4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1" t="s">
        <v>4675</v>
      </c>
      <c r="C2293" s="1" t="s">
        <v>4676</v>
      </c>
      <c r="D2293" s="2">
        <v>2500</v>
      </c>
      <c r="E2293" s="3">
        <v>4320</v>
      </c>
      <c r="F2293" t="s">
        <v>19</v>
      </c>
      <c r="G2293" t="s">
        <v>20</v>
      </c>
      <c r="H2293" t="s">
        <v>21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1621</v>
      </c>
      <c r="O2293" t="s">
        <v>1622</v>
      </c>
      <c r="P2293" s="4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1" t="s">
        <v>4677</v>
      </c>
      <c r="C2294" s="1" t="s">
        <v>4678</v>
      </c>
      <c r="D2294" s="2">
        <v>2000</v>
      </c>
      <c r="E2294" s="3">
        <v>2145.0100000000002</v>
      </c>
      <c r="F2294" t="s">
        <v>19</v>
      </c>
      <c r="G2294" t="s">
        <v>20</v>
      </c>
      <c r="H2294" t="s">
        <v>21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1621</v>
      </c>
      <c r="O2294" t="s">
        <v>1622</v>
      </c>
      <c r="P2294" s="4">
        <f t="shared" si="70"/>
        <v>40987.697638888887</v>
      </c>
      <c r="Q2294">
        <f t="shared" si="71"/>
        <v>2012</v>
      </c>
    </row>
    <row r="2295" spans="1:17" ht="30" x14ac:dyDescent="0.25">
      <c r="A2295">
        <v>2293</v>
      </c>
      <c r="B2295" s="1" t="s">
        <v>4679</v>
      </c>
      <c r="C2295" s="1" t="s">
        <v>4680</v>
      </c>
      <c r="D2295" s="2">
        <v>850</v>
      </c>
      <c r="E2295" s="3">
        <v>920</v>
      </c>
      <c r="F2295" t="s">
        <v>19</v>
      </c>
      <c r="G2295" t="s">
        <v>20</v>
      </c>
      <c r="H2295" t="s">
        <v>21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1621</v>
      </c>
      <c r="O2295" t="s">
        <v>1622</v>
      </c>
      <c r="P2295" s="4">
        <f t="shared" si="70"/>
        <v>41151.708321759259</v>
      </c>
      <c r="Q2295">
        <f t="shared" si="71"/>
        <v>2012</v>
      </c>
    </row>
    <row r="2296" spans="1:17" ht="60" x14ac:dyDescent="0.25">
      <c r="A2296">
        <v>2294</v>
      </c>
      <c r="B2296" s="1" t="s">
        <v>4681</v>
      </c>
      <c r="C2296" s="1" t="s">
        <v>4682</v>
      </c>
      <c r="D2296" s="2">
        <v>5000</v>
      </c>
      <c r="E2296" s="3">
        <v>7304.04</v>
      </c>
      <c r="F2296" t="s">
        <v>19</v>
      </c>
      <c r="G2296" t="s">
        <v>20</v>
      </c>
      <c r="H2296" t="s">
        <v>21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1621</v>
      </c>
      <c r="O2296" t="s">
        <v>1622</v>
      </c>
      <c r="P2296" s="4">
        <f t="shared" si="70"/>
        <v>41264.72314814815</v>
      </c>
      <c r="Q2296">
        <f t="shared" si="71"/>
        <v>2012</v>
      </c>
    </row>
    <row r="2297" spans="1:17" ht="60" x14ac:dyDescent="0.25">
      <c r="A2297">
        <v>2295</v>
      </c>
      <c r="B2297" s="1" t="s">
        <v>4683</v>
      </c>
      <c r="C2297" s="1" t="s">
        <v>4684</v>
      </c>
      <c r="D2297" s="2">
        <v>1200</v>
      </c>
      <c r="E2297" s="3">
        <v>1503</v>
      </c>
      <c r="F2297" t="s">
        <v>19</v>
      </c>
      <c r="G2297" t="s">
        <v>20</v>
      </c>
      <c r="H2297" t="s">
        <v>21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1621</v>
      </c>
      <c r="O2297" t="s">
        <v>1622</v>
      </c>
      <c r="P2297" s="4">
        <f t="shared" si="70"/>
        <v>41270.954351851848</v>
      </c>
      <c r="Q2297">
        <f t="shared" si="71"/>
        <v>2012</v>
      </c>
    </row>
    <row r="2298" spans="1:17" ht="45" x14ac:dyDescent="0.25">
      <c r="A2298">
        <v>2296</v>
      </c>
      <c r="B2298" s="1" t="s">
        <v>4685</v>
      </c>
      <c r="C2298" s="1" t="s">
        <v>4686</v>
      </c>
      <c r="D2298" s="2">
        <v>7000</v>
      </c>
      <c r="E2298" s="3">
        <v>10435</v>
      </c>
      <c r="F2298" t="s">
        <v>19</v>
      </c>
      <c r="G2298" t="s">
        <v>20</v>
      </c>
      <c r="H2298" t="s">
        <v>21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1621</v>
      </c>
      <c r="O2298" t="s">
        <v>1622</v>
      </c>
      <c r="P2298" s="4">
        <f t="shared" si="70"/>
        <v>40927.731782407405</v>
      </c>
      <c r="Q2298">
        <f t="shared" si="71"/>
        <v>2012</v>
      </c>
    </row>
    <row r="2299" spans="1:17" ht="30" x14ac:dyDescent="0.25">
      <c r="A2299">
        <v>2297</v>
      </c>
      <c r="B2299" s="1" t="s">
        <v>4687</v>
      </c>
      <c r="C2299" s="1" t="s">
        <v>4688</v>
      </c>
      <c r="D2299" s="2">
        <v>1000</v>
      </c>
      <c r="E2299" s="3">
        <v>1006</v>
      </c>
      <c r="F2299" t="s">
        <v>19</v>
      </c>
      <c r="G2299" t="s">
        <v>20</v>
      </c>
      <c r="H2299" t="s">
        <v>21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1621</v>
      </c>
      <c r="O2299" t="s">
        <v>1622</v>
      </c>
      <c r="P2299" s="4">
        <f t="shared" si="70"/>
        <v>40948.042233796295</v>
      </c>
      <c r="Q2299">
        <f t="shared" si="71"/>
        <v>2012</v>
      </c>
    </row>
    <row r="2300" spans="1:17" ht="45" x14ac:dyDescent="0.25">
      <c r="A2300">
        <v>2298</v>
      </c>
      <c r="B2300" s="1" t="s">
        <v>4689</v>
      </c>
      <c r="C2300" s="1" t="s">
        <v>4690</v>
      </c>
      <c r="D2300" s="2">
        <v>30000</v>
      </c>
      <c r="E2300" s="3">
        <v>31522</v>
      </c>
      <c r="F2300" t="s">
        <v>19</v>
      </c>
      <c r="G2300" t="s">
        <v>20</v>
      </c>
      <c r="H2300" t="s">
        <v>21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1621</v>
      </c>
      <c r="O2300" t="s">
        <v>1622</v>
      </c>
      <c r="P2300" s="4">
        <f t="shared" si="70"/>
        <v>41694.84065972222</v>
      </c>
      <c r="Q2300">
        <f t="shared" si="71"/>
        <v>2014</v>
      </c>
    </row>
    <row r="2301" spans="1:17" ht="45" x14ac:dyDescent="0.25">
      <c r="A2301">
        <v>2299</v>
      </c>
      <c r="B2301" s="1" t="s">
        <v>4691</v>
      </c>
      <c r="C2301" s="1" t="s">
        <v>4692</v>
      </c>
      <c r="D2301" s="2">
        <v>300</v>
      </c>
      <c r="E2301" s="3">
        <v>1050.5</v>
      </c>
      <c r="F2301" t="s">
        <v>19</v>
      </c>
      <c r="G2301" t="s">
        <v>20</v>
      </c>
      <c r="H2301" t="s">
        <v>21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1621</v>
      </c>
      <c r="O2301" t="s">
        <v>1622</v>
      </c>
      <c r="P2301" s="4">
        <f t="shared" si="70"/>
        <v>40565.032511574071</v>
      </c>
      <c r="Q2301">
        <f t="shared" si="71"/>
        <v>2011</v>
      </c>
    </row>
    <row r="2302" spans="1:17" ht="45" x14ac:dyDescent="0.25">
      <c r="A2302">
        <v>2300</v>
      </c>
      <c r="B2302" s="1" t="s">
        <v>4693</v>
      </c>
      <c r="C2302" s="1" t="s">
        <v>4694</v>
      </c>
      <c r="D2302" s="2">
        <v>800</v>
      </c>
      <c r="E2302" s="3">
        <v>810</v>
      </c>
      <c r="F2302" t="s">
        <v>19</v>
      </c>
      <c r="G2302" t="s">
        <v>20</v>
      </c>
      <c r="H2302" t="s">
        <v>21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1621</v>
      </c>
      <c r="O2302" t="s">
        <v>1622</v>
      </c>
      <c r="P2302" s="4">
        <f t="shared" si="70"/>
        <v>41074.727037037039</v>
      </c>
      <c r="Q2302">
        <f t="shared" si="71"/>
        <v>2012</v>
      </c>
    </row>
    <row r="2303" spans="1:17" ht="30" x14ac:dyDescent="0.25">
      <c r="A2303">
        <v>2301</v>
      </c>
      <c r="B2303" s="1" t="s">
        <v>4695</v>
      </c>
      <c r="C2303" s="1" t="s">
        <v>4696</v>
      </c>
      <c r="D2303" s="2">
        <v>5000</v>
      </c>
      <c r="E2303" s="3">
        <v>6680.22</v>
      </c>
      <c r="F2303" t="s">
        <v>19</v>
      </c>
      <c r="G2303" t="s">
        <v>20</v>
      </c>
      <c r="H2303" t="s">
        <v>21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1621</v>
      </c>
      <c r="O2303" t="s">
        <v>1825</v>
      </c>
      <c r="P2303" s="4">
        <f t="shared" si="70"/>
        <v>41416.146944444445</v>
      </c>
      <c r="Q2303">
        <f t="shared" si="71"/>
        <v>2013</v>
      </c>
    </row>
    <row r="2304" spans="1:17" ht="45" x14ac:dyDescent="0.25">
      <c r="A2304">
        <v>2302</v>
      </c>
      <c r="B2304" s="1" t="s">
        <v>4697</v>
      </c>
      <c r="C2304" s="1" t="s">
        <v>4698</v>
      </c>
      <c r="D2304" s="2">
        <v>2300</v>
      </c>
      <c r="E2304" s="3">
        <v>3925</v>
      </c>
      <c r="F2304" t="s">
        <v>19</v>
      </c>
      <c r="G2304" t="s">
        <v>20</v>
      </c>
      <c r="H2304" t="s">
        <v>21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1621</v>
      </c>
      <c r="O2304" t="s">
        <v>1825</v>
      </c>
      <c r="P2304" s="4">
        <f t="shared" si="70"/>
        <v>41605.868449074071</v>
      </c>
      <c r="Q2304">
        <f t="shared" si="71"/>
        <v>2013</v>
      </c>
    </row>
    <row r="2305" spans="1:17" ht="60" x14ac:dyDescent="0.25">
      <c r="A2305">
        <v>2303</v>
      </c>
      <c r="B2305" s="1" t="s">
        <v>4699</v>
      </c>
      <c r="C2305" s="1" t="s">
        <v>4700</v>
      </c>
      <c r="D2305" s="2">
        <v>6450</v>
      </c>
      <c r="E2305" s="3">
        <v>7053.61</v>
      </c>
      <c r="F2305" t="s">
        <v>19</v>
      </c>
      <c r="G2305" t="s">
        <v>20</v>
      </c>
      <c r="H2305" t="s">
        <v>21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1621</v>
      </c>
      <c r="O2305" t="s">
        <v>1825</v>
      </c>
      <c r="P2305" s="4">
        <f t="shared" si="70"/>
        <v>40850.111064814817</v>
      </c>
      <c r="Q2305">
        <f t="shared" si="71"/>
        <v>2011</v>
      </c>
    </row>
    <row r="2306" spans="1:17" ht="45" x14ac:dyDescent="0.25">
      <c r="A2306">
        <v>2304</v>
      </c>
      <c r="B2306" s="1" t="s">
        <v>4701</v>
      </c>
      <c r="C2306" s="1" t="s">
        <v>4702</v>
      </c>
      <c r="D2306" s="2">
        <v>6000</v>
      </c>
      <c r="E2306" s="3">
        <v>6042.02</v>
      </c>
      <c r="F2306" t="s">
        <v>19</v>
      </c>
      <c r="G2306" t="s">
        <v>20</v>
      </c>
      <c r="H2306" t="s">
        <v>21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1621</v>
      </c>
      <c r="O2306" t="s">
        <v>1825</v>
      </c>
      <c r="P2306" s="4">
        <f t="shared" ref="P2306:P2369" si="72">(((J2306/60)/60)/24)+DATE(1970,1,1)</f>
        <v>40502.815868055557</v>
      </c>
      <c r="Q2306">
        <f t="shared" ref="Q2306:Q2369" si="73">YEAR(P2306)</f>
        <v>2010</v>
      </c>
    </row>
    <row r="2307" spans="1:17" ht="60" x14ac:dyDescent="0.25">
      <c r="A2307">
        <v>2305</v>
      </c>
      <c r="B2307" s="1" t="s">
        <v>4703</v>
      </c>
      <c r="C2307" s="1" t="s">
        <v>4704</v>
      </c>
      <c r="D2307" s="2">
        <v>18000</v>
      </c>
      <c r="E2307" s="3">
        <v>18221</v>
      </c>
      <c r="F2307" t="s">
        <v>19</v>
      </c>
      <c r="G2307" t="s">
        <v>20</v>
      </c>
      <c r="H2307" t="s">
        <v>21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1621</v>
      </c>
      <c r="O2307" t="s">
        <v>1825</v>
      </c>
      <c r="P2307" s="4">
        <f t="shared" si="72"/>
        <v>41834.695277777777</v>
      </c>
      <c r="Q2307">
        <f t="shared" si="73"/>
        <v>2014</v>
      </c>
    </row>
    <row r="2308" spans="1:17" ht="45" x14ac:dyDescent="0.25">
      <c r="A2308">
        <v>2306</v>
      </c>
      <c r="B2308" s="1" t="s">
        <v>4705</v>
      </c>
      <c r="C2308" s="1" t="s">
        <v>4706</v>
      </c>
      <c r="D2308" s="2">
        <v>3500</v>
      </c>
      <c r="E2308" s="3">
        <v>3736.55</v>
      </c>
      <c r="F2308" t="s">
        <v>19</v>
      </c>
      <c r="G2308" t="s">
        <v>20</v>
      </c>
      <c r="H2308" t="s">
        <v>21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1621</v>
      </c>
      <c r="O2308" t="s">
        <v>1825</v>
      </c>
      <c r="P2308" s="4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1" t="s">
        <v>4707</v>
      </c>
      <c r="C2309" s="1" t="s">
        <v>4708</v>
      </c>
      <c r="D2309" s="2">
        <v>1964.47</v>
      </c>
      <c r="E2309" s="3">
        <v>2095.2600000000002</v>
      </c>
      <c r="F2309" t="s">
        <v>19</v>
      </c>
      <c r="G2309" t="s">
        <v>20</v>
      </c>
      <c r="H2309" t="s">
        <v>21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1621</v>
      </c>
      <c r="O2309" t="s">
        <v>1825</v>
      </c>
      <c r="P2309" s="4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1" t="s">
        <v>4709</v>
      </c>
      <c r="C2310" s="1" t="s">
        <v>4710</v>
      </c>
      <c r="D2310" s="2">
        <v>50000</v>
      </c>
      <c r="E2310" s="3">
        <v>50653.11</v>
      </c>
      <c r="F2310" t="s">
        <v>19</v>
      </c>
      <c r="G2310" t="s">
        <v>20</v>
      </c>
      <c r="H2310" t="s">
        <v>21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1621</v>
      </c>
      <c r="O2310" t="s">
        <v>1825</v>
      </c>
      <c r="P2310" s="4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1" t="s">
        <v>4711</v>
      </c>
      <c r="C2311" s="1" t="s">
        <v>4712</v>
      </c>
      <c r="D2311" s="2">
        <v>6000</v>
      </c>
      <c r="E2311" s="3">
        <v>6400.47</v>
      </c>
      <c r="F2311" t="s">
        <v>19</v>
      </c>
      <c r="G2311" t="s">
        <v>20</v>
      </c>
      <c r="H2311" t="s">
        <v>21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1621</v>
      </c>
      <c r="O2311" t="s">
        <v>1825</v>
      </c>
      <c r="P2311" s="4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1" t="s">
        <v>4713</v>
      </c>
      <c r="C2312" s="1" t="s">
        <v>4714</v>
      </c>
      <c r="D2312" s="2">
        <v>18500</v>
      </c>
      <c r="E2312" s="3">
        <v>79335.360000000001</v>
      </c>
      <c r="F2312" t="s">
        <v>19</v>
      </c>
      <c r="G2312" t="s">
        <v>20</v>
      </c>
      <c r="H2312" t="s">
        <v>21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1621</v>
      </c>
      <c r="O2312" t="s">
        <v>1825</v>
      </c>
      <c r="P2312" s="4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1" t="s">
        <v>4715</v>
      </c>
      <c r="C2313" s="1" t="s">
        <v>4716</v>
      </c>
      <c r="D2313" s="2">
        <v>9000</v>
      </c>
      <c r="E2313" s="3">
        <v>9370</v>
      </c>
      <c r="F2313" t="s">
        <v>19</v>
      </c>
      <c r="G2313" t="s">
        <v>20</v>
      </c>
      <c r="H2313" t="s">
        <v>21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1621</v>
      </c>
      <c r="O2313" t="s">
        <v>1825</v>
      </c>
      <c r="P2313" s="4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1" t="s">
        <v>4717</v>
      </c>
      <c r="C2314" s="1" t="s">
        <v>4718</v>
      </c>
      <c r="D2314" s="2">
        <v>3000</v>
      </c>
      <c r="E2314" s="3">
        <v>3236</v>
      </c>
      <c r="F2314" t="s">
        <v>19</v>
      </c>
      <c r="G2314" t="s">
        <v>20</v>
      </c>
      <c r="H2314" t="s">
        <v>21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1621</v>
      </c>
      <c r="O2314" t="s">
        <v>1825</v>
      </c>
      <c r="P2314" s="4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1" t="s">
        <v>4719</v>
      </c>
      <c r="C2315" s="1" t="s">
        <v>4720</v>
      </c>
      <c r="D2315" s="2">
        <v>5000</v>
      </c>
      <c r="E2315" s="3">
        <v>8792.02</v>
      </c>
      <c r="F2315" t="s">
        <v>19</v>
      </c>
      <c r="G2315" t="s">
        <v>20</v>
      </c>
      <c r="H2315" t="s">
        <v>21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1621</v>
      </c>
      <c r="O2315" t="s">
        <v>1825</v>
      </c>
      <c r="P2315" s="4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1" t="s">
        <v>4721</v>
      </c>
      <c r="C2316" s="1" t="s">
        <v>4722</v>
      </c>
      <c r="D2316" s="2">
        <v>1200</v>
      </c>
      <c r="E2316" s="3">
        <v>1883.64</v>
      </c>
      <c r="F2316" t="s">
        <v>19</v>
      </c>
      <c r="G2316" t="s">
        <v>20</v>
      </c>
      <c r="H2316" t="s">
        <v>21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1621</v>
      </c>
      <c r="O2316" t="s">
        <v>1825</v>
      </c>
      <c r="P2316" s="4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1" t="s">
        <v>4723</v>
      </c>
      <c r="C2317" s="1" t="s">
        <v>4724</v>
      </c>
      <c r="D2317" s="2">
        <v>2500</v>
      </c>
      <c r="E2317" s="3">
        <v>2565</v>
      </c>
      <c r="F2317" t="s">
        <v>19</v>
      </c>
      <c r="G2317" t="s">
        <v>20</v>
      </c>
      <c r="H2317" t="s">
        <v>21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1621</v>
      </c>
      <c r="O2317" t="s">
        <v>1825</v>
      </c>
      <c r="P2317" s="4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1" t="s">
        <v>4725</v>
      </c>
      <c r="C2318" s="1" t="s">
        <v>4726</v>
      </c>
      <c r="D2318" s="2">
        <v>15000</v>
      </c>
      <c r="E2318" s="3">
        <v>15606.4</v>
      </c>
      <c r="F2318" t="s">
        <v>19</v>
      </c>
      <c r="G2318" t="s">
        <v>20</v>
      </c>
      <c r="H2318" t="s">
        <v>21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1621</v>
      </c>
      <c r="O2318" t="s">
        <v>1825</v>
      </c>
      <c r="P2318" s="4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1" t="s">
        <v>4727</v>
      </c>
      <c r="C2319" s="1" t="s">
        <v>4728</v>
      </c>
      <c r="D2319" s="2">
        <v>400</v>
      </c>
      <c r="E2319" s="3">
        <v>416</v>
      </c>
      <c r="F2319" t="s">
        <v>19</v>
      </c>
      <c r="G2319" t="s">
        <v>20</v>
      </c>
      <c r="H2319" t="s">
        <v>21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1621</v>
      </c>
      <c r="O2319" t="s">
        <v>1825</v>
      </c>
      <c r="P2319" s="4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1" t="s">
        <v>4729</v>
      </c>
      <c r="C2320" s="1" t="s">
        <v>4730</v>
      </c>
      <c r="D2320" s="2">
        <v>5000</v>
      </c>
      <c r="E2320" s="3">
        <v>6053</v>
      </c>
      <c r="F2320" t="s">
        <v>19</v>
      </c>
      <c r="G2320" t="s">
        <v>20</v>
      </c>
      <c r="H2320" t="s">
        <v>21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1621</v>
      </c>
      <c r="O2320" t="s">
        <v>1825</v>
      </c>
      <c r="P2320" s="4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1" t="s">
        <v>4731</v>
      </c>
      <c r="C2321" s="1" t="s">
        <v>4732</v>
      </c>
      <c r="D2321" s="2">
        <v>3000</v>
      </c>
      <c r="E2321" s="3">
        <v>3231</v>
      </c>
      <c r="F2321" t="s">
        <v>19</v>
      </c>
      <c r="G2321" t="s">
        <v>20</v>
      </c>
      <c r="H2321" t="s">
        <v>21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1621</v>
      </c>
      <c r="O2321" t="s">
        <v>1825</v>
      </c>
      <c r="P2321" s="4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1" t="s">
        <v>4733</v>
      </c>
      <c r="C2322" s="1" t="s">
        <v>4734</v>
      </c>
      <c r="D2322" s="2">
        <v>5000</v>
      </c>
      <c r="E2322" s="3">
        <v>5433</v>
      </c>
      <c r="F2322" t="s">
        <v>19</v>
      </c>
      <c r="G2322" t="s">
        <v>20</v>
      </c>
      <c r="H2322" t="s">
        <v>21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1621</v>
      </c>
      <c r="O2322" t="s">
        <v>1825</v>
      </c>
      <c r="P2322" s="4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1" t="s">
        <v>4735</v>
      </c>
      <c r="C2323" s="1" t="s">
        <v>4736</v>
      </c>
      <c r="D2323" s="2">
        <v>10557</v>
      </c>
      <c r="E2323" s="3">
        <v>4130</v>
      </c>
      <c r="F2323" t="s">
        <v>3450</v>
      </c>
      <c r="G2323" t="s">
        <v>2020</v>
      </c>
      <c r="H2323" t="s">
        <v>59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2363</v>
      </c>
      <c r="O2323" t="s">
        <v>4737</v>
      </c>
      <c r="P2323" s="4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1" t="s">
        <v>4738</v>
      </c>
      <c r="C2324" s="1" t="s">
        <v>4739</v>
      </c>
      <c r="D2324" s="2">
        <v>2700</v>
      </c>
      <c r="E2324" s="3">
        <v>85</v>
      </c>
      <c r="F2324" t="s">
        <v>3450</v>
      </c>
      <c r="G2324" t="s">
        <v>20</v>
      </c>
      <c r="H2324" t="s">
        <v>21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2363</v>
      </c>
      <c r="O2324" t="s">
        <v>4737</v>
      </c>
      <c r="P2324" s="4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1" t="s">
        <v>4740</v>
      </c>
      <c r="C2325" s="1" t="s">
        <v>4741</v>
      </c>
      <c r="D2325" s="2">
        <v>250</v>
      </c>
      <c r="E2325" s="3">
        <v>120</v>
      </c>
      <c r="F2325" t="s">
        <v>3450</v>
      </c>
      <c r="G2325" t="s">
        <v>20</v>
      </c>
      <c r="H2325" t="s">
        <v>21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2363</v>
      </c>
      <c r="O2325" t="s">
        <v>4737</v>
      </c>
      <c r="P2325" s="4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1" t="s">
        <v>4742</v>
      </c>
      <c r="C2326" s="1" t="s">
        <v>4743</v>
      </c>
      <c r="D2326" s="2">
        <v>7500</v>
      </c>
      <c r="E2326" s="3">
        <v>1555</v>
      </c>
      <c r="F2326" t="s">
        <v>3450</v>
      </c>
      <c r="G2326" t="s">
        <v>28</v>
      </c>
      <c r="H2326" t="s">
        <v>29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2363</v>
      </c>
      <c r="O2326" t="s">
        <v>4737</v>
      </c>
      <c r="P2326" s="4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1" t="s">
        <v>4744</v>
      </c>
      <c r="C2327" s="1" t="s">
        <v>4745</v>
      </c>
      <c r="D2327" s="2">
        <v>1000</v>
      </c>
      <c r="E2327" s="3">
        <v>80</v>
      </c>
      <c r="F2327" t="s">
        <v>3450</v>
      </c>
      <c r="G2327" t="s">
        <v>20</v>
      </c>
      <c r="H2327" t="s">
        <v>21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2363</v>
      </c>
      <c r="O2327" t="s">
        <v>4737</v>
      </c>
      <c r="P2327" s="4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1" t="s">
        <v>4746</v>
      </c>
      <c r="C2328" s="1" t="s">
        <v>4747</v>
      </c>
      <c r="D2328" s="2">
        <v>15000</v>
      </c>
      <c r="E2328" s="3">
        <v>108</v>
      </c>
      <c r="F2328" t="s">
        <v>3450</v>
      </c>
      <c r="G2328" t="s">
        <v>20</v>
      </c>
      <c r="H2328" t="s">
        <v>21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2363</v>
      </c>
      <c r="O2328" t="s">
        <v>4737</v>
      </c>
      <c r="P2328" s="4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1" t="s">
        <v>4748</v>
      </c>
      <c r="C2329" s="1" t="s">
        <v>4749</v>
      </c>
      <c r="D2329" s="2">
        <v>35000</v>
      </c>
      <c r="E2329" s="3">
        <v>184133.01</v>
      </c>
      <c r="F2329" t="s">
        <v>19</v>
      </c>
      <c r="G2329" t="s">
        <v>20</v>
      </c>
      <c r="H2329" t="s">
        <v>21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2363</v>
      </c>
      <c r="O2329" t="s">
        <v>4737</v>
      </c>
      <c r="P2329" s="4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1" t="s">
        <v>4750</v>
      </c>
      <c r="C2330" s="1" t="s">
        <v>4751</v>
      </c>
      <c r="D2330" s="2">
        <v>10000</v>
      </c>
      <c r="E2330" s="3">
        <v>25445</v>
      </c>
      <c r="F2330" t="s">
        <v>19</v>
      </c>
      <c r="G2330" t="s">
        <v>20</v>
      </c>
      <c r="H2330" t="s">
        <v>21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2363</v>
      </c>
      <c r="O2330" t="s">
        <v>4737</v>
      </c>
      <c r="P2330" s="4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1" t="s">
        <v>4752</v>
      </c>
      <c r="C2331" s="1" t="s">
        <v>4753</v>
      </c>
      <c r="D2331" s="2">
        <v>25000</v>
      </c>
      <c r="E2331" s="3">
        <v>26480</v>
      </c>
      <c r="F2331" t="s">
        <v>19</v>
      </c>
      <c r="G2331" t="s">
        <v>20</v>
      </c>
      <c r="H2331" t="s">
        <v>21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2363</v>
      </c>
      <c r="O2331" t="s">
        <v>4737</v>
      </c>
      <c r="P2331" s="4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1" t="s">
        <v>4754</v>
      </c>
      <c r="C2332" s="1" t="s">
        <v>4755</v>
      </c>
      <c r="D2332" s="2">
        <v>35000</v>
      </c>
      <c r="E2332" s="3">
        <v>35848</v>
      </c>
      <c r="F2332" t="s">
        <v>19</v>
      </c>
      <c r="G2332" t="s">
        <v>20</v>
      </c>
      <c r="H2332" t="s">
        <v>21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2363</v>
      </c>
      <c r="O2332" t="s">
        <v>4737</v>
      </c>
      <c r="P2332" s="4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1" t="s">
        <v>4756</v>
      </c>
      <c r="C2333" s="1" t="s">
        <v>4757</v>
      </c>
      <c r="D2333" s="2">
        <v>8000</v>
      </c>
      <c r="E2333" s="3">
        <v>11545.1</v>
      </c>
      <c r="F2333" t="s">
        <v>19</v>
      </c>
      <c r="G2333" t="s">
        <v>20</v>
      </c>
      <c r="H2333" t="s">
        <v>21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2363</v>
      </c>
      <c r="O2333" t="s">
        <v>4737</v>
      </c>
      <c r="P2333" s="4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1" t="s">
        <v>4758</v>
      </c>
      <c r="C2334" s="1" t="s">
        <v>4759</v>
      </c>
      <c r="D2334" s="2">
        <v>25000</v>
      </c>
      <c r="E2334" s="3">
        <v>26577</v>
      </c>
      <c r="F2334" t="s">
        <v>19</v>
      </c>
      <c r="G2334" t="s">
        <v>20</v>
      </c>
      <c r="H2334" t="s">
        <v>21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2363</v>
      </c>
      <c r="O2334" t="s">
        <v>4737</v>
      </c>
      <c r="P2334" s="4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1" t="s">
        <v>4760</v>
      </c>
      <c r="C2335" s="1" t="s">
        <v>4761</v>
      </c>
      <c r="D2335" s="2">
        <v>600</v>
      </c>
      <c r="E2335" s="3">
        <v>1273</v>
      </c>
      <c r="F2335" t="s">
        <v>19</v>
      </c>
      <c r="G2335" t="s">
        <v>20</v>
      </c>
      <c r="H2335" t="s">
        <v>21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2363</v>
      </c>
      <c r="O2335" t="s">
        <v>4737</v>
      </c>
      <c r="P2335" s="4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1" t="s">
        <v>4762</v>
      </c>
      <c r="C2336" s="1" t="s">
        <v>4763</v>
      </c>
      <c r="D2336" s="2">
        <v>4000</v>
      </c>
      <c r="E2336" s="3">
        <v>4078</v>
      </c>
      <c r="F2336" t="s">
        <v>19</v>
      </c>
      <c r="G2336" t="s">
        <v>20</v>
      </c>
      <c r="H2336" t="s">
        <v>21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2363</v>
      </c>
      <c r="O2336" t="s">
        <v>4737</v>
      </c>
      <c r="P2336" s="4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1" t="s">
        <v>4764</v>
      </c>
      <c r="C2337" s="1" t="s">
        <v>4765</v>
      </c>
      <c r="D2337" s="2">
        <v>25000</v>
      </c>
      <c r="E2337" s="3">
        <v>25568</v>
      </c>
      <c r="F2337" t="s">
        <v>19</v>
      </c>
      <c r="G2337" t="s">
        <v>20</v>
      </c>
      <c r="H2337" t="s">
        <v>21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2363</v>
      </c>
      <c r="O2337" t="s">
        <v>4737</v>
      </c>
      <c r="P2337" s="4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1" t="s">
        <v>4766</v>
      </c>
      <c r="C2338" s="1" t="s">
        <v>4767</v>
      </c>
      <c r="D2338" s="2">
        <v>20000</v>
      </c>
      <c r="E2338" s="3">
        <v>104146.51</v>
      </c>
      <c r="F2338" t="s">
        <v>19</v>
      </c>
      <c r="G2338" t="s">
        <v>20</v>
      </c>
      <c r="H2338" t="s">
        <v>21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2363</v>
      </c>
      <c r="O2338" t="s">
        <v>4737</v>
      </c>
      <c r="P2338" s="4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1" t="s">
        <v>4768</v>
      </c>
      <c r="C2339" s="1" t="s">
        <v>4769</v>
      </c>
      <c r="D2339" s="2">
        <v>12000</v>
      </c>
      <c r="E2339" s="3">
        <v>13279</v>
      </c>
      <c r="F2339" t="s">
        <v>19</v>
      </c>
      <c r="G2339" t="s">
        <v>20</v>
      </c>
      <c r="H2339" t="s">
        <v>21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2363</v>
      </c>
      <c r="O2339" t="s">
        <v>4737</v>
      </c>
      <c r="P2339" s="4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1" t="s">
        <v>4770</v>
      </c>
      <c r="C2340" s="1" t="s">
        <v>4771</v>
      </c>
      <c r="D2340" s="2">
        <v>15000</v>
      </c>
      <c r="E2340" s="3">
        <v>15171.5</v>
      </c>
      <c r="F2340" t="s">
        <v>19</v>
      </c>
      <c r="G2340" t="s">
        <v>20</v>
      </c>
      <c r="H2340" t="s">
        <v>21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2363</v>
      </c>
      <c r="O2340" t="s">
        <v>4737</v>
      </c>
      <c r="P2340" s="4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1" t="s">
        <v>4772</v>
      </c>
      <c r="C2341" s="1" t="s">
        <v>4773</v>
      </c>
      <c r="D2341" s="2">
        <v>25000</v>
      </c>
      <c r="E2341" s="3">
        <v>73552</v>
      </c>
      <c r="F2341" t="s">
        <v>19</v>
      </c>
      <c r="G2341" t="s">
        <v>20</v>
      </c>
      <c r="H2341" t="s">
        <v>21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2363</v>
      </c>
      <c r="O2341" t="s">
        <v>4737</v>
      </c>
      <c r="P2341" s="4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1" t="s">
        <v>4774</v>
      </c>
      <c r="C2342" s="1" t="s">
        <v>4775</v>
      </c>
      <c r="D2342" s="2">
        <v>40000</v>
      </c>
      <c r="E2342" s="3">
        <v>42311</v>
      </c>
      <c r="F2342" t="s">
        <v>19</v>
      </c>
      <c r="G2342" t="s">
        <v>20</v>
      </c>
      <c r="H2342" t="s">
        <v>21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2363</v>
      </c>
      <c r="O2342" t="s">
        <v>4737</v>
      </c>
      <c r="P2342" s="4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1" t="s">
        <v>4776</v>
      </c>
      <c r="C2343" s="1" t="s">
        <v>4777</v>
      </c>
      <c r="D2343" s="2">
        <v>5000</v>
      </c>
      <c r="E2343" s="3">
        <v>0</v>
      </c>
      <c r="F2343" t="s">
        <v>276</v>
      </c>
      <c r="G2343" t="s">
        <v>20</v>
      </c>
      <c r="H2343" t="s">
        <v>21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1132</v>
      </c>
      <c r="O2343" t="s">
        <v>1133</v>
      </c>
      <c r="P2343" s="4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1" t="s">
        <v>4778</v>
      </c>
      <c r="C2344" s="1" t="s">
        <v>4779</v>
      </c>
      <c r="D2344" s="2">
        <v>5500</v>
      </c>
      <c r="E2344" s="3">
        <v>0</v>
      </c>
      <c r="F2344" t="s">
        <v>276</v>
      </c>
      <c r="G2344" t="s">
        <v>20</v>
      </c>
      <c r="H2344" t="s">
        <v>21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1132</v>
      </c>
      <c r="O2344" t="s">
        <v>1133</v>
      </c>
      <c r="P2344" s="4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1" t="s">
        <v>4780</v>
      </c>
      <c r="C2345" s="1" t="s">
        <v>4781</v>
      </c>
      <c r="D2345" s="2">
        <v>10000</v>
      </c>
      <c r="E2345" s="3">
        <v>300</v>
      </c>
      <c r="F2345" t="s">
        <v>276</v>
      </c>
      <c r="G2345" t="s">
        <v>20</v>
      </c>
      <c r="H2345" t="s">
        <v>21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1132</v>
      </c>
      <c r="O2345" t="s">
        <v>1133</v>
      </c>
      <c r="P2345" s="4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1" t="s">
        <v>4782</v>
      </c>
      <c r="C2346" s="1" t="s">
        <v>4783</v>
      </c>
      <c r="D2346" s="2">
        <v>1000</v>
      </c>
      <c r="E2346" s="3">
        <v>1</v>
      </c>
      <c r="F2346" t="s">
        <v>276</v>
      </c>
      <c r="G2346" t="s">
        <v>163</v>
      </c>
      <c r="H2346" t="s">
        <v>164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1132</v>
      </c>
      <c r="O2346" t="s">
        <v>1133</v>
      </c>
      <c r="P2346" s="4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1" t="s">
        <v>4784</v>
      </c>
      <c r="C2347" s="1" t="s">
        <v>4785</v>
      </c>
      <c r="D2347" s="2">
        <v>3000</v>
      </c>
      <c r="E2347" s="3">
        <v>0</v>
      </c>
      <c r="F2347" t="s">
        <v>276</v>
      </c>
      <c r="G2347" t="s">
        <v>20</v>
      </c>
      <c r="H2347" t="s">
        <v>21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1132</v>
      </c>
      <c r="O2347" t="s">
        <v>1133</v>
      </c>
      <c r="P2347" s="4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1" t="s">
        <v>4786</v>
      </c>
      <c r="C2348" s="1" t="s">
        <v>4787</v>
      </c>
      <c r="D2348" s="2">
        <v>60000</v>
      </c>
      <c r="E2348" s="3">
        <v>39</v>
      </c>
      <c r="F2348" t="s">
        <v>276</v>
      </c>
      <c r="G2348" t="s">
        <v>20</v>
      </c>
      <c r="H2348" t="s">
        <v>21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1132</v>
      </c>
      <c r="O2348" t="s">
        <v>1133</v>
      </c>
      <c r="P2348" s="4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1" t="s">
        <v>4788</v>
      </c>
      <c r="C2349" s="1" t="s">
        <v>4789</v>
      </c>
      <c r="D2349" s="2">
        <v>1000</v>
      </c>
      <c r="E2349" s="3">
        <v>15</v>
      </c>
      <c r="F2349" t="s">
        <v>276</v>
      </c>
      <c r="G2349" t="s">
        <v>20</v>
      </c>
      <c r="H2349" t="s">
        <v>21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1132</v>
      </c>
      <c r="O2349" t="s">
        <v>1133</v>
      </c>
      <c r="P2349" s="4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1" t="s">
        <v>4790</v>
      </c>
      <c r="C2350" s="1" t="s">
        <v>4791</v>
      </c>
      <c r="D2350" s="2">
        <v>70000</v>
      </c>
      <c r="E2350" s="3">
        <v>270</v>
      </c>
      <c r="F2350" t="s">
        <v>276</v>
      </c>
      <c r="G2350" t="s">
        <v>20</v>
      </c>
      <c r="H2350" t="s">
        <v>21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1132</v>
      </c>
      <c r="O2350" t="s">
        <v>1133</v>
      </c>
      <c r="P2350" s="4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1" t="s">
        <v>4792</v>
      </c>
      <c r="C2351" s="1" t="s">
        <v>4793</v>
      </c>
      <c r="D2351" s="2">
        <v>474900</v>
      </c>
      <c r="E2351" s="3">
        <v>0</v>
      </c>
      <c r="F2351" t="s">
        <v>276</v>
      </c>
      <c r="G2351" t="s">
        <v>480</v>
      </c>
      <c r="H2351" t="s">
        <v>481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1132</v>
      </c>
      <c r="O2351" t="s">
        <v>1133</v>
      </c>
      <c r="P2351" s="4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1" t="s">
        <v>4794</v>
      </c>
      <c r="C2352" s="1" t="s">
        <v>4795</v>
      </c>
      <c r="D2352" s="2">
        <v>50000</v>
      </c>
      <c r="E2352" s="3">
        <v>0</v>
      </c>
      <c r="F2352" t="s">
        <v>276</v>
      </c>
      <c r="G2352" t="s">
        <v>2467</v>
      </c>
      <c r="H2352" t="s">
        <v>59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1132</v>
      </c>
      <c r="O2352" t="s">
        <v>1133</v>
      </c>
      <c r="P2352" s="4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1" t="s">
        <v>4796</v>
      </c>
      <c r="C2353" s="1" t="s">
        <v>4797</v>
      </c>
      <c r="D2353" s="2">
        <v>18900</v>
      </c>
      <c r="E2353" s="3">
        <v>108</v>
      </c>
      <c r="F2353" t="s">
        <v>276</v>
      </c>
      <c r="G2353" t="s">
        <v>84</v>
      </c>
      <c r="H2353" t="s">
        <v>85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1132</v>
      </c>
      <c r="O2353" t="s">
        <v>1133</v>
      </c>
      <c r="P2353" s="4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1" t="s">
        <v>4798</v>
      </c>
      <c r="C2354" s="1" t="s">
        <v>4799</v>
      </c>
      <c r="D2354" s="2">
        <v>2000</v>
      </c>
      <c r="E2354" s="3">
        <v>0</v>
      </c>
      <c r="F2354" t="s">
        <v>276</v>
      </c>
      <c r="G2354" t="s">
        <v>20</v>
      </c>
      <c r="H2354" t="s">
        <v>21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1132</v>
      </c>
      <c r="O2354" t="s">
        <v>1133</v>
      </c>
      <c r="P2354" s="4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1" t="s">
        <v>4800</v>
      </c>
      <c r="C2355" s="1" t="s">
        <v>4801</v>
      </c>
      <c r="D2355" s="2">
        <v>1000</v>
      </c>
      <c r="E2355" s="3">
        <v>0</v>
      </c>
      <c r="F2355" t="s">
        <v>276</v>
      </c>
      <c r="G2355" t="s">
        <v>20</v>
      </c>
      <c r="H2355" t="s">
        <v>21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1132</v>
      </c>
      <c r="O2355" t="s">
        <v>1133</v>
      </c>
      <c r="P2355" s="4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1" t="s">
        <v>4802</v>
      </c>
      <c r="C2356" s="1" t="s">
        <v>4803</v>
      </c>
      <c r="D2356" s="2">
        <v>35000</v>
      </c>
      <c r="E2356" s="3">
        <v>25</v>
      </c>
      <c r="F2356" t="s">
        <v>276</v>
      </c>
      <c r="G2356" t="s">
        <v>20</v>
      </c>
      <c r="H2356" t="s">
        <v>21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1132</v>
      </c>
      <c r="O2356" t="s">
        <v>1133</v>
      </c>
      <c r="P2356" s="4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1" t="s">
        <v>4804</v>
      </c>
      <c r="C2357" s="1" t="s">
        <v>4805</v>
      </c>
      <c r="D2357" s="2">
        <v>8000</v>
      </c>
      <c r="E2357" s="3">
        <v>55</v>
      </c>
      <c r="F2357" t="s">
        <v>276</v>
      </c>
      <c r="G2357" t="s">
        <v>54</v>
      </c>
      <c r="H2357" t="s">
        <v>55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1132</v>
      </c>
      <c r="O2357" t="s">
        <v>1133</v>
      </c>
      <c r="P2357" s="4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1" t="s">
        <v>4806</v>
      </c>
      <c r="C2358" s="1" t="s">
        <v>4807</v>
      </c>
      <c r="D2358" s="2">
        <v>10000</v>
      </c>
      <c r="E2358" s="3">
        <v>0</v>
      </c>
      <c r="F2358" t="s">
        <v>276</v>
      </c>
      <c r="G2358" t="s">
        <v>391</v>
      </c>
      <c r="H2358" t="s">
        <v>59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1132</v>
      </c>
      <c r="O2358" t="s">
        <v>1133</v>
      </c>
      <c r="P2358" s="4">
        <f t="shared" si="72"/>
        <v>42130.78361111111</v>
      </c>
      <c r="Q2358">
        <f t="shared" si="73"/>
        <v>2015</v>
      </c>
    </row>
    <row r="2359" spans="1:17" ht="45" x14ac:dyDescent="0.25">
      <c r="A2359">
        <v>2357</v>
      </c>
      <c r="B2359" s="1" t="s">
        <v>4808</v>
      </c>
      <c r="C2359" s="1" t="s">
        <v>4809</v>
      </c>
      <c r="D2359" s="2">
        <v>27000</v>
      </c>
      <c r="E2359" s="3">
        <v>0</v>
      </c>
      <c r="F2359" t="s">
        <v>276</v>
      </c>
      <c r="G2359" t="s">
        <v>28</v>
      </c>
      <c r="H2359" t="s">
        <v>29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1132</v>
      </c>
      <c r="O2359" t="s">
        <v>1133</v>
      </c>
      <c r="P2359" s="4">
        <f t="shared" si="72"/>
        <v>42264.620115740734</v>
      </c>
      <c r="Q2359">
        <f t="shared" si="73"/>
        <v>2015</v>
      </c>
    </row>
    <row r="2360" spans="1:17" ht="45" x14ac:dyDescent="0.25">
      <c r="A2360">
        <v>2358</v>
      </c>
      <c r="B2360" s="1" t="s">
        <v>4810</v>
      </c>
      <c r="C2360" s="1" t="s">
        <v>4811</v>
      </c>
      <c r="D2360" s="2">
        <v>1500</v>
      </c>
      <c r="E2360" s="3">
        <v>0</v>
      </c>
      <c r="F2360" t="s">
        <v>276</v>
      </c>
      <c r="G2360" t="s">
        <v>28</v>
      </c>
      <c r="H2360" t="s">
        <v>29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1132</v>
      </c>
      <c r="O2360" t="s">
        <v>1133</v>
      </c>
      <c r="P2360" s="4">
        <f t="shared" si="72"/>
        <v>41978.930972222224</v>
      </c>
      <c r="Q2360">
        <f t="shared" si="73"/>
        <v>2014</v>
      </c>
    </row>
    <row r="2361" spans="1:17" ht="45" x14ac:dyDescent="0.25">
      <c r="A2361">
        <v>2359</v>
      </c>
      <c r="B2361" s="1" t="s">
        <v>4812</v>
      </c>
      <c r="C2361" s="1" t="s">
        <v>4813</v>
      </c>
      <c r="D2361" s="2">
        <v>7500</v>
      </c>
      <c r="E2361" s="3">
        <v>1101</v>
      </c>
      <c r="F2361" t="s">
        <v>276</v>
      </c>
      <c r="G2361" t="s">
        <v>20</v>
      </c>
      <c r="H2361" t="s">
        <v>21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1132</v>
      </c>
      <c r="O2361" t="s">
        <v>1133</v>
      </c>
      <c r="P2361" s="4">
        <f t="shared" si="72"/>
        <v>42159.649583333332</v>
      </c>
      <c r="Q2361">
        <f t="shared" si="73"/>
        <v>2015</v>
      </c>
    </row>
    <row r="2362" spans="1:17" ht="45" x14ac:dyDescent="0.25">
      <c r="A2362">
        <v>2360</v>
      </c>
      <c r="B2362" s="1" t="s">
        <v>4814</v>
      </c>
      <c r="C2362" s="1" t="s">
        <v>4815</v>
      </c>
      <c r="D2362" s="2">
        <v>5000</v>
      </c>
      <c r="E2362" s="3">
        <v>2</v>
      </c>
      <c r="F2362" t="s">
        <v>276</v>
      </c>
      <c r="G2362" t="s">
        <v>163</v>
      </c>
      <c r="H2362" t="s">
        <v>164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1132</v>
      </c>
      <c r="O2362" t="s">
        <v>1133</v>
      </c>
      <c r="P2362" s="4">
        <f t="shared" si="72"/>
        <v>42377.70694444445</v>
      </c>
      <c r="Q2362">
        <f t="shared" si="73"/>
        <v>2016</v>
      </c>
    </row>
    <row r="2363" spans="1:17" ht="60" x14ac:dyDescent="0.25">
      <c r="A2363">
        <v>2361</v>
      </c>
      <c r="B2363" s="1" t="s">
        <v>4816</v>
      </c>
      <c r="C2363" s="1" t="s">
        <v>4817</v>
      </c>
      <c r="D2363" s="2">
        <v>200</v>
      </c>
      <c r="E2363" s="3">
        <v>0</v>
      </c>
      <c r="F2363" t="s">
        <v>276</v>
      </c>
      <c r="G2363" t="s">
        <v>163</v>
      </c>
      <c r="H2363" t="s">
        <v>164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1132</v>
      </c>
      <c r="O2363" t="s">
        <v>1133</v>
      </c>
      <c r="P2363" s="4">
        <f t="shared" si="72"/>
        <v>42466.858888888892</v>
      </c>
      <c r="Q2363">
        <f t="shared" si="73"/>
        <v>2016</v>
      </c>
    </row>
    <row r="2364" spans="1:17" ht="45" x14ac:dyDescent="0.25">
      <c r="A2364">
        <v>2362</v>
      </c>
      <c r="B2364" s="1" t="s">
        <v>4818</v>
      </c>
      <c r="C2364" s="1" t="s">
        <v>4819</v>
      </c>
      <c r="D2364" s="2">
        <v>420</v>
      </c>
      <c r="E2364" s="3">
        <v>120</v>
      </c>
      <c r="F2364" t="s">
        <v>276</v>
      </c>
      <c r="G2364" t="s">
        <v>20</v>
      </c>
      <c r="H2364" t="s">
        <v>21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1132</v>
      </c>
      <c r="O2364" t="s">
        <v>1133</v>
      </c>
      <c r="P2364" s="4">
        <f t="shared" si="72"/>
        <v>41954.688310185185</v>
      </c>
      <c r="Q2364">
        <f t="shared" si="73"/>
        <v>2014</v>
      </c>
    </row>
    <row r="2365" spans="1:17" ht="60" x14ac:dyDescent="0.25">
      <c r="A2365">
        <v>2363</v>
      </c>
      <c r="B2365" s="1" t="s">
        <v>4820</v>
      </c>
      <c r="C2365" s="1" t="s">
        <v>4821</v>
      </c>
      <c r="D2365" s="2">
        <v>175000</v>
      </c>
      <c r="E2365" s="3">
        <v>0</v>
      </c>
      <c r="F2365" t="s">
        <v>276</v>
      </c>
      <c r="G2365" t="s">
        <v>20</v>
      </c>
      <c r="H2365" t="s">
        <v>21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1132</v>
      </c>
      <c r="O2365" t="s">
        <v>1133</v>
      </c>
      <c r="P2365" s="4">
        <f t="shared" si="72"/>
        <v>42322.011574074073</v>
      </c>
      <c r="Q2365">
        <f t="shared" si="73"/>
        <v>2015</v>
      </c>
    </row>
    <row r="2366" spans="1:17" ht="45" x14ac:dyDescent="0.25">
      <c r="A2366">
        <v>2364</v>
      </c>
      <c r="B2366" s="1" t="s">
        <v>4822</v>
      </c>
      <c r="C2366" s="1" t="s">
        <v>4823</v>
      </c>
      <c r="D2366" s="2">
        <v>128</v>
      </c>
      <c r="E2366" s="3">
        <v>0</v>
      </c>
      <c r="F2366" t="s">
        <v>276</v>
      </c>
      <c r="G2366" t="s">
        <v>20</v>
      </c>
      <c r="H2366" t="s">
        <v>21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1132</v>
      </c>
      <c r="O2366" t="s">
        <v>1133</v>
      </c>
      <c r="P2366" s="4">
        <f t="shared" si="72"/>
        <v>42248.934675925921</v>
      </c>
      <c r="Q2366">
        <f t="shared" si="73"/>
        <v>2015</v>
      </c>
    </row>
    <row r="2367" spans="1:17" ht="60" x14ac:dyDescent="0.25">
      <c r="A2367">
        <v>2365</v>
      </c>
      <c r="B2367" s="1" t="s">
        <v>4824</v>
      </c>
      <c r="C2367" s="1" t="s">
        <v>4825</v>
      </c>
      <c r="D2367" s="2">
        <v>1000</v>
      </c>
      <c r="E2367" s="3">
        <v>0</v>
      </c>
      <c r="F2367" t="s">
        <v>276</v>
      </c>
      <c r="G2367" t="s">
        <v>1230</v>
      </c>
      <c r="H2367" t="s">
        <v>59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1132</v>
      </c>
      <c r="O2367" t="s">
        <v>1133</v>
      </c>
      <c r="P2367" s="4">
        <f t="shared" si="72"/>
        <v>42346.736400462964</v>
      </c>
      <c r="Q2367">
        <f t="shared" si="73"/>
        <v>2015</v>
      </c>
    </row>
    <row r="2368" spans="1:17" ht="45" x14ac:dyDescent="0.25">
      <c r="A2368">
        <v>2366</v>
      </c>
      <c r="B2368" s="1" t="s">
        <v>4826</v>
      </c>
      <c r="C2368" s="1" t="s">
        <v>4827</v>
      </c>
      <c r="D2368" s="2">
        <v>25000</v>
      </c>
      <c r="E2368" s="3">
        <v>2630</v>
      </c>
      <c r="F2368" t="s">
        <v>276</v>
      </c>
      <c r="G2368" t="s">
        <v>28</v>
      </c>
      <c r="H2368" t="s">
        <v>29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1132</v>
      </c>
      <c r="O2368" t="s">
        <v>1133</v>
      </c>
      <c r="P2368" s="4">
        <f t="shared" si="72"/>
        <v>42268.531631944439</v>
      </c>
      <c r="Q2368">
        <f t="shared" si="73"/>
        <v>2015</v>
      </c>
    </row>
    <row r="2369" spans="1:17" ht="60" x14ac:dyDescent="0.25">
      <c r="A2369">
        <v>2367</v>
      </c>
      <c r="B2369" s="1" t="s">
        <v>4828</v>
      </c>
      <c r="C2369" s="1" t="s">
        <v>4829</v>
      </c>
      <c r="D2369" s="2">
        <v>50000</v>
      </c>
      <c r="E2369" s="3">
        <v>670</v>
      </c>
      <c r="F2369" t="s">
        <v>276</v>
      </c>
      <c r="G2369" t="s">
        <v>20</v>
      </c>
      <c r="H2369" t="s">
        <v>21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1132</v>
      </c>
      <c r="O2369" t="s">
        <v>1133</v>
      </c>
      <c r="P2369" s="4">
        <f t="shared" si="72"/>
        <v>42425.970092592594</v>
      </c>
      <c r="Q2369">
        <f t="shared" si="73"/>
        <v>2016</v>
      </c>
    </row>
    <row r="2370" spans="1:17" ht="60" x14ac:dyDescent="0.25">
      <c r="A2370">
        <v>2368</v>
      </c>
      <c r="B2370" s="1" t="s">
        <v>4830</v>
      </c>
      <c r="C2370" s="1" t="s">
        <v>4831</v>
      </c>
      <c r="D2370" s="2">
        <v>40000</v>
      </c>
      <c r="E2370" s="3">
        <v>100</v>
      </c>
      <c r="F2370" t="s">
        <v>276</v>
      </c>
      <c r="G2370" t="s">
        <v>20</v>
      </c>
      <c r="H2370" t="s">
        <v>21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1132</v>
      </c>
      <c r="O2370" t="s">
        <v>1133</v>
      </c>
      <c r="P2370" s="4">
        <f t="shared" ref="P2370:P2433" si="74">(((J2370/60)/60)/24)+DATE(1970,1,1)</f>
        <v>42063.721817129626</v>
      </c>
      <c r="Q2370">
        <f t="shared" ref="Q2370:Q2433" si="75">YEAR(P2370)</f>
        <v>2015</v>
      </c>
    </row>
    <row r="2371" spans="1:17" ht="60" x14ac:dyDescent="0.25">
      <c r="A2371">
        <v>2369</v>
      </c>
      <c r="B2371" s="1" t="s">
        <v>4832</v>
      </c>
      <c r="C2371" s="1" t="s">
        <v>4833</v>
      </c>
      <c r="D2371" s="2">
        <v>25000</v>
      </c>
      <c r="E2371" s="3">
        <v>0</v>
      </c>
      <c r="F2371" t="s">
        <v>276</v>
      </c>
      <c r="G2371" t="s">
        <v>20</v>
      </c>
      <c r="H2371" t="s">
        <v>21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1132</v>
      </c>
      <c r="O2371" t="s">
        <v>1133</v>
      </c>
      <c r="P2371" s="4">
        <f t="shared" si="74"/>
        <v>42380.812627314815</v>
      </c>
      <c r="Q2371">
        <f t="shared" si="75"/>
        <v>2016</v>
      </c>
    </row>
    <row r="2372" spans="1:17" ht="60" x14ac:dyDescent="0.25">
      <c r="A2372">
        <v>2370</v>
      </c>
      <c r="B2372" s="1" t="s">
        <v>4834</v>
      </c>
      <c r="C2372" s="1" t="s">
        <v>4835</v>
      </c>
      <c r="D2372" s="2">
        <v>25000</v>
      </c>
      <c r="E2372" s="3">
        <v>82</v>
      </c>
      <c r="F2372" t="s">
        <v>276</v>
      </c>
      <c r="G2372" t="s">
        <v>20</v>
      </c>
      <c r="H2372" t="s">
        <v>21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1132</v>
      </c>
      <c r="O2372" t="s">
        <v>1133</v>
      </c>
      <c r="P2372" s="4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1" t="s">
        <v>4836</v>
      </c>
      <c r="C2373" s="1" t="s">
        <v>4837</v>
      </c>
      <c r="D2373" s="2">
        <v>2000</v>
      </c>
      <c r="E2373" s="3">
        <v>0</v>
      </c>
      <c r="F2373" t="s">
        <v>276</v>
      </c>
      <c r="G2373" t="s">
        <v>20</v>
      </c>
      <c r="H2373" t="s">
        <v>21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1132</v>
      </c>
      <c r="O2373" t="s">
        <v>1133</v>
      </c>
      <c r="P2373" s="4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1" t="s">
        <v>4838</v>
      </c>
      <c r="C2374" s="1" t="s">
        <v>4839</v>
      </c>
      <c r="D2374" s="2">
        <v>5500</v>
      </c>
      <c r="E2374" s="3">
        <v>180</v>
      </c>
      <c r="F2374" t="s">
        <v>276</v>
      </c>
      <c r="G2374" t="s">
        <v>54</v>
      </c>
      <c r="H2374" t="s">
        <v>55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1132</v>
      </c>
      <c r="O2374" t="s">
        <v>1133</v>
      </c>
      <c r="P2374" s="4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1" t="s">
        <v>4840</v>
      </c>
      <c r="C2375" s="1" t="s">
        <v>4841</v>
      </c>
      <c r="D2375" s="2">
        <v>850000</v>
      </c>
      <c r="E2375" s="3">
        <v>50</v>
      </c>
      <c r="F2375" t="s">
        <v>276</v>
      </c>
      <c r="G2375" t="s">
        <v>480</v>
      </c>
      <c r="H2375" t="s">
        <v>481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1132</v>
      </c>
      <c r="O2375" t="s">
        <v>1133</v>
      </c>
      <c r="P2375" s="4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1" t="s">
        <v>4842</v>
      </c>
      <c r="C2376" s="1" t="s">
        <v>4843</v>
      </c>
      <c r="D2376" s="2">
        <v>22000</v>
      </c>
      <c r="E2376" s="3">
        <v>10</v>
      </c>
      <c r="F2376" t="s">
        <v>276</v>
      </c>
      <c r="G2376" t="s">
        <v>20</v>
      </c>
      <c r="H2376" t="s">
        <v>21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1132</v>
      </c>
      <c r="O2376" t="s">
        <v>1133</v>
      </c>
      <c r="P2376" s="4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1" t="s">
        <v>4844</v>
      </c>
      <c r="C2377" s="1" t="s">
        <v>4845</v>
      </c>
      <c r="D2377" s="2">
        <v>10000</v>
      </c>
      <c r="E2377" s="3">
        <v>0</v>
      </c>
      <c r="F2377" t="s">
        <v>276</v>
      </c>
      <c r="G2377" t="s">
        <v>20</v>
      </c>
      <c r="H2377" t="s">
        <v>21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1132</v>
      </c>
      <c r="O2377" t="s">
        <v>1133</v>
      </c>
      <c r="P2377" s="4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1" t="s">
        <v>4846</v>
      </c>
      <c r="C2378" s="1" t="s">
        <v>4847</v>
      </c>
      <c r="D2378" s="2">
        <v>3000</v>
      </c>
      <c r="E2378" s="3">
        <v>326.33</v>
      </c>
      <c r="F2378" t="s">
        <v>276</v>
      </c>
      <c r="G2378" t="s">
        <v>20</v>
      </c>
      <c r="H2378" t="s">
        <v>21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1132</v>
      </c>
      <c r="O2378" t="s">
        <v>1133</v>
      </c>
      <c r="P2378" s="4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1" t="s">
        <v>4848</v>
      </c>
      <c r="C2379" s="1" t="s">
        <v>4849</v>
      </c>
      <c r="D2379" s="2">
        <v>2500</v>
      </c>
      <c r="E2379" s="3">
        <v>0</v>
      </c>
      <c r="F2379" t="s">
        <v>276</v>
      </c>
      <c r="G2379" t="s">
        <v>163</v>
      </c>
      <c r="H2379" t="s">
        <v>164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1132</v>
      </c>
      <c r="O2379" t="s">
        <v>1133</v>
      </c>
      <c r="P2379" s="4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1" t="s">
        <v>4850</v>
      </c>
      <c r="C2380" s="1" t="s">
        <v>4851</v>
      </c>
      <c r="D2380" s="2">
        <v>110000</v>
      </c>
      <c r="E2380" s="3">
        <v>0</v>
      </c>
      <c r="F2380" t="s">
        <v>276</v>
      </c>
      <c r="G2380" t="s">
        <v>20</v>
      </c>
      <c r="H2380" t="s">
        <v>21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1132</v>
      </c>
      <c r="O2380" t="s">
        <v>1133</v>
      </c>
      <c r="P2380" s="4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1" t="s">
        <v>4852</v>
      </c>
      <c r="C2381" s="1" t="s">
        <v>4853</v>
      </c>
      <c r="D2381" s="2">
        <v>30000</v>
      </c>
      <c r="E2381" s="3">
        <v>0</v>
      </c>
      <c r="F2381" t="s">
        <v>276</v>
      </c>
      <c r="G2381" t="s">
        <v>20</v>
      </c>
      <c r="H2381" t="s">
        <v>21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1132</v>
      </c>
      <c r="O2381" t="s">
        <v>1133</v>
      </c>
      <c r="P2381" s="4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1" t="s">
        <v>4854</v>
      </c>
      <c r="C2382" s="1" t="s">
        <v>4855</v>
      </c>
      <c r="D2382" s="2">
        <v>15000</v>
      </c>
      <c r="E2382" s="3">
        <v>55</v>
      </c>
      <c r="F2382" t="s">
        <v>276</v>
      </c>
      <c r="G2382" t="s">
        <v>20</v>
      </c>
      <c r="H2382" t="s">
        <v>21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1132</v>
      </c>
      <c r="O2382" t="s">
        <v>1133</v>
      </c>
      <c r="P2382" s="4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1" t="s">
        <v>4856</v>
      </c>
      <c r="C2383" s="1" t="s">
        <v>4857</v>
      </c>
      <c r="D2383" s="2">
        <v>86350</v>
      </c>
      <c r="E2383" s="3">
        <v>1571</v>
      </c>
      <c r="F2383" t="s">
        <v>276</v>
      </c>
      <c r="G2383" t="s">
        <v>20</v>
      </c>
      <c r="H2383" t="s">
        <v>21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1132</v>
      </c>
      <c r="O2383" t="s">
        <v>1133</v>
      </c>
      <c r="P2383" s="4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1" t="s">
        <v>4858</v>
      </c>
      <c r="C2384" s="1" t="s">
        <v>4859</v>
      </c>
      <c r="D2384" s="2">
        <v>3000</v>
      </c>
      <c r="E2384" s="3">
        <v>75</v>
      </c>
      <c r="F2384" t="s">
        <v>276</v>
      </c>
      <c r="G2384" t="s">
        <v>20</v>
      </c>
      <c r="H2384" t="s">
        <v>21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1132</v>
      </c>
      <c r="O2384" t="s">
        <v>1133</v>
      </c>
      <c r="P2384" s="4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1" t="s">
        <v>4860</v>
      </c>
      <c r="C2385" s="1" t="s">
        <v>4861</v>
      </c>
      <c r="D2385" s="2">
        <v>10000</v>
      </c>
      <c r="E2385" s="3">
        <v>435</v>
      </c>
      <c r="F2385" t="s">
        <v>276</v>
      </c>
      <c r="G2385" t="s">
        <v>84</v>
      </c>
      <c r="H2385" t="s">
        <v>85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1132</v>
      </c>
      <c r="O2385" t="s">
        <v>1133</v>
      </c>
      <c r="P2385" s="4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1" t="s">
        <v>4862</v>
      </c>
      <c r="C2386" s="1" t="s">
        <v>4863</v>
      </c>
      <c r="D2386" s="2">
        <v>1000</v>
      </c>
      <c r="E2386" s="3">
        <v>8</v>
      </c>
      <c r="F2386" t="s">
        <v>276</v>
      </c>
      <c r="G2386" t="s">
        <v>20</v>
      </c>
      <c r="H2386" t="s">
        <v>21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1132</v>
      </c>
      <c r="O2386" t="s">
        <v>1133</v>
      </c>
      <c r="P2386" s="4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1" t="s">
        <v>4864</v>
      </c>
      <c r="C2387" s="1" t="s">
        <v>4865</v>
      </c>
      <c r="D2387" s="2">
        <v>65000</v>
      </c>
      <c r="E2387" s="3">
        <v>788</v>
      </c>
      <c r="F2387" t="s">
        <v>276</v>
      </c>
      <c r="G2387" t="s">
        <v>20</v>
      </c>
      <c r="H2387" t="s">
        <v>21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1132</v>
      </c>
      <c r="O2387" t="s">
        <v>1133</v>
      </c>
      <c r="P2387" s="4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1" t="s">
        <v>4866</v>
      </c>
      <c r="C2388" s="1" t="s">
        <v>4867</v>
      </c>
      <c r="D2388" s="2">
        <v>30000</v>
      </c>
      <c r="E2388" s="3">
        <v>0</v>
      </c>
      <c r="F2388" t="s">
        <v>276</v>
      </c>
      <c r="G2388" t="s">
        <v>163</v>
      </c>
      <c r="H2388" t="s">
        <v>164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1132</v>
      </c>
      <c r="O2388" t="s">
        <v>1133</v>
      </c>
      <c r="P2388" s="4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1" t="s">
        <v>4868</v>
      </c>
      <c r="C2389" s="1" t="s">
        <v>4869</v>
      </c>
      <c r="D2389" s="2">
        <v>150000</v>
      </c>
      <c r="E2389" s="3">
        <v>1026</v>
      </c>
      <c r="F2389" t="s">
        <v>276</v>
      </c>
      <c r="G2389" t="s">
        <v>20</v>
      </c>
      <c r="H2389" t="s">
        <v>21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1132</v>
      </c>
      <c r="O2389" t="s">
        <v>1133</v>
      </c>
      <c r="P2389" s="4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1" t="s">
        <v>4870</v>
      </c>
      <c r="C2390" s="1" t="s">
        <v>4871</v>
      </c>
      <c r="D2390" s="2">
        <v>37000</v>
      </c>
      <c r="E2390" s="3">
        <v>463</v>
      </c>
      <c r="F2390" t="s">
        <v>276</v>
      </c>
      <c r="G2390" t="s">
        <v>20</v>
      </c>
      <c r="H2390" t="s">
        <v>21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1132</v>
      </c>
      <c r="O2390" t="s">
        <v>1133</v>
      </c>
      <c r="P2390" s="4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1" t="s">
        <v>4872</v>
      </c>
      <c r="C2391" s="1" t="s">
        <v>4873</v>
      </c>
      <c r="D2391" s="2">
        <v>16000</v>
      </c>
      <c r="E2391" s="3">
        <v>30</v>
      </c>
      <c r="F2391" t="s">
        <v>276</v>
      </c>
      <c r="G2391" t="s">
        <v>183</v>
      </c>
      <c r="H2391" t="s">
        <v>59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1132</v>
      </c>
      <c r="O2391" t="s">
        <v>1133</v>
      </c>
      <c r="P2391" s="4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1" t="s">
        <v>4874</v>
      </c>
      <c r="C2392" s="1" t="s">
        <v>4875</v>
      </c>
      <c r="D2392" s="2">
        <v>510000</v>
      </c>
      <c r="E2392" s="3">
        <v>0</v>
      </c>
      <c r="F2392" t="s">
        <v>276</v>
      </c>
      <c r="G2392" t="s">
        <v>54</v>
      </c>
      <c r="H2392" t="s">
        <v>55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1132</v>
      </c>
      <c r="O2392" t="s">
        <v>1133</v>
      </c>
      <c r="P2392" s="4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1" t="s">
        <v>4876</v>
      </c>
      <c r="C2393" s="1" t="s">
        <v>4877</v>
      </c>
      <c r="D2393" s="2">
        <v>20000</v>
      </c>
      <c r="E2393" s="3">
        <v>25</v>
      </c>
      <c r="F2393" t="s">
        <v>276</v>
      </c>
      <c r="G2393" t="s">
        <v>20</v>
      </c>
      <c r="H2393" t="s">
        <v>21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1132</v>
      </c>
      <c r="O2393" t="s">
        <v>1133</v>
      </c>
      <c r="P2393" s="4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1" t="s">
        <v>4878</v>
      </c>
      <c r="C2394" s="1" t="s">
        <v>4879</v>
      </c>
      <c r="D2394" s="2">
        <v>4200</v>
      </c>
      <c r="E2394" s="3">
        <v>0</v>
      </c>
      <c r="F2394" t="s">
        <v>276</v>
      </c>
      <c r="G2394" t="s">
        <v>20</v>
      </c>
      <c r="H2394" t="s">
        <v>21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1132</v>
      </c>
      <c r="O2394" t="s">
        <v>1133</v>
      </c>
      <c r="P2394" s="4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1" t="s">
        <v>4880</v>
      </c>
      <c r="C2395" s="1" t="s">
        <v>4881</v>
      </c>
      <c r="D2395" s="2">
        <v>100000</v>
      </c>
      <c r="E2395" s="3">
        <v>50</v>
      </c>
      <c r="F2395" t="s">
        <v>276</v>
      </c>
      <c r="G2395" t="s">
        <v>20</v>
      </c>
      <c r="H2395" t="s">
        <v>21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1132</v>
      </c>
      <c r="O2395" t="s">
        <v>1133</v>
      </c>
      <c r="P2395" s="4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1" t="s">
        <v>4882</v>
      </c>
      <c r="C2396" s="1" t="s">
        <v>4883</v>
      </c>
      <c r="D2396" s="2">
        <v>5000</v>
      </c>
      <c r="E2396" s="3">
        <v>3</v>
      </c>
      <c r="F2396" t="s">
        <v>276</v>
      </c>
      <c r="G2396" t="s">
        <v>2467</v>
      </c>
      <c r="H2396" t="s">
        <v>59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1132</v>
      </c>
      <c r="O2396" t="s">
        <v>1133</v>
      </c>
      <c r="P2396" s="4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1" t="s">
        <v>4884</v>
      </c>
      <c r="C2397" s="1" t="s">
        <v>4885</v>
      </c>
      <c r="D2397" s="2">
        <v>33000</v>
      </c>
      <c r="E2397" s="3">
        <v>0</v>
      </c>
      <c r="F2397" t="s">
        <v>276</v>
      </c>
      <c r="G2397" t="s">
        <v>20</v>
      </c>
      <c r="H2397" t="s">
        <v>21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1132</v>
      </c>
      <c r="O2397" t="s">
        <v>1133</v>
      </c>
      <c r="P2397" s="4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1" t="s">
        <v>4886</v>
      </c>
      <c r="C2398" s="1" t="s">
        <v>4887</v>
      </c>
      <c r="D2398" s="2">
        <v>5000</v>
      </c>
      <c r="E2398" s="3">
        <v>10</v>
      </c>
      <c r="F2398" t="s">
        <v>276</v>
      </c>
      <c r="G2398" t="s">
        <v>2097</v>
      </c>
      <c r="H2398" t="s">
        <v>2098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1132</v>
      </c>
      <c r="O2398" t="s">
        <v>1133</v>
      </c>
      <c r="P2398" s="4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1" t="s">
        <v>4888</v>
      </c>
      <c r="C2399" s="1" t="s">
        <v>4889</v>
      </c>
      <c r="D2399" s="2">
        <v>124000</v>
      </c>
      <c r="E2399" s="3">
        <v>0</v>
      </c>
      <c r="F2399" t="s">
        <v>276</v>
      </c>
      <c r="G2399" t="s">
        <v>20</v>
      </c>
      <c r="H2399" t="s">
        <v>21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1132</v>
      </c>
      <c r="O2399" t="s">
        <v>1133</v>
      </c>
      <c r="P2399" s="4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1" t="s">
        <v>4890</v>
      </c>
      <c r="C2400" s="1" t="s">
        <v>4891</v>
      </c>
      <c r="D2400" s="2">
        <v>4000</v>
      </c>
      <c r="E2400" s="3">
        <v>0</v>
      </c>
      <c r="F2400" t="s">
        <v>276</v>
      </c>
      <c r="G2400" t="s">
        <v>20</v>
      </c>
      <c r="H2400" t="s">
        <v>21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1132</v>
      </c>
      <c r="O2400" t="s">
        <v>1133</v>
      </c>
      <c r="P2400" s="4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1" t="s">
        <v>4892</v>
      </c>
      <c r="C2401" s="1" t="s">
        <v>4893</v>
      </c>
      <c r="D2401" s="2">
        <v>13000</v>
      </c>
      <c r="E2401" s="3">
        <v>0</v>
      </c>
      <c r="F2401" t="s">
        <v>276</v>
      </c>
      <c r="G2401" t="s">
        <v>480</v>
      </c>
      <c r="H2401" t="s">
        <v>481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1132</v>
      </c>
      <c r="O2401" t="s">
        <v>1133</v>
      </c>
      <c r="P2401" s="4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1" t="s">
        <v>4894</v>
      </c>
      <c r="C2402" s="1" t="s">
        <v>4895</v>
      </c>
      <c r="D2402" s="2">
        <v>50000</v>
      </c>
      <c r="E2402" s="3">
        <v>0</v>
      </c>
      <c r="F2402" t="s">
        <v>276</v>
      </c>
      <c r="G2402" t="s">
        <v>54</v>
      </c>
      <c r="H2402" t="s">
        <v>55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1132</v>
      </c>
      <c r="O2402" t="s">
        <v>1133</v>
      </c>
      <c r="P2402" s="4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1" t="s">
        <v>4896</v>
      </c>
      <c r="C2403" s="1" t="s">
        <v>4897</v>
      </c>
      <c r="D2403" s="2">
        <v>28000</v>
      </c>
      <c r="E2403" s="3">
        <v>201</v>
      </c>
      <c r="F2403" t="s">
        <v>361</v>
      </c>
      <c r="G2403" t="s">
        <v>20</v>
      </c>
      <c r="H2403" t="s">
        <v>21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2363</v>
      </c>
      <c r="O2403" t="s">
        <v>2364</v>
      </c>
      <c r="P2403" s="4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1" t="s">
        <v>4898</v>
      </c>
      <c r="C2404" s="1" t="s">
        <v>4899</v>
      </c>
      <c r="D2404" s="2">
        <v>12000</v>
      </c>
      <c r="E2404" s="3">
        <v>52</v>
      </c>
      <c r="F2404" t="s">
        <v>361</v>
      </c>
      <c r="G2404" t="s">
        <v>20</v>
      </c>
      <c r="H2404" t="s">
        <v>21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2363</v>
      </c>
      <c r="O2404" t="s">
        <v>2364</v>
      </c>
      <c r="P2404" s="4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1" t="s">
        <v>4900</v>
      </c>
      <c r="C2405" s="1" t="s">
        <v>4901</v>
      </c>
      <c r="D2405" s="2">
        <v>1200</v>
      </c>
      <c r="E2405" s="3">
        <v>202</v>
      </c>
      <c r="F2405" t="s">
        <v>361</v>
      </c>
      <c r="G2405" t="s">
        <v>28</v>
      </c>
      <c r="H2405" t="s">
        <v>29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2363</v>
      </c>
      <c r="O2405" t="s">
        <v>2364</v>
      </c>
      <c r="P2405" s="4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1" t="s">
        <v>4902</v>
      </c>
      <c r="C2406" s="1" t="s">
        <v>4903</v>
      </c>
      <c r="D2406" s="2">
        <v>15000</v>
      </c>
      <c r="E2406" s="3">
        <v>0</v>
      </c>
      <c r="F2406" t="s">
        <v>361</v>
      </c>
      <c r="G2406" t="s">
        <v>20</v>
      </c>
      <c r="H2406" t="s">
        <v>21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2363</v>
      </c>
      <c r="O2406" t="s">
        <v>2364</v>
      </c>
      <c r="P2406" s="4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1" t="s">
        <v>4904</v>
      </c>
      <c r="C2407" s="1" t="s">
        <v>4905</v>
      </c>
      <c r="D2407" s="2">
        <v>5000</v>
      </c>
      <c r="E2407" s="3">
        <v>1126</v>
      </c>
      <c r="F2407" t="s">
        <v>361</v>
      </c>
      <c r="G2407" t="s">
        <v>20</v>
      </c>
      <c r="H2407" t="s">
        <v>21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2363</v>
      </c>
      <c r="O2407" t="s">
        <v>2364</v>
      </c>
      <c r="P2407" s="4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1" t="s">
        <v>4906</v>
      </c>
      <c r="C2408" s="1" t="s">
        <v>4907</v>
      </c>
      <c r="D2408" s="2">
        <v>3250</v>
      </c>
      <c r="E2408" s="3">
        <v>1345</v>
      </c>
      <c r="F2408" t="s">
        <v>361</v>
      </c>
      <c r="G2408" t="s">
        <v>20</v>
      </c>
      <c r="H2408" t="s">
        <v>21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2363</v>
      </c>
      <c r="O2408" t="s">
        <v>2364</v>
      </c>
      <c r="P2408" s="4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1" t="s">
        <v>4908</v>
      </c>
      <c r="C2409" s="1" t="s">
        <v>4909</v>
      </c>
      <c r="D2409" s="2">
        <v>22000</v>
      </c>
      <c r="E2409" s="3">
        <v>5557</v>
      </c>
      <c r="F2409" t="s">
        <v>361</v>
      </c>
      <c r="G2409" t="s">
        <v>20</v>
      </c>
      <c r="H2409" t="s">
        <v>21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2363</v>
      </c>
      <c r="O2409" t="s">
        <v>2364</v>
      </c>
      <c r="P2409" s="4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1" t="s">
        <v>4910</v>
      </c>
      <c r="C2410" s="1" t="s">
        <v>4911</v>
      </c>
      <c r="D2410" s="2">
        <v>15000</v>
      </c>
      <c r="E2410" s="3">
        <v>30</v>
      </c>
      <c r="F2410" t="s">
        <v>361</v>
      </c>
      <c r="G2410" t="s">
        <v>20</v>
      </c>
      <c r="H2410" t="s">
        <v>21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2363</v>
      </c>
      <c r="O2410" t="s">
        <v>2364</v>
      </c>
      <c r="P2410" s="4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1" t="s">
        <v>4912</v>
      </c>
      <c r="C2411" s="1" t="s">
        <v>4913</v>
      </c>
      <c r="D2411" s="2">
        <v>25000</v>
      </c>
      <c r="E2411" s="3">
        <v>460</v>
      </c>
      <c r="F2411" t="s">
        <v>361</v>
      </c>
      <c r="G2411" t="s">
        <v>20</v>
      </c>
      <c r="H2411" t="s">
        <v>21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2363</v>
      </c>
      <c r="O2411" t="s">
        <v>2364</v>
      </c>
      <c r="P2411" s="4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1" t="s">
        <v>4914</v>
      </c>
      <c r="C2412" s="1" t="s">
        <v>4915</v>
      </c>
      <c r="D2412" s="2">
        <v>15000</v>
      </c>
      <c r="E2412" s="3">
        <v>0</v>
      </c>
      <c r="F2412" t="s">
        <v>361</v>
      </c>
      <c r="G2412" t="s">
        <v>54</v>
      </c>
      <c r="H2412" t="s">
        <v>55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2363</v>
      </c>
      <c r="O2412" t="s">
        <v>2364</v>
      </c>
      <c r="P2412" s="4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1" t="s">
        <v>4916</v>
      </c>
      <c r="C2413" s="1" t="s">
        <v>4917</v>
      </c>
      <c r="D2413" s="2">
        <v>25000</v>
      </c>
      <c r="E2413" s="3">
        <v>151</v>
      </c>
      <c r="F2413" t="s">
        <v>361</v>
      </c>
      <c r="G2413" t="s">
        <v>20</v>
      </c>
      <c r="H2413" t="s">
        <v>21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2363</v>
      </c>
      <c r="O2413" t="s">
        <v>2364</v>
      </c>
      <c r="P2413" s="4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1" t="s">
        <v>4918</v>
      </c>
      <c r="C2414" s="1" t="s">
        <v>4919</v>
      </c>
      <c r="D2414" s="2">
        <v>8000</v>
      </c>
      <c r="E2414" s="3">
        <v>0</v>
      </c>
      <c r="F2414" t="s">
        <v>361</v>
      </c>
      <c r="G2414" t="s">
        <v>183</v>
      </c>
      <c r="H2414" t="s">
        <v>59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2363</v>
      </c>
      <c r="O2414" t="s">
        <v>2364</v>
      </c>
      <c r="P2414" s="4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1" t="s">
        <v>4920</v>
      </c>
      <c r="C2415" s="1" t="s">
        <v>4921</v>
      </c>
      <c r="D2415" s="2">
        <v>3000</v>
      </c>
      <c r="E2415" s="3">
        <v>25</v>
      </c>
      <c r="F2415" t="s">
        <v>361</v>
      </c>
      <c r="G2415" t="s">
        <v>20</v>
      </c>
      <c r="H2415" t="s">
        <v>21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2363</v>
      </c>
      <c r="O2415" t="s">
        <v>2364</v>
      </c>
      <c r="P2415" s="4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1" t="s">
        <v>4922</v>
      </c>
      <c r="C2416" s="1" t="s">
        <v>4923</v>
      </c>
      <c r="D2416" s="2">
        <v>15000</v>
      </c>
      <c r="E2416" s="3">
        <v>460</v>
      </c>
      <c r="F2416" t="s">
        <v>361</v>
      </c>
      <c r="G2416" t="s">
        <v>20</v>
      </c>
      <c r="H2416" t="s">
        <v>21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2363</v>
      </c>
      <c r="O2416" t="s">
        <v>2364</v>
      </c>
      <c r="P2416" s="4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1" t="s">
        <v>4924</v>
      </c>
      <c r="C2417" s="1" t="s">
        <v>4925</v>
      </c>
      <c r="D2417" s="2">
        <v>60000</v>
      </c>
      <c r="E2417" s="3">
        <v>335</v>
      </c>
      <c r="F2417" t="s">
        <v>361</v>
      </c>
      <c r="G2417" t="s">
        <v>20</v>
      </c>
      <c r="H2417" t="s">
        <v>21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2363</v>
      </c>
      <c r="O2417" t="s">
        <v>2364</v>
      </c>
      <c r="P2417" s="4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1" t="s">
        <v>4926</v>
      </c>
      <c r="C2418" s="1" t="s">
        <v>4927</v>
      </c>
      <c r="D2418" s="2">
        <v>20000</v>
      </c>
      <c r="E2418" s="3">
        <v>5</v>
      </c>
      <c r="F2418" t="s">
        <v>361</v>
      </c>
      <c r="G2418" t="s">
        <v>20</v>
      </c>
      <c r="H2418" t="s">
        <v>21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2363</v>
      </c>
      <c r="O2418" t="s">
        <v>2364</v>
      </c>
      <c r="P2418" s="4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1" t="s">
        <v>4928</v>
      </c>
      <c r="C2419" s="1" t="s">
        <v>4929</v>
      </c>
      <c r="D2419" s="2">
        <v>1000</v>
      </c>
      <c r="E2419" s="3">
        <v>0</v>
      </c>
      <c r="F2419" t="s">
        <v>361</v>
      </c>
      <c r="G2419" t="s">
        <v>20</v>
      </c>
      <c r="H2419" t="s">
        <v>21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2363</v>
      </c>
      <c r="O2419" t="s">
        <v>2364</v>
      </c>
      <c r="P2419" s="4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1" t="s">
        <v>4930</v>
      </c>
      <c r="C2420" s="1" t="s">
        <v>4931</v>
      </c>
      <c r="D2420" s="2">
        <v>25000</v>
      </c>
      <c r="E2420" s="3">
        <v>5</v>
      </c>
      <c r="F2420" t="s">
        <v>361</v>
      </c>
      <c r="G2420" t="s">
        <v>20</v>
      </c>
      <c r="H2420" t="s">
        <v>21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2363</v>
      </c>
      <c r="O2420" t="s">
        <v>2364</v>
      </c>
      <c r="P2420" s="4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1" t="s">
        <v>4932</v>
      </c>
      <c r="C2421" s="1" t="s">
        <v>4933</v>
      </c>
      <c r="D2421" s="2">
        <v>3000</v>
      </c>
      <c r="E2421" s="3">
        <v>0</v>
      </c>
      <c r="F2421" t="s">
        <v>361</v>
      </c>
      <c r="G2421" t="s">
        <v>20</v>
      </c>
      <c r="H2421" t="s">
        <v>21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2363</v>
      </c>
      <c r="O2421" t="s">
        <v>2364</v>
      </c>
      <c r="P2421" s="4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1" t="s">
        <v>4934</v>
      </c>
      <c r="C2422" s="1" t="s">
        <v>4935</v>
      </c>
      <c r="D2422" s="2">
        <v>16870</v>
      </c>
      <c r="E2422" s="3">
        <v>2501</v>
      </c>
      <c r="F2422" t="s">
        <v>361</v>
      </c>
      <c r="G2422" t="s">
        <v>20</v>
      </c>
      <c r="H2422" t="s">
        <v>21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2363</v>
      </c>
      <c r="O2422" t="s">
        <v>2364</v>
      </c>
      <c r="P2422" s="4">
        <f t="shared" si="74"/>
        <v>41893.028877314813</v>
      </c>
      <c r="Q2422">
        <f t="shared" si="75"/>
        <v>2014</v>
      </c>
    </row>
    <row r="2423" spans="1:17" ht="30" x14ac:dyDescent="0.25">
      <c r="A2423">
        <v>2421</v>
      </c>
      <c r="B2423" s="1" t="s">
        <v>4936</v>
      </c>
      <c r="C2423" s="1" t="s">
        <v>4937</v>
      </c>
      <c r="D2423" s="2">
        <v>6000</v>
      </c>
      <c r="E2423" s="3">
        <v>1</v>
      </c>
      <c r="F2423" t="s">
        <v>361</v>
      </c>
      <c r="G2423" t="s">
        <v>20</v>
      </c>
      <c r="H2423" t="s">
        <v>21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2363</v>
      </c>
      <c r="O2423" t="s">
        <v>2364</v>
      </c>
      <c r="P2423" s="4">
        <f t="shared" si="74"/>
        <v>42026.687453703707</v>
      </c>
      <c r="Q2423">
        <f t="shared" si="75"/>
        <v>2015</v>
      </c>
    </row>
    <row r="2424" spans="1:17" ht="30" x14ac:dyDescent="0.25">
      <c r="A2424">
        <v>2422</v>
      </c>
      <c r="B2424" s="1" t="s">
        <v>4938</v>
      </c>
      <c r="C2424" s="1" t="s">
        <v>4939</v>
      </c>
      <c r="D2424" s="2">
        <v>500</v>
      </c>
      <c r="E2424" s="3">
        <v>1</v>
      </c>
      <c r="F2424" t="s">
        <v>361</v>
      </c>
      <c r="G2424" t="s">
        <v>20</v>
      </c>
      <c r="H2424" t="s">
        <v>21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2363</v>
      </c>
      <c r="O2424" t="s">
        <v>2364</v>
      </c>
      <c r="P2424" s="4">
        <f t="shared" si="74"/>
        <v>42044.724953703699</v>
      </c>
      <c r="Q2424">
        <f t="shared" si="75"/>
        <v>2015</v>
      </c>
    </row>
    <row r="2425" spans="1:17" ht="45" x14ac:dyDescent="0.25">
      <c r="A2425">
        <v>2423</v>
      </c>
      <c r="B2425" s="1" t="s">
        <v>4940</v>
      </c>
      <c r="C2425" s="1" t="s">
        <v>4941</v>
      </c>
      <c r="D2425" s="2">
        <v>60000</v>
      </c>
      <c r="E2425" s="3">
        <v>8</v>
      </c>
      <c r="F2425" t="s">
        <v>361</v>
      </c>
      <c r="G2425" t="s">
        <v>20</v>
      </c>
      <c r="H2425" t="s">
        <v>21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2363</v>
      </c>
      <c r="O2425" t="s">
        <v>2364</v>
      </c>
      <c r="P2425" s="4">
        <f t="shared" si="74"/>
        <v>41974.704745370371</v>
      </c>
      <c r="Q2425">
        <f t="shared" si="75"/>
        <v>2014</v>
      </c>
    </row>
    <row r="2426" spans="1:17" ht="30" x14ac:dyDescent="0.25">
      <c r="A2426">
        <v>2424</v>
      </c>
      <c r="B2426" s="1" t="s">
        <v>4942</v>
      </c>
      <c r="C2426" s="1" t="s">
        <v>4943</v>
      </c>
      <c r="D2426" s="2">
        <v>25000</v>
      </c>
      <c r="E2426" s="3">
        <v>310</v>
      </c>
      <c r="F2426" t="s">
        <v>361</v>
      </c>
      <c r="G2426" t="s">
        <v>20</v>
      </c>
      <c r="H2426" t="s">
        <v>21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2363</v>
      </c>
      <c r="O2426" t="s">
        <v>2364</v>
      </c>
      <c r="P2426" s="4">
        <f t="shared" si="74"/>
        <v>41909.892453703702</v>
      </c>
      <c r="Q2426">
        <f t="shared" si="75"/>
        <v>2014</v>
      </c>
    </row>
    <row r="2427" spans="1:17" ht="60" x14ac:dyDescent="0.25">
      <c r="A2427">
        <v>2425</v>
      </c>
      <c r="B2427" s="1" t="s">
        <v>4944</v>
      </c>
      <c r="C2427" s="1" t="s">
        <v>4945</v>
      </c>
      <c r="D2427" s="2">
        <v>3500</v>
      </c>
      <c r="E2427" s="3">
        <v>1</v>
      </c>
      <c r="F2427" t="s">
        <v>361</v>
      </c>
      <c r="G2427" t="s">
        <v>20</v>
      </c>
      <c r="H2427" t="s">
        <v>21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2363</v>
      </c>
      <c r="O2427" t="s">
        <v>2364</v>
      </c>
      <c r="P2427" s="4">
        <f t="shared" si="74"/>
        <v>42502.913761574076</v>
      </c>
      <c r="Q2427">
        <f t="shared" si="75"/>
        <v>2016</v>
      </c>
    </row>
    <row r="2428" spans="1:17" ht="45" x14ac:dyDescent="0.25">
      <c r="A2428">
        <v>2426</v>
      </c>
      <c r="B2428" s="1" t="s">
        <v>4946</v>
      </c>
      <c r="C2428" s="1" t="s">
        <v>4947</v>
      </c>
      <c r="D2428" s="2">
        <v>20000</v>
      </c>
      <c r="E2428" s="3">
        <v>0</v>
      </c>
      <c r="F2428" t="s">
        <v>361</v>
      </c>
      <c r="G2428" t="s">
        <v>20</v>
      </c>
      <c r="H2428" t="s">
        <v>21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2363</v>
      </c>
      <c r="O2428" t="s">
        <v>2364</v>
      </c>
      <c r="P2428" s="4">
        <f t="shared" si="74"/>
        <v>42164.170046296291</v>
      </c>
      <c r="Q2428">
        <f t="shared" si="75"/>
        <v>2015</v>
      </c>
    </row>
    <row r="2429" spans="1:17" ht="30" x14ac:dyDescent="0.25">
      <c r="A2429">
        <v>2427</v>
      </c>
      <c r="B2429" s="1" t="s">
        <v>4948</v>
      </c>
      <c r="C2429" s="1" t="s">
        <v>4949</v>
      </c>
      <c r="D2429" s="2">
        <v>50000</v>
      </c>
      <c r="E2429" s="3">
        <v>1</v>
      </c>
      <c r="F2429" t="s">
        <v>361</v>
      </c>
      <c r="G2429" t="s">
        <v>20</v>
      </c>
      <c r="H2429" t="s">
        <v>21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2363</v>
      </c>
      <c r="O2429" t="s">
        <v>2364</v>
      </c>
      <c r="P2429" s="4">
        <f t="shared" si="74"/>
        <v>42412.318668981476</v>
      </c>
      <c r="Q2429">
        <f t="shared" si="75"/>
        <v>2016</v>
      </c>
    </row>
    <row r="2430" spans="1:17" ht="45" x14ac:dyDescent="0.25">
      <c r="A2430">
        <v>2428</v>
      </c>
      <c r="B2430" s="1" t="s">
        <v>4950</v>
      </c>
      <c r="C2430" s="1" t="s">
        <v>4951</v>
      </c>
      <c r="D2430" s="2">
        <v>35000</v>
      </c>
      <c r="E2430" s="3">
        <v>1</v>
      </c>
      <c r="F2430" t="s">
        <v>361</v>
      </c>
      <c r="G2430" t="s">
        <v>20</v>
      </c>
      <c r="H2430" t="s">
        <v>21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2363</v>
      </c>
      <c r="O2430" t="s">
        <v>2364</v>
      </c>
      <c r="P2430" s="4">
        <f t="shared" si="74"/>
        <v>42045.784155092595</v>
      </c>
      <c r="Q2430">
        <f t="shared" si="75"/>
        <v>2015</v>
      </c>
    </row>
    <row r="2431" spans="1:17" ht="45" x14ac:dyDescent="0.25">
      <c r="A2431">
        <v>2429</v>
      </c>
      <c r="B2431" s="1" t="s">
        <v>4952</v>
      </c>
      <c r="C2431" s="1" t="s">
        <v>4953</v>
      </c>
      <c r="D2431" s="2">
        <v>140000</v>
      </c>
      <c r="E2431" s="3">
        <v>2005</v>
      </c>
      <c r="F2431" t="s">
        <v>361</v>
      </c>
      <c r="G2431" t="s">
        <v>414</v>
      </c>
      <c r="H2431" t="s">
        <v>415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2363</v>
      </c>
      <c r="O2431" t="s">
        <v>2364</v>
      </c>
      <c r="P2431" s="4">
        <f t="shared" si="74"/>
        <v>42734.879236111112</v>
      </c>
      <c r="Q2431">
        <f t="shared" si="75"/>
        <v>2016</v>
      </c>
    </row>
    <row r="2432" spans="1:17" ht="60" x14ac:dyDescent="0.25">
      <c r="A2432">
        <v>2430</v>
      </c>
      <c r="B2432" s="1" t="s">
        <v>4954</v>
      </c>
      <c r="C2432" s="1" t="s">
        <v>4955</v>
      </c>
      <c r="D2432" s="2">
        <v>3000</v>
      </c>
      <c r="E2432" s="3">
        <v>21</v>
      </c>
      <c r="F2432" t="s">
        <v>361</v>
      </c>
      <c r="G2432" t="s">
        <v>20</v>
      </c>
      <c r="H2432" t="s">
        <v>21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2363</v>
      </c>
      <c r="O2432" t="s">
        <v>2364</v>
      </c>
      <c r="P2432" s="4">
        <f t="shared" si="74"/>
        <v>42382.130833333329</v>
      </c>
      <c r="Q2432">
        <f t="shared" si="75"/>
        <v>2016</v>
      </c>
    </row>
    <row r="2433" spans="1:17" ht="30" x14ac:dyDescent="0.25">
      <c r="A2433">
        <v>2431</v>
      </c>
      <c r="B2433" s="1" t="s">
        <v>4956</v>
      </c>
      <c r="C2433" s="1" t="s">
        <v>4957</v>
      </c>
      <c r="D2433" s="2">
        <v>100000</v>
      </c>
      <c r="E2433" s="3">
        <v>2</v>
      </c>
      <c r="F2433" t="s">
        <v>361</v>
      </c>
      <c r="G2433" t="s">
        <v>20</v>
      </c>
      <c r="H2433" t="s">
        <v>21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2363</v>
      </c>
      <c r="O2433" t="s">
        <v>2364</v>
      </c>
      <c r="P2433" s="4">
        <f t="shared" si="74"/>
        <v>42489.099687499998</v>
      </c>
      <c r="Q2433">
        <f t="shared" si="75"/>
        <v>2016</v>
      </c>
    </row>
    <row r="2434" spans="1:17" ht="45" x14ac:dyDescent="0.25">
      <c r="A2434">
        <v>2432</v>
      </c>
      <c r="B2434" s="1" t="s">
        <v>4958</v>
      </c>
      <c r="C2434" s="1" t="s">
        <v>4959</v>
      </c>
      <c r="D2434" s="2">
        <v>14000</v>
      </c>
      <c r="E2434" s="3">
        <v>2</v>
      </c>
      <c r="F2434" t="s">
        <v>361</v>
      </c>
      <c r="G2434" t="s">
        <v>20</v>
      </c>
      <c r="H2434" t="s">
        <v>21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2363</v>
      </c>
      <c r="O2434" t="s">
        <v>2364</v>
      </c>
      <c r="P2434" s="4">
        <f t="shared" ref="P2434:P2497" si="76">(((J2434/60)/60)/24)+DATE(1970,1,1)</f>
        <v>42041.218715277777</v>
      </c>
      <c r="Q2434">
        <f t="shared" ref="Q2434:Q2497" si="77">YEAR(P2434)</f>
        <v>2015</v>
      </c>
    </row>
    <row r="2435" spans="1:17" ht="60" x14ac:dyDescent="0.25">
      <c r="A2435">
        <v>2433</v>
      </c>
      <c r="B2435" s="1" t="s">
        <v>4960</v>
      </c>
      <c r="C2435" s="1" t="s">
        <v>4961</v>
      </c>
      <c r="D2435" s="2">
        <v>10000</v>
      </c>
      <c r="E2435" s="3">
        <v>0</v>
      </c>
      <c r="F2435" t="s">
        <v>361</v>
      </c>
      <c r="G2435" t="s">
        <v>20</v>
      </c>
      <c r="H2435" t="s">
        <v>21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2363</v>
      </c>
      <c r="O2435" t="s">
        <v>2364</v>
      </c>
      <c r="P2435" s="4">
        <f t="shared" si="76"/>
        <v>42397.89980324074</v>
      </c>
      <c r="Q2435">
        <f t="shared" si="77"/>
        <v>2016</v>
      </c>
    </row>
    <row r="2436" spans="1:17" ht="60" x14ac:dyDescent="0.25">
      <c r="A2436">
        <v>2434</v>
      </c>
      <c r="B2436" s="1" t="s">
        <v>4962</v>
      </c>
      <c r="C2436" s="1" t="s">
        <v>4963</v>
      </c>
      <c r="D2436" s="2">
        <v>20000</v>
      </c>
      <c r="E2436" s="3">
        <v>26</v>
      </c>
      <c r="F2436" t="s">
        <v>361</v>
      </c>
      <c r="G2436" t="s">
        <v>20</v>
      </c>
      <c r="H2436" t="s">
        <v>21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2363</v>
      </c>
      <c r="O2436" t="s">
        <v>2364</v>
      </c>
      <c r="P2436" s="4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1" t="s">
        <v>4964</v>
      </c>
      <c r="C2437" s="1" t="s">
        <v>4965</v>
      </c>
      <c r="D2437" s="2">
        <v>250000</v>
      </c>
      <c r="E2437" s="3">
        <v>1224</v>
      </c>
      <c r="F2437" t="s">
        <v>361</v>
      </c>
      <c r="G2437" t="s">
        <v>480</v>
      </c>
      <c r="H2437" t="s">
        <v>481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2363</v>
      </c>
      <c r="O2437" t="s">
        <v>2364</v>
      </c>
      <c r="P2437" s="4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1" t="s">
        <v>4966</v>
      </c>
      <c r="C2438" s="1" t="s">
        <v>4967</v>
      </c>
      <c r="D2438" s="2">
        <v>117000</v>
      </c>
      <c r="E2438" s="3">
        <v>45</v>
      </c>
      <c r="F2438" t="s">
        <v>361</v>
      </c>
      <c r="G2438" t="s">
        <v>163</v>
      </c>
      <c r="H2438" t="s">
        <v>164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2363</v>
      </c>
      <c r="O2438" t="s">
        <v>2364</v>
      </c>
      <c r="P2438" s="4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1" t="s">
        <v>4968</v>
      </c>
      <c r="C2439" s="1" t="s">
        <v>4969</v>
      </c>
      <c r="D2439" s="2">
        <v>8000</v>
      </c>
      <c r="E2439" s="3">
        <v>0</v>
      </c>
      <c r="F2439" t="s">
        <v>361</v>
      </c>
      <c r="G2439" t="s">
        <v>20</v>
      </c>
      <c r="H2439" t="s">
        <v>21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2363</v>
      </c>
      <c r="O2439" t="s">
        <v>2364</v>
      </c>
      <c r="P2439" s="4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1" t="s">
        <v>4970</v>
      </c>
      <c r="C2440" s="1" t="s">
        <v>4971</v>
      </c>
      <c r="D2440" s="2">
        <v>15000</v>
      </c>
      <c r="E2440" s="3">
        <v>50</v>
      </c>
      <c r="F2440" t="s">
        <v>361</v>
      </c>
      <c r="G2440" t="s">
        <v>20</v>
      </c>
      <c r="H2440" t="s">
        <v>21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2363</v>
      </c>
      <c r="O2440" t="s">
        <v>2364</v>
      </c>
      <c r="P2440" s="4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1" t="s">
        <v>4972</v>
      </c>
      <c r="C2441" s="1" t="s">
        <v>4973</v>
      </c>
      <c r="D2441" s="2">
        <v>10000</v>
      </c>
      <c r="E2441" s="3">
        <v>0</v>
      </c>
      <c r="F2441" t="s">
        <v>361</v>
      </c>
      <c r="G2441" t="s">
        <v>20</v>
      </c>
      <c r="H2441" t="s">
        <v>21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2363</v>
      </c>
      <c r="O2441" t="s">
        <v>2364</v>
      </c>
      <c r="P2441" s="4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1" t="s">
        <v>4974</v>
      </c>
      <c r="C2442" s="1" t="s">
        <v>4975</v>
      </c>
      <c r="D2442" s="2">
        <v>5000</v>
      </c>
      <c r="E2442" s="3">
        <v>10</v>
      </c>
      <c r="F2442" t="s">
        <v>361</v>
      </c>
      <c r="G2442" t="s">
        <v>3089</v>
      </c>
      <c r="H2442" t="s">
        <v>59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2363</v>
      </c>
      <c r="O2442" t="s">
        <v>2364</v>
      </c>
      <c r="P2442" s="4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1" t="s">
        <v>4976</v>
      </c>
      <c r="C2443" s="1" t="s">
        <v>4977</v>
      </c>
      <c r="D2443" s="2">
        <v>7500</v>
      </c>
      <c r="E2443" s="3">
        <v>8091</v>
      </c>
      <c r="F2443" t="s">
        <v>19</v>
      </c>
      <c r="G2443" t="s">
        <v>20</v>
      </c>
      <c r="H2443" t="s">
        <v>21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2363</v>
      </c>
      <c r="O2443" t="s">
        <v>4737</v>
      </c>
      <c r="P2443" s="4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1" t="s">
        <v>4978</v>
      </c>
      <c r="C2444" s="1" t="s">
        <v>4979</v>
      </c>
      <c r="D2444" s="2">
        <v>24000</v>
      </c>
      <c r="E2444" s="3">
        <v>30226</v>
      </c>
      <c r="F2444" t="s">
        <v>19</v>
      </c>
      <c r="G2444" t="s">
        <v>20</v>
      </c>
      <c r="H2444" t="s">
        <v>21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2363</v>
      </c>
      <c r="O2444" t="s">
        <v>4737</v>
      </c>
      <c r="P2444" s="4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1" t="s">
        <v>4980</v>
      </c>
      <c r="C2445" s="1" t="s">
        <v>4981</v>
      </c>
      <c r="D2445" s="2">
        <v>20000</v>
      </c>
      <c r="E2445" s="3">
        <v>40502.99</v>
      </c>
      <c r="F2445" t="s">
        <v>19</v>
      </c>
      <c r="G2445" t="s">
        <v>20</v>
      </c>
      <c r="H2445" t="s">
        <v>21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2363</v>
      </c>
      <c r="O2445" t="s">
        <v>4737</v>
      </c>
      <c r="P2445" s="4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1" t="s">
        <v>4982</v>
      </c>
      <c r="C2446" s="1" t="s">
        <v>4983</v>
      </c>
      <c r="D2446" s="2">
        <v>3000</v>
      </c>
      <c r="E2446" s="3">
        <v>3258</v>
      </c>
      <c r="F2446" t="s">
        <v>19</v>
      </c>
      <c r="G2446" t="s">
        <v>20</v>
      </c>
      <c r="H2446" t="s">
        <v>21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2363</v>
      </c>
      <c r="O2446" t="s">
        <v>4737</v>
      </c>
      <c r="P2446" s="4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1" t="s">
        <v>4984</v>
      </c>
      <c r="C2447" s="1" t="s">
        <v>4985</v>
      </c>
      <c r="D2447" s="2">
        <v>5000</v>
      </c>
      <c r="E2447" s="3">
        <v>8640</v>
      </c>
      <c r="F2447" t="s">
        <v>19</v>
      </c>
      <c r="G2447" t="s">
        <v>20</v>
      </c>
      <c r="H2447" t="s">
        <v>21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2363</v>
      </c>
      <c r="O2447" t="s">
        <v>4737</v>
      </c>
      <c r="P2447" s="4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1" t="s">
        <v>4986</v>
      </c>
      <c r="C2448" s="1" t="s">
        <v>4987</v>
      </c>
      <c r="D2448" s="2">
        <v>5000</v>
      </c>
      <c r="E2448" s="3">
        <v>8399</v>
      </c>
      <c r="F2448" t="s">
        <v>19</v>
      </c>
      <c r="G2448" t="s">
        <v>20</v>
      </c>
      <c r="H2448" t="s">
        <v>21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2363</v>
      </c>
      <c r="O2448" t="s">
        <v>4737</v>
      </c>
      <c r="P2448" s="4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1" t="s">
        <v>4988</v>
      </c>
      <c r="C2449" s="1" t="s">
        <v>4989</v>
      </c>
      <c r="D2449" s="2">
        <v>2500</v>
      </c>
      <c r="E2449" s="3">
        <v>10680</v>
      </c>
      <c r="F2449" t="s">
        <v>19</v>
      </c>
      <c r="G2449" t="s">
        <v>20</v>
      </c>
      <c r="H2449" t="s">
        <v>21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2363</v>
      </c>
      <c r="O2449" t="s">
        <v>4737</v>
      </c>
      <c r="P2449" s="4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1" t="s">
        <v>4990</v>
      </c>
      <c r="C2450" s="1" t="s">
        <v>4991</v>
      </c>
      <c r="D2450" s="2">
        <v>400</v>
      </c>
      <c r="E2450" s="3">
        <v>430</v>
      </c>
      <c r="F2450" t="s">
        <v>19</v>
      </c>
      <c r="G2450" t="s">
        <v>20</v>
      </c>
      <c r="H2450" t="s">
        <v>21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2363</v>
      </c>
      <c r="O2450" t="s">
        <v>4737</v>
      </c>
      <c r="P2450" s="4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1" t="s">
        <v>4992</v>
      </c>
      <c r="C2451" s="1" t="s">
        <v>4993</v>
      </c>
      <c r="D2451" s="2">
        <v>10000</v>
      </c>
      <c r="E2451" s="3">
        <v>10800</v>
      </c>
      <c r="F2451" t="s">
        <v>19</v>
      </c>
      <c r="G2451" t="s">
        <v>20</v>
      </c>
      <c r="H2451" t="s">
        <v>21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2363</v>
      </c>
      <c r="O2451" t="s">
        <v>4737</v>
      </c>
      <c r="P2451" s="4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1" t="s">
        <v>4994</v>
      </c>
      <c r="C2452" s="1" t="s">
        <v>4995</v>
      </c>
      <c r="D2452" s="2">
        <v>15000</v>
      </c>
      <c r="E2452" s="3">
        <v>15230.03</v>
      </c>
      <c r="F2452" t="s">
        <v>19</v>
      </c>
      <c r="G2452" t="s">
        <v>20</v>
      </c>
      <c r="H2452" t="s">
        <v>21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2363</v>
      </c>
      <c r="O2452" t="s">
        <v>4737</v>
      </c>
      <c r="P2452" s="4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1" t="s">
        <v>4996</v>
      </c>
      <c r="C2453" s="1" t="s">
        <v>4997</v>
      </c>
      <c r="D2453" s="2">
        <v>10000</v>
      </c>
      <c r="E2453" s="3">
        <v>11545</v>
      </c>
      <c r="F2453" t="s">
        <v>19</v>
      </c>
      <c r="G2453" t="s">
        <v>20</v>
      </c>
      <c r="H2453" t="s">
        <v>21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2363</v>
      </c>
      <c r="O2453" t="s">
        <v>4737</v>
      </c>
      <c r="P2453" s="4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1" t="s">
        <v>4998</v>
      </c>
      <c r="C2454" s="1" t="s">
        <v>4999</v>
      </c>
      <c r="D2454" s="2">
        <v>600</v>
      </c>
      <c r="E2454" s="3">
        <v>801</v>
      </c>
      <c r="F2454" t="s">
        <v>19</v>
      </c>
      <c r="G2454" t="s">
        <v>20</v>
      </c>
      <c r="H2454" t="s">
        <v>21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2363</v>
      </c>
      <c r="O2454" t="s">
        <v>4737</v>
      </c>
      <c r="P2454" s="4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1" t="s">
        <v>5000</v>
      </c>
      <c r="C2455" s="1" t="s">
        <v>5001</v>
      </c>
      <c r="D2455" s="2">
        <v>3000</v>
      </c>
      <c r="E2455" s="3">
        <v>4641</v>
      </c>
      <c r="F2455" t="s">
        <v>19</v>
      </c>
      <c r="G2455" t="s">
        <v>20</v>
      </c>
      <c r="H2455" t="s">
        <v>21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2363</v>
      </c>
      <c r="O2455" t="s">
        <v>4737</v>
      </c>
      <c r="P2455" s="4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1" t="s">
        <v>5002</v>
      </c>
      <c r="C2456" s="1" t="s">
        <v>5003</v>
      </c>
      <c r="D2456" s="2">
        <v>35000</v>
      </c>
      <c r="E2456" s="3">
        <v>35296</v>
      </c>
      <c r="F2456" t="s">
        <v>19</v>
      </c>
      <c r="G2456" t="s">
        <v>20</v>
      </c>
      <c r="H2456" t="s">
        <v>21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2363</v>
      </c>
      <c r="O2456" t="s">
        <v>4737</v>
      </c>
      <c r="P2456" s="4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1" t="s">
        <v>5004</v>
      </c>
      <c r="C2457" s="1" t="s">
        <v>5005</v>
      </c>
      <c r="D2457" s="2">
        <v>300</v>
      </c>
      <c r="E2457" s="3">
        <v>546</v>
      </c>
      <c r="F2457" t="s">
        <v>19</v>
      </c>
      <c r="G2457" t="s">
        <v>20</v>
      </c>
      <c r="H2457" t="s">
        <v>21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2363</v>
      </c>
      <c r="O2457" t="s">
        <v>4737</v>
      </c>
      <c r="P2457" s="4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1" t="s">
        <v>5006</v>
      </c>
      <c r="C2458" s="1" t="s">
        <v>5007</v>
      </c>
      <c r="D2458" s="2">
        <v>1500</v>
      </c>
      <c r="E2458" s="3">
        <v>2713</v>
      </c>
      <c r="F2458" t="s">
        <v>19</v>
      </c>
      <c r="G2458" t="s">
        <v>20</v>
      </c>
      <c r="H2458" t="s">
        <v>21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2363</v>
      </c>
      <c r="O2458" t="s">
        <v>4737</v>
      </c>
      <c r="P2458" s="4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1" t="s">
        <v>5008</v>
      </c>
      <c r="C2459" s="1" t="s">
        <v>5009</v>
      </c>
      <c r="D2459" s="2">
        <v>23000</v>
      </c>
      <c r="E2459" s="3">
        <v>23530</v>
      </c>
      <c r="F2459" t="s">
        <v>19</v>
      </c>
      <c r="G2459" t="s">
        <v>20</v>
      </c>
      <c r="H2459" t="s">
        <v>21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2363</v>
      </c>
      <c r="O2459" t="s">
        <v>4737</v>
      </c>
      <c r="P2459" s="4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1" t="s">
        <v>5010</v>
      </c>
      <c r="C2460" s="1" t="s">
        <v>5011</v>
      </c>
      <c r="D2460" s="2">
        <v>5000</v>
      </c>
      <c r="E2460" s="3">
        <v>5509</v>
      </c>
      <c r="F2460" t="s">
        <v>19</v>
      </c>
      <c r="G2460" t="s">
        <v>20</v>
      </c>
      <c r="H2460" t="s">
        <v>21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2363</v>
      </c>
      <c r="O2460" t="s">
        <v>4737</v>
      </c>
      <c r="P2460" s="4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1" t="s">
        <v>5012</v>
      </c>
      <c r="C2461" s="1" t="s">
        <v>5013</v>
      </c>
      <c r="D2461" s="2">
        <v>30000</v>
      </c>
      <c r="E2461" s="3">
        <v>30675</v>
      </c>
      <c r="F2461" t="s">
        <v>19</v>
      </c>
      <c r="G2461" t="s">
        <v>20</v>
      </c>
      <c r="H2461" t="s">
        <v>21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2363</v>
      </c>
      <c r="O2461" t="s">
        <v>4737</v>
      </c>
      <c r="P2461" s="4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1" t="s">
        <v>5014</v>
      </c>
      <c r="C2462" s="1" t="s">
        <v>5015</v>
      </c>
      <c r="D2462" s="2">
        <v>8500</v>
      </c>
      <c r="E2462" s="3">
        <v>8567</v>
      </c>
      <c r="F2462" t="s">
        <v>19</v>
      </c>
      <c r="G2462" t="s">
        <v>20</v>
      </c>
      <c r="H2462" t="s">
        <v>21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2363</v>
      </c>
      <c r="O2462" t="s">
        <v>4737</v>
      </c>
      <c r="P2462" s="4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1" t="s">
        <v>5016</v>
      </c>
      <c r="C2463" s="1" t="s">
        <v>5017</v>
      </c>
      <c r="D2463" s="2">
        <v>7500</v>
      </c>
      <c r="E2463" s="3">
        <v>7785</v>
      </c>
      <c r="F2463" t="s">
        <v>19</v>
      </c>
      <c r="G2463" t="s">
        <v>20</v>
      </c>
      <c r="H2463" t="s">
        <v>21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1621</v>
      </c>
      <c r="O2463" t="s">
        <v>1825</v>
      </c>
      <c r="P2463" s="4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1" t="s">
        <v>5018</v>
      </c>
      <c r="C2464" s="1" t="s">
        <v>5019</v>
      </c>
      <c r="D2464" s="2">
        <v>3000</v>
      </c>
      <c r="E2464" s="3">
        <v>3321.25</v>
      </c>
      <c r="F2464" t="s">
        <v>19</v>
      </c>
      <c r="G2464" t="s">
        <v>20</v>
      </c>
      <c r="H2464" t="s">
        <v>21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1621</v>
      </c>
      <c r="O2464" t="s">
        <v>1825</v>
      </c>
      <c r="P2464" s="4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1" t="s">
        <v>5020</v>
      </c>
      <c r="C2465" s="1" t="s">
        <v>5021</v>
      </c>
      <c r="D2465" s="2">
        <v>2000</v>
      </c>
      <c r="E2465" s="3">
        <v>2325</v>
      </c>
      <c r="F2465" t="s">
        <v>19</v>
      </c>
      <c r="G2465" t="s">
        <v>20</v>
      </c>
      <c r="H2465" t="s">
        <v>21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1621</v>
      </c>
      <c r="O2465" t="s">
        <v>1825</v>
      </c>
      <c r="P2465" s="4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1" t="s">
        <v>5022</v>
      </c>
      <c r="C2466" s="1" t="s">
        <v>5023</v>
      </c>
      <c r="D2466" s="2">
        <v>2000</v>
      </c>
      <c r="E2466" s="3">
        <v>2222</v>
      </c>
      <c r="F2466" t="s">
        <v>19</v>
      </c>
      <c r="G2466" t="s">
        <v>163</v>
      </c>
      <c r="H2466" t="s">
        <v>164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1621</v>
      </c>
      <c r="O2466" t="s">
        <v>1825</v>
      </c>
      <c r="P2466" s="4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1" t="s">
        <v>5024</v>
      </c>
      <c r="C2467" s="1" t="s">
        <v>5025</v>
      </c>
      <c r="D2467" s="2">
        <v>700</v>
      </c>
      <c r="E2467" s="3">
        <v>1261</v>
      </c>
      <c r="F2467" t="s">
        <v>19</v>
      </c>
      <c r="G2467" t="s">
        <v>20</v>
      </c>
      <c r="H2467" t="s">
        <v>21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1621</v>
      </c>
      <c r="O2467" t="s">
        <v>1825</v>
      </c>
      <c r="P2467" s="4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1" t="s">
        <v>5026</v>
      </c>
      <c r="C2468" s="1" t="s">
        <v>5027</v>
      </c>
      <c r="D2468" s="2">
        <v>2500</v>
      </c>
      <c r="E2468" s="3">
        <v>2500</v>
      </c>
      <c r="F2468" t="s">
        <v>19</v>
      </c>
      <c r="G2468" t="s">
        <v>20</v>
      </c>
      <c r="H2468" t="s">
        <v>21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1621</v>
      </c>
      <c r="O2468" t="s">
        <v>1825</v>
      </c>
      <c r="P2468" s="4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1" t="s">
        <v>5028</v>
      </c>
      <c r="C2469" s="1" t="s">
        <v>5029</v>
      </c>
      <c r="D2469" s="2">
        <v>1000</v>
      </c>
      <c r="E2469" s="3">
        <v>1185</v>
      </c>
      <c r="F2469" t="s">
        <v>19</v>
      </c>
      <c r="G2469" t="s">
        <v>20</v>
      </c>
      <c r="H2469" t="s">
        <v>21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1621</v>
      </c>
      <c r="O2469" t="s">
        <v>1825</v>
      </c>
      <c r="P2469" s="4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1" t="s">
        <v>5030</v>
      </c>
      <c r="C2470" s="1" t="s">
        <v>5031</v>
      </c>
      <c r="D2470" s="2">
        <v>2000</v>
      </c>
      <c r="E2470" s="3">
        <v>2144.34</v>
      </c>
      <c r="F2470" t="s">
        <v>19</v>
      </c>
      <c r="G2470" t="s">
        <v>20</v>
      </c>
      <c r="H2470" t="s">
        <v>21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1621</v>
      </c>
      <c r="O2470" t="s">
        <v>1825</v>
      </c>
      <c r="P2470" s="4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1" t="s">
        <v>5032</v>
      </c>
      <c r="C2471" s="1" t="s">
        <v>5033</v>
      </c>
      <c r="D2471" s="2">
        <v>1200</v>
      </c>
      <c r="E2471" s="3">
        <v>1364</v>
      </c>
      <c r="F2471" t="s">
        <v>19</v>
      </c>
      <c r="G2471" t="s">
        <v>20</v>
      </c>
      <c r="H2471" t="s">
        <v>21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1621</v>
      </c>
      <c r="O2471" t="s">
        <v>1825</v>
      </c>
      <c r="P2471" s="4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1" t="s">
        <v>5034</v>
      </c>
      <c r="C2472" s="1" t="s">
        <v>5035</v>
      </c>
      <c r="D2472" s="2">
        <v>1000</v>
      </c>
      <c r="E2472" s="3">
        <v>1031.6400000000001</v>
      </c>
      <c r="F2472" t="s">
        <v>19</v>
      </c>
      <c r="G2472" t="s">
        <v>20</v>
      </c>
      <c r="H2472" t="s">
        <v>21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1621</v>
      </c>
      <c r="O2472" t="s">
        <v>1825</v>
      </c>
      <c r="P2472" s="4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1" t="s">
        <v>5036</v>
      </c>
      <c r="C2473" s="1" t="s">
        <v>5037</v>
      </c>
      <c r="D2473" s="2">
        <v>500</v>
      </c>
      <c r="E2473" s="3">
        <v>640</v>
      </c>
      <c r="F2473" t="s">
        <v>19</v>
      </c>
      <c r="G2473" t="s">
        <v>20</v>
      </c>
      <c r="H2473" t="s">
        <v>21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1621</v>
      </c>
      <c r="O2473" t="s">
        <v>1825</v>
      </c>
      <c r="P2473" s="4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1" t="s">
        <v>5038</v>
      </c>
      <c r="C2474" s="1" t="s">
        <v>5039</v>
      </c>
      <c r="D2474" s="2">
        <v>7500</v>
      </c>
      <c r="E2474" s="3">
        <v>10182.02</v>
      </c>
      <c r="F2474" t="s">
        <v>19</v>
      </c>
      <c r="G2474" t="s">
        <v>20</v>
      </c>
      <c r="H2474" t="s">
        <v>21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1621</v>
      </c>
      <c r="O2474" t="s">
        <v>1825</v>
      </c>
      <c r="P2474" s="4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1" t="s">
        <v>5040</v>
      </c>
      <c r="C2475" s="1" t="s">
        <v>5041</v>
      </c>
      <c r="D2475" s="2">
        <v>2000</v>
      </c>
      <c r="E2475" s="3">
        <v>2000</v>
      </c>
      <c r="F2475" t="s">
        <v>19</v>
      </c>
      <c r="G2475" t="s">
        <v>20</v>
      </c>
      <c r="H2475" t="s">
        <v>21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1621</v>
      </c>
      <c r="O2475" t="s">
        <v>1825</v>
      </c>
      <c r="P2475" s="4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1" t="s">
        <v>5042</v>
      </c>
      <c r="C2476" s="1" t="s">
        <v>5043</v>
      </c>
      <c r="D2476" s="2">
        <v>5000</v>
      </c>
      <c r="E2476" s="3">
        <v>5000.18</v>
      </c>
      <c r="F2476" t="s">
        <v>19</v>
      </c>
      <c r="G2476" t="s">
        <v>20</v>
      </c>
      <c r="H2476" t="s">
        <v>21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1621</v>
      </c>
      <c r="O2476" t="s">
        <v>1825</v>
      </c>
      <c r="P2476" s="4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1" t="s">
        <v>5044</v>
      </c>
      <c r="C2477" s="1" t="s">
        <v>5045</v>
      </c>
      <c r="D2477" s="2">
        <v>2500</v>
      </c>
      <c r="E2477" s="3">
        <v>2618</v>
      </c>
      <c r="F2477" t="s">
        <v>19</v>
      </c>
      <c r="G2477" t="s">
        <v>20</v>
      </c>
      <c r="H2477" t="s">
        <v>21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1621</v>
      </c>
      <c r="O2477" t="s">
        <v>1825</v>
      </c>
      <c r="P2477" s="4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1" t="s">
        <v>5046</v>
      </c>
      <c r="C2478" s="1" t="s">
        <v>5047</v>
      </c>
      <c r="D2478" s="2">
        <v>3200</v>
      </c>
      <c r="E2478" s="3">
        <v>3360.72</v>
      </c>
      <c r="F2478" t="s">
        <v>19</v>
      </c>
      <c r="G2478" t="s">
        <v>20</v>
      </c>
      <c r="H2478" t="s">
        <v>21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1621</v>
      </c>
      <c r="O2478" t="s">
        <v>1825</v>
      </c>
      <c r="P2478" s="4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1" t="s">
        <v>1707</v>
      </c>
      <c r="C2479" s="1" t="s">
        <v>5048</v>
      </c>
      <c r="D2479" s="2">
        <v>750</v>
      </c>
      <c r="E2479" s="3">
        <v>1285</v>
      </c>
      <c r="F2479" t="s">
        <v>19</v>
      </c>
      <c r="G2479" t="s">
        <v>20</v>
      </c>
      <c r="H2479" t="s">
        <v>21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1621</v>
      </c>
      <c r="O2479" t="s">
        <v>1825</v>
      </c>
      <c r="P2479" s="4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1" t="s">
        <v>5049</v>
      </c>
      <c r="C2480" s="1" t="s">
        <v>5050</v>
      </c>
      <c r="D2480" s="2">
        <v>8000</v>
      </c>
      <c r="E2480" s="3">
        <v>10200</v>
      </c>
      <c r="F2480" t="s">
        <v>19</v>
      </c>
      <c r="G2480" t="s">
        <v>20</v>
      </c>
      <c r="H2480" t="s">
        <v>21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1621</v>
      </c>
      <c r="O2480" t="s">
        <v>1825</v>
      </c>
      <c r="P2480" s="4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1" t="s">
        <v>5051</v>
      </c>
      <c r="C2481" s="1" t="s">
        <v>5052</v>
      </c>
      <c r="D2481" s="2">
        <v>300</v>
      </c>
      <c r="E2481" s="3">
        <v>400.33</v>
      </c>
      <c r="F2481" t="s">
        <v>19</v>
      </c>
      <c r="G2481" t="s">
        <v>20</v>
      </c>
      <c r="H2481" t="s">
        <v>21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1621</v>
      </c>
      <c r="O2481" t="s">
        <v>1825</v>
      </c>
      <c r="P2481" s="4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1" t="s">
        <v>5053</v>
      </c>
      <c r="C2482" s="1" t="s">
        <v>5054</v>
      </c>
      <c r="D2482" s="2">
        <v>2000</v>
      </c>
      <c r="E2482" s="3">
        <v>2000</v>
      </c>
      <c r="F2482" t="s">
        <v>19</v>
      </c>
      <c r="G2482" t="s">
        <v>20</v>
      </c>
      <c r="H2482" t="s">
        <v>21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1621</v>
      </c>
      <c r="O2482" t="s">
        <v>1825</v>
      </c>
      <c r="P2482" s="4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1" t="s">
        <v>5055</v>
      </c>
      <c r="C2483" s="1" t="s">
        <v>5056</v>
      </c>
      <c r="D2483" s="2">
        <v>4000</v>
      </c>
      <c r="E2483" s="3">
        <v>4516.4399999999996</v>
      </c>
      <c r="F2483" t="s">
        <v>19</v>
      </c>
      <c r="G2483" t="s">
        <v>20</v>
      </c>
      <c r="H2483" t="s">
        <v>21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1621</v>
      </c>
      <c r="O2483" t="s">
        <v>1825</v>
      </c>
      <c r="P2483" s="4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1" t="s">
        <v>5057</v>
      </c>
      <c r="C2484" s="1" t="s">
        <v>5058</v>
      </c>
      <c r="D2484" s="2">
        <v>1000</v>
      </c>
      <c r="E2484" s="3">
        <v>1001</v>
      </c>
      <c r="F2484" t="s">
        <v>19</v>
      </c>
      <c r="G2484" t="s">
        <v>20</v>
      </c>
      <c r="H2484" t="s">
        <v>21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1621</v>
      </c>
      <c r="O2484" t="s">
        <v>1825</v>
      </c>
      <c r="P2484" s="4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1" t="s">
        <v>5059</v>
      </c>
      <c r="C2485" s="1" t="s">
        <v>5060</v>
      </c>
      <c r="D2485" s="2">
        <v>1100</v>
      </c>
      <c r="E2485" s="3">
        <v>1251</v>
      </c>
      <c r="F2485" t="s">
        <v>19</v>
      </c>
      <c r="G2485" t="s">
        <v>20</v>
      </c>
      <c r="H2485" t="s">
        <v>21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1621</v>
      </c>
      <c r="O2485" t="s">
        <v>1825</v>
      </c>
      <c r="P2485" s="4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1" t="s">
        <v>5061</v>
      </c>
      <c r="C2486" s="1" t="s">
        <v>5062</v>
      </c>
      <c r="D2486" s="2">
        <v>3500</v>
      </c>
      <c r="E2486" s="3">
        <v>4176.1099999999997</v>
      </c>
      <c r="F2486" t="s">
        <v>19</v>
      </c>
      <c r="G2486" t="s">
        <v>20</v>
      </c>
      <c r="H2486" t="s">
        <v>21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1621</v>
      </c>
      <c r="O2486" t="s">
        <v>1825</v>
      </c>
      <c r="P2486" s="4">
        <f t="shared" si="76"/>
        <v>40771.916701388887</v>
      </c>
      <c r="Q2486">
        <f t="shared" si="77"/>
        <v>2011</v>
      </c>
    </row>
    <row r="2487" spans="1:17" ht="60" x14ac:dyDescent="0.25">
      <c r="A2487">
        <v>2485</v>
      </c>
      <c r="B2487" s="1" t="s">
        <v>5063</v>
      </c>
      <c r="C2487" s="1" t="s">
        <v>5064</v>
      </c>
      <c r="D2487" s="2">
        <v>2000</v>
      </c>
      <c r="E2487" s="3">
        <v>2065</v>
      </c>
      <c r="F2487" t="s">
        <v>19</v>
      </c>
      <c r="G2487" t="s">
        <v>20</v>
      </c>
      <c r="H2487" t="s">
        <v>21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1621</v>
      </c>
      <c r="O2487" t="s">
        <v>1825</v>
      </c>
      <c r="P2487" s="4">
        <f t="shared" si="76"/>
        <v>40793.998599537037</v>
      </c>
      <c r="Q2487">
        <f t="shared" si="77"/>
        <v>2011</v>
      </c>
    </row>
    <row r="2488" spans="1:17" ht="60" x14ac:dyDescent="0.25">
      <c r="A2488">
        <v>2486</v>
      </c>
      <c r="B2488" s="1" t="s">
        <v>5065</v>
      </c>
      <c r="C2488" s="1" t="s">
        <v>5066</v>
      </c>
      <c r="D2488" s="2">
        <v>300</v>
      </c>
      <c r="E2488" s="3">
        <v>797</v>
      </c>
      <c r="F2488" t="s">
        <v>19</v>
      </c>
      <c r="G2488" t="s">
        <v>20</v>
      </c>
      <c r="H2488" t="s">
        <v>21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1621</v>
      </c>
      <c r="O2488" t="s">
        <v>1825</v>
      </c>
      <c r="P2488" s="4">
        <f t="shared" si="76"/>
        <v>40991.708055555559</v>
      </c>
      <c r="Q2488">
        <f t="shared" si="77"/>
        <v>2012</v>
      </c>
    </row>
    <row r="2489" spans="1:17" ht="45" x14ac:dyDescent="0.25">
      <c r="A2489">
        <v>2487</v>
      </c>
      <c r="B2489" s="1" t="s">
        <v>5067</v>
      </c>
      <c r="C2489" s="1" t="s">
        <v>5068</v>
      </c>
      <c r="D2489" s="2">
        <v>1500</v>
      </c>
      <c r="E2489" s="3">
        <v>1500.76</v>
      </c>
      <c r="F2489" t="s">
        <v>19</v>
      </c>
      <c r="G2489" t="s">
        <v>20</v>
      </c>
      <c r="H2489" t="s">
        <v>21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1621</v>
      </c>
      <c r="O2489" t="s">
        <v>1825</v>
      </c>
      <c r="P2489" s="4">
        <f t="shared" si="76"/>
        <v>41026.083298611113</v>
      </c>
      <c r="Q2489">
        <f t="shared" si="77"/>
        <v>2012</v>
      </c>
    </row>
    <row r="2490" spans="1:17" ht="60" x14ac:dyDescent="0.25">
      <c r="A2490">
        <v>2488</v>
      </c>
      <c r="B2490" s="1" t="s">
        <v>5069</v>
      </c>
      <c r="C2490" s="1" t="s">
        <v>5070</v>
      </c>
      <c r="D2490" s="2">
        <v>3000</v>
      </c>
      <c r="E2490" s="3">
        <v>3201</v>
      </c>
      <c r="F2490" t="s">
        <v>19</v>
      </c>
      <c r="G2490" t="s">
        <v>20</v>
      </c>
      <c r="H2490" t="s">
        <v>21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1621</v>
      </c>
      <c r="O2490" t="s">
        <v>1825</v>
      </c>
      <c r="P2490" s="4">
        <f t="shared" si="76"/>
        <v>40833.633194444446</v>
      </c>
      <c r="Q2490">
        <f t="shared" si="77"/>
        <v>2011</v>
      </c>
    </row>
    <row r="2491" spans="1:17" ht="60" x14ac:dyDescent="0.25">
      <c r="A2491">
        <v>2489</v>
      </c>
      <c r="B2491" s="1" t="s">
        <v>5071</v>
      </c>
      <c r="C2491" s="1" t="s">
        <v>5072</v>
      </c>
      <c r="D2491" s="2">
        <v>3500</v>
      </c>
      <c r="E2491" s="3">
        <v>4678.5</v>
      </c>
      <c r="F2491" t="s">
        <v>19</v>
      </c>
      <c r="G2491" t="s">
        <v>20</v>
      </c>
      <c r="H2491" t="s">
        <v>21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1621</v>
      </c>
      <c r="O2491" t="s">
        <v>1825</v>
      </c>
      <c r="P2491" s="4">
        <f t="shared" si="76"/>
        <v>41373.690266203703</v>
      </c>
      <c r="Q2491">
        <f t="shared" si="77"/>
        <v>2013</v>
      </c>
    </row>
    <row r="2492" spans="1:17" ht="45" x14ac:dyDescent="0.25">
      <c r="A2492">
        <v>2490</v>
      </c>
      <c r="B2492" s="1" t="s">
        <v>5073</v>
      </c>
      <c r="C2492" s="1" t="s">
        <v>5074</v>
      </c>
      <c r="D2492" s="2">
        <v>500</v>
      </c>
      <c r="E2492" s="3">
        <v>607</v>
      </c>
      <c r="F2492" t="s">
        <v>19</v>
      </c>
      <c r="G2492" t="s">
        <v>20</v>
      </c>
      <c r="H2492" t="s">
        <v>21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1621</v>
      </c>
      <c r="O2492" t="s">
        <v>1825</v>
      </c>
      <c r="P2492" s="4">
        <f t="shared" si="76"/>
        <v>41023.227731481478</v>
      </c>
      <c r="Q2492">
        <f t="shared" si="77"/>
        <v>2012</v>
      </c>
    </row>
    <row r="2493" spans="1:17" ht="60" x14ac:dyDescent="0.25">
      <c r="A2493">
        <v>2491</v>
      </c>
      <c r="B2493" s="1" t="s">
        <v>5075</v>
      </c>
      <c r="C2493" s="1" t="s">
        <v>5076</v>
      </c>
      <c r="D2493" s="2">
        <v>500</v>
      </c>
      <c r="E2493" s="3">
        <v>516</v>
      </c>
      <c r="F2493" t="s">
        <v>19</v>
      </c>
      <c r="G2493" t="s">
        <v>20</v>
      </c>
      <c r="H2493" t="s">
        <v>21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1621</v>
      </c>
      <c r="O2493" t="s">
        <v>1825</v>
      </c>
      <c r="P2493" s="4">
        <f t="shared" si="76"/>
        <v>40542.839282407411</v>
      </c>
      <c r="Q2493">
        <f t="shared" si="77"/>
        <v>2010</v>
      </c>
    </row>
    <row r="2494" spans="1:17" ht="30" x14ac:dyDescent="0.25">
      <c r="A2494">
        <v>2492</v>
      </c>
      <c r="B2494" s="1" t="s">
        <v>5077</v>
      </c>
      <c r="C2494" s="1" t="s">
        <v>5078</v>
      </c>
      <c r="D2494" s="2">
        <v>600</v>
      </c>
      <c r="E2494" s="3">
        <v>750</v>
      </c>
      <c r="F2494" t="s">
        <v>19</v>
      </c>
      <c r="G2494" t="s">
        <v>20</v>
      </c>
      <c r="H2494" t="s">
        <v>21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1621</v>
      </c>
      <c r="O2494" t="s">
        <v>1825</v>
      </c>
      <c r="P2494" s="4">
        <f t="shared" si="76"/>
        <v>41024.985972222225</v>
      </c>
      <c r="Q2494">
        <f t="shared" si="77"/>
        <v>2012</v>
      </c>
    </row>
    <row r="2495" spans="1:17" ht="60" x14ac:dyDescent="0.25">
      <c r="A2495">
        <v>2493</v>
      </c>
      <c r="B2495" s="1" t="s">
        <v>5079</v>
      </c>
      <c r="C2495" s="1" t="s">
        <v>5080</v>
      </c>
      <c r="D2495" s="2">
        <v>20000</v>
      </c>
      <c r="E2495" s="3">
        <v>25740</v>
      </c>
      <c r="F2495" t="s">
        <v>19</v>
      </c>
      <c r="G2495" t="s">
        <v>20</v>
      </c>
      <c r="H2495" t="s">
        <v>21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1621</v>
      </c>
      <c r="O2495" t="s">
        <v>1825</v>
      </c>
      <c r="P2495" s="4">
        <f t="shared" si="76"/>
        <v>41348.168287037035</v>
      </c>
      <c r="Q2495">
        <f t="shared" si="77"/>
        <v>2013</v>
      </c>
    </row>
    <row r="2496" spans="1:17" ht="45" x14ac:dyDescent="0.25">
      <c r="A2496">
        <v>2494</v>
      </c>
      <c r="B2496" s="1" t="s">
        <v>5081</v>
      </c>
      <c r="C2496" s="1" t="s">
        <v>5082</v>
      </c>
      <c r="D2496" s="2">
        <v>1500</v>
      </c>
      <c r="E2496" s="3">
        <v>1515.08</v>
      </c>
      <c r="F2496" t="s">
        <v>19</v>
      </c>
      <c r="G2496" t="s">
        <v>20</v>
      </c>
      <c r="H2496" t="s">
        <v>21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1621</v>
      </c>
      <c r="O2496" t="s">
        <v>1825</v>
      </c>
      <c r="P2496" s="4">
        <f t="shared" si="76"/>
        <v>41022.645185185182</v>
      </c>
      <c r="Q2496">
        <f t="shared" si="77"/>
        <v>2012</v>
      </c>
    </row>
    <row r="2497" spans="1:17" ht="45" x14ac:dyDescent="0.25">
      <c r="A2497">
        <v>2495</v>
      </c>
      <c r="B2497" s="1" t="s">
        <v>5083</v>
      </c>
      <c r="C2497" s="1" t="s">
        <v>5084</v>
      </c>
      <c r="D2497" s="2">
        <v>1500</v>
      </c>
      <c r="E2497" s="3">
        <v>1913.05</v>
      </c>
      <c r="F2497" t="s">
        <v>19</v>
      </c>
      <c r="G2497" t="s">
        <v>20</v>
      </c>
      <c r="H2497" t="s">
        <v>21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1621</v>
      </c>
      <c r="O2497" t="s">
        <v>1825</v>
      </c>
      <c r="P2497" s="4">
        <f t="shared" si="76"/>
        <v>41036.946469907409</v>
      </c>
      <c r="Q2497">
        <f t="shared" si="77"/>
        <v>2012</v>
      </c>
    </row>
    <row r="2498" spans="1:17" ht="30" x14ac:dyDescent="0.25">
      <c r="A2498">
        <v>2496</v>
      </c>
      <c r="B2498" s="1" t="s">
        <v>5085</v>
      </c>
      <c r="C2498" s="1" t="s">
        <v>5086</v>
      </c>
      <c r="D2498" s="2">
        <v>6000</v>
      </c>
      <c r="E2498" s="3">
        <v>6000</v>
      </c>
      <c r="F2498" t="s">
        <v>19</v>
      </c>
      <c r="G2498" t="s">
        <v>20</v>
      </c>
      <c r="H2498" t="s">
        <v>21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1621</v>
      </c>
      <c r="O2498" t="s">
        <v>1825</v>
      </c>
      <c r="P2498" s="4">
        <f t="shared" ref="P2498:P2561" si="78">(((J2498/60)/60)/24)+DATE(1970,1,1)</f>
        <v>41327.996435185189</v>
      </c>
      <c r="Q2498">
        <f t="shared" ref="Q2498:Q2561" si="79">YEAR(P2498)</f>
        <v>2013</v>
      </c>
    </row>
    <row r="2499" spans="1:17" ht="45" x14ac:dyDescent="0.25">
      <c r="A2499">
        <v>2497</v>
      </c>
      <c r="B2499" s="1" t="s">
        <v>5087</v>
      </c>
      <c r="C2499" s="1" t="s">
        <v>5088</v>
      </c>
      <c r="D2499" s="2">
        <v>4000</v>
      </c>
      <c r="E2499" s="3">
        <v>4510.8599999999997</v>
      </c>
      <c r="F2499" t="s">
        <v>19</v>
      </c>
      <c r="G2499" t="s">
        <v>20</v>
      </c>
      <c r="H2499" t="s">
        <v>21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1621</v>
      </c>
      <c r="O2499" t="s">
        <v>1825</v>
      </c>
      <c r="P2499" s="4">
        <f t="shared" si="78"/>
        <v>40730.878912037035</v>
      </c>
      <c r="Q2499">
        <f t="shared" si="79"/>
        <v>2011</v>
      </c>
    </row>
    <row r="2500" spans="1:17" ht="45" x14ac:dyDescent="0.25">
      <c r="A2500">
        <v>2498</v>
      </c>
      <c r="B2500" s="1" t="s">
        <v>5089</v>
      </c>
      <c r="C2500" s="1" t="s">
        <v>5090</v>
      </c>
      <c r="D2500" s="2">
        <v>1000</v>
      </c>
      <c r="E2500" s="3">
        <v>1056</v>
      </c>
      <c r="F2500" t="s">
        <v>19</v>
      </c>
      <c r="G2500" t="s">
        <v>20</v>
      </c>
      <c r="H2500" t="s">
        <v>21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1621</v>
      </c>
      <c r="O2500" t="s">
        <v>1825</v>
      </c>
      <c r="P2500" s="4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1" t="s">
        <v>5091</v>
      </c>
      <c r="C2501" s="1" t="s">
        <v>5092</v>
      </c>
      <c r="D2501" s="2">
        <v>4000</v>
      </c>
      <c r="E2501" s="3">
        <v>8105</v>
      </c>
      <c r="F2501" t="s">
        <v>19</v>
      </c>
      <c r="G2501" t="s">
        <v>20</v>
      </c>
      <c r="H2501" t="s">
        <v>21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1621</v>
      </c>
      <c r="O2501" t="s">
        <v>1825</v>
      </c>
      <c r="P2501" s="4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1" t="s">
        <v>5093</v>
      </c>
      <c r="C2502" s="1" t="s">
        <v>5094</v>
      </c>
      <c r="D2502" s="2">
        <v>600</v>
      </c>
      <c r="E2502" s="3">
        <v>680</v>
      </c>
      <c r="F2502" t="s">
        <v>19</v>
      </c>
      <c r="G2502" t="s">
        <v>20</v>
      </c>
      <c r="H2502" t="s">
        <v>21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1621</v>
      </c>
      <c r="O2502" t="s">
        <v>1825</v>
      </c>
      <c r="P2502" s="4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1" t="s">
        <v>5095</v>
      </c>
      <c r="C2503" s="1" t="s">
        <v>5096</v>
      </c>
      <c r="D2503" s="2">
        <v>11000</v>
      </c>
      <c r="E2503" s="3">
        <v>281</v>
      </c>
      <c r="F2503" t="s">
        <v>361</v>
      </c>
      <c r="G2503" t="s">
        <v>163</v>
      </c>
      <c r="H2503" t="s">
        <v>164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2363</v>
      </c>
      <c r="O2503" t="s">
        <v>5097</v>
      </c>
      <c r="P2503" s="4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1" t="s">
        <v>5098</v>
      </c>
      <c r="C2504" s="1" t="s">
        <v>5099</v>
      </c>
      <c r="D2504" s="2">
        <v>110000</v>
      </c>
      <c r="E2504" s="3">
        <v>86</v>
      </c>
      <c r="F2504" t="s">
        <v>361</v>
      </c>
      <c r="G2504" t="s">
        <v>20</v>
      </c>
      <c r="H2504" t="s">
        <v>21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2363</v>
      </c>
      <c r="O2504" t="s">
        <v>5097</v>
      </c>
      <c r="P2504" s="4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1" t="s">
        <v>5100</v>
      </c>
      <c r="C2505" s="1" t="s">
        <v>5101</v>
      </c>
      <c r="D2505" s="2">
        <v>10000</v>
      </c>
      <c r="E2505" s="3">
        <v>0</v>
      </c>
      <c r="F2505" t="s">
        <v>361</v>
      </c>
      <c r="G2505" t="s">
        <v>20</v>
      </c>
      <c r="H2505" t="s">
        <v>21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2363</v>
      </c>
      <c r="O2505" t="s">
        <v>5097</v>
      </c>
      <c r="P2505" s="4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1" t="s">
        <v>5102</v>
      </c>
      <c r="C2506" s="1" t="s">
        <v>5103</v>
      </c>
      <c r="D2506" s="2">
        <v>35000</v>
      </c>
      <c r="E2506" s="3">
        <v>0</v>
      </c>
      <c r="F2506" t="s">
        <v>361</v>
      </c>
      <c r="G2506" t="s">
        <v>20</v>
      </c>
      <c r="H2506" t="s">
        <v>21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2363</v>
      </c>
      <c r="O2506" t="s">
        <v>5097</v>
      </c>
      <c r="P2506" s="4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1" t="s">
        <v>5104</v>
      </c>
      <c r="C2507" s="1" t="s">
        <v>5105</v>
      </c>
      <c r="D2507" s="2">
        <v>7000</v>
      </c>
      <c r="E2507" s="3">
        <v>0</v>
      </c>
      <c r="F2507" t="s">
        <v>361</v>
      </c>
      <c r="G2507" t="s">
        <v>20</v>
      </c>
      <c r="H2507" t="s">
        <v>21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2363</v>
      </c>
      <c r="O2507" t="s">
        <v>5097</v>
      </c>
      <c r="P2507" s="4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1" t="s">
        <v>5106</v>
      </c>
      <c r="C2508" s="1" t="s">
        <v>5107</v>
      </c>
      <c r="D2508" s="2">
        <v>5000</v>
      </c>
      <c r="E2508" s="3">
        <v>30</v>
      </c>
      <c r="F2508" t="s">
        <v>361</v>
      </c>
      <c r="G2508" t="s">
        <v>28</v>
      </c>
      <c r="H2508" t="s">
        <v>29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2363</v>
      </c>
      <c r="O2508" t="s">
        <v>5097</v>
      </c>
      <c r="P2508" s="4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1" t="s">
        <v>5108</v>
      </c>
      <c r="C2509" s="1" t="s">
        <v>5109</v>
      </c>
      <c r="D2509" s="2">
        <v>42850</v>
      </c>
      <c r="E2509" s="3">
        <v>0</v>
      </c>
      <c r="F2509" t="s">
        <v>361</v>
      </c>
      <c r="G2509" t="s">
        <v>20</v>
      </c>
      <c r="H2509" t="s">
        <v>21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2363</v>
      </c>
      <c r="O2509" t="s">
        <v>5097</v>
      </c>
      <c r="P2509" s="4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1" t="s">
        <v>5110</v>
      </c>
      <c r="C2510" s="1" t="s">
        <v>5111</v>
      </c>
      <c r="D2510" s="2">
        <v>20000</v>
      </c>
      <c r="E2510" s="3">
        <v>0</v>
      </c>
      <c r="F2510" t="s">
        <v>361</v>
      </c>
      <c r="G2510" t="s">
        <v>20</v>
      </c>
      <c r="H2510" t="s">
        <v>21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2363</v>
      </c>
      <c r="O2510" t="s">
        <v>5097</v>
      </c>
      <c r="P2510" s="4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1" t="s">
        <v>5112</v>
      </c>
      <c r="C2511" s="1" t="s">
        <v>5113</v>
      </c>
      <c r="D2511" s="2">
        <v>95000</v>
      </c>
      <c r="E2511" s="3">
        <v>1000</v>
      </c>
      <c r="F2511" t="s">
        <v>361</v>
      </c>
      <c r="G2511" t="s">
        <v>28</v>
      </c>
      <c r="H2511" t="s">
        <v>29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2363</v>
      </c>
      <c r="O2511" t="s">
        <v>5097</v>
      </c>
      <c r="P2511" s="4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1" t="s">
        <v>5114</v>
      </c>
      <c r="C2512" s="1" t="s">
        <v>5115</v>
      </c>
      <c r="D2512" s="2">
        <v>50000</v>
      </c>
      <c r="E2512" s="3">
        <v>75</v>
      </c>
      <c r="F2512" t="s">
        <v>361</v>
      </c>
      <c r="G2512" t="s">
        <v>20</v>
      </c>
      <c r="H2512" t="s">
        <v>21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2363</v>
      </c>
      <c r="O2512" t="s">
        <v>5097</v>
      </c>
      <c r="P2512" s="4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1" t="s">
        <v>5116</v>
      </c>
      <c r="C2513" s="1" t="s">
        <v>5117</v>
      </c>
      <c r="D2513" s="2">
        <v>100000</v>
      </c>
      <c r="E2513" s="3">
        <v>0</v>
      </c>
      <c r="F2513" t="s">
        <v>361</v>
      </c>
      <c r="G2513" t="s">
        <v>28</v>
      </c>
      <c r="H2513" t="s">
        <v>29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2363</v>
      </c>
      <c r="O2513" t="s">
        <v>5097</v>
      </c>
      <c r="P2513" s="4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1" t="s">
        <v>5118</v>
      </c>
      <c r="C2514" s="1" t="s">
        <v>5119</v>
      </c>
      <c r="D2514" s="2">
        <v>1150</v>
      </c>
      <c r="E2514" s="3">
        <v>0</v>
      </c>
      <c r="F2514" t="s">
        <v>361</v>
      </c>
      <c r="G2514" t="s">
        <v>20</v>
      </c>
      <c r="H2514" t="s">
        <v>21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2363</v>
      </c>
      <c r="O2514" t="s">
        <v>5097</v>
      </c>
      <c r="P2514" s="4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1" t="s">
        <v>5120</v>
      </c>
      <c r="C2515" s="1" t="s">
        <v>5121</v>
      </c>
      <c r="D2515" s="2">
        <v>180000</v>
      </c>
      <c r="E2515" s="3">
        <v>0</v>
      </c>
      <c r="F2515" t="s">
        <v>361</v>
      </c>
      <c r="G2515" t="s">
        <v>506</v>
      </c>
      <c r="H2515" t="s">
        <v>59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2363</v>
      </c>
      <c r="O2515" t="s">
        <v>5097</v>
      </c>
      <c r="P2515" s="4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1" t="s">
        <v>5122</v>
      </c>
      <c r="C2516" s="1" t="s">
        <v>5123</v>
      </c>
      <c r="D2516" s="2">
        <v>12000</v>
      </c>
      <c r="E2516" s="3">
        <v>210</v>
      </c>
      <c r="F2516" t="s">
        <v>361</v>
      </c>
      <c r="G2516" t="s">
        <v>20</v>
      </c>
      <c r="H2516" t="s">
        <v>21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2363</v>
      </c>
      <c r="O2516" t="s">
        <v>5097</v>
      </c>
      <c r="P2516" s="4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1" t="s">
        <v>5124</v>
      </c>
      <c r="C2517" s="1" t="s">
        <v>5125</v>
      </c>
      <c r="D2517" s="2">
        <v>5000</v>
      </c>
      <c r="E2517" s="3">
        <v>930</v>
      </c>
      <c r="F2517" t="s">
        <v>361</v>
      </c>
      <c r="G2517" t="s">
        <v>20</v>
      </c>
      <c r="H2517" t="s">
        <v>21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2363</v>
      </c>
      <c r="O2517" t="s">
        <v>5097</v>
      </c>
      <c r="P2517" s="4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1" t="s">
        <v>5126</v>
      </c>
      <c r="C2518" s="1" t="s">
        <v>5127</v>
      </c>
      <c r="D2518" s="2">
        <v>22000</v>
      </c>
      <c r="E2518" s="3">
        <v>0</v>
      </c>
      <c r="F2518" t="s">
        <v>361</v>
      </c>
      <c r="G2518" t="s">
        <v>20</v>
      </c>
      <c r="H2518" t="s">
        <v>21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2363</v>
      </c>
      <c r="O2518" t="s">
        <v>5097</v>
      </c>
      <c r="P2518" s="4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1" t="s">
        <v>5128</v>
      </c>
      <c r="C2519" s="1" t="s">
        <v>5129</v>
      </c>
      <c r="D2519" s="2">
        <v>18000</v>
      </c>
      <c r="E2519" s="3">
        <v>1767</v>
      </c>
      <c r="F2519" t="s">
        <v>361</v>
      </c>
      <c r="G2519" t="s">
        <v>163</v>
      </c>
      <c r="H2519" t="s">
        <v>164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2363</v>
      </c>
      <c r="O2519" t="s">
        <v>5097</v>
      </c>
      <c r="P2519" s="4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1" t="s">
        <v>5130</v>
      </c>
      <c r="C2520" s="1" t="s">
        <v>5131</v>
      </c>
      <c r="D2520" s="2">
        <v>5000</v>
      </c>
      <c r="E2520" s="3">
        <v>0</v>
      </c>
      <c r="F2520" t="s">
        <v>361</v>
      </c>
      <c r="G2520" t="s">
        <v>20</v>
      </c>
      <c r="H2520" t="s">
        <v>21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2363</v>
      </c>
      <c r="O2520" t="s">
        <v>5097</v>
      </c>
      <c r="P2520" s="4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1" t="s">
        <v>5132</v>
      </c>
      <c r="C2521" s="1" t="s">
        <v>5133</v>
      </c>
      <c r="D2521" s="2">
        <v>150000</v>
      </c>
      <c r="E2521" s="3">
        <v>65</v>
      </c>
      <c r="F2521" t="s">
        <v>361</v>
      </c>
      <c r="G2521" t="s">
        <v>20</v>
      </c>
      <c r="H2521" t="s">
        <v>21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2363</v>
      </c>
      <c r="O2521" t="s">
        <v>5097</v>
      </c>
      <c r="P2521" s="4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1" t="s">
        <v>5134</v>
      </c>
      <c r="C2522" s="1" t="s">
        <v>5135</v>
      </c>
      <c r="D2522" s="2">
        <v>100000</v>
      </c>
      <c r="E2522" s="3">
        <v>0</v>
      </c>
      <c r="F2522" t="s">
        <v>361</v>
      </c>
      <c r="G2522" t="s">
        <v>20</v>
      </c>
      <c r="H2522" t="s">
        <v>21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2363</v>
      </c>
      <c r="O2522" t="s">
        <v>5097</v>
      </c>
      <c r="P2522" s="4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1" t="s">
        <v>5136</v>
      </c>
      <c r="C2523" s="1" t="s">
        <v>5137</v>
      </c>
      <c r="D2523" s="2">
        <v>12500</v>
      </c>
      <c r="E2523" s="3">
        <v>13685.99</v>
      </c>
      <c r="F2523" t="s">
        <v>19</v>
      </c>
      <c r="G2523" t="s">
        <v>20</v>
      </c>
      <c r="H2523" t="s">
        <v>21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1621</v>
      </c>
      <c r="O2523" t="s">
        <v>5138</v>
      </c>
      <c r="P2523" s="4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1" t="s">
        <v>5139</v>
      </c>
      <c r="C2524" s="1" t="s">
        <v>5140</v>
      </c>
      <c r="D2524" s="2">
        <v>5000</v>
      </c>
      <c r="E2524" s="3">
        <v>5000</v>
      </c>
      <c r="F2524" t="s">
        <v>19</v>
      </c>
      <c r="G2524" t="s">
        <v>20</v>
      </c>
      <c r="H2524" t="s">
        <v>21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1621</v>
      </c>
      <c r="O2524" t="s">
        <v>5138</v>
      </c>
      <c r="P2524" s="4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1" t="s">
        <v>5141</v>
      </c>
      <c r="C2525" s="1" t="s">
        <v>5142</v>
      </c>
      <c r="D2525" s="2">
        <v>900</v>
      </c>
      <c r="E2525" s="3">
        <v>1408</v>
      </c>
      <c r="F2525" t="s">
        <v>19</v>
      </c>
      <c r="G2525" t="s">
        <v>20</v>
      </c>
      <c r="H2525" t="s">
        <v>21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1621</v>
      </c>
      <c r="O2525" t="s">
        <v>5138</v>
      </c>
      <c r="P2525" s="4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1" t="s">
        <v>5143</v>
      </c>
      <c r="C2526" s="1" t="s">
        <v>5144</v>
      </c>
      <c r="D2526" s="2">
        <v>7500</v>
      </c>
      <c r="E2526" s="3">
        <v>7620</v>
      </c>
      <c r="F2526" t="s">
        <v>19</v>
      </c>
      <c r="G2526" t="s">
        <v>20</v>
      </c>
      <c r="H2526" t="s">
        <v>21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1621</v>
      </c>
      <c r="O2526" t="s">
        <v>5138</v>
      </c>
      <c r="P2526" s="4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1" t="s">
        <v>5145</v>
      </c>
      <c r="C2527" s="1" t="s">
        <v>5146</v>
      </c>
      <c r="D2527" s="2">
        <v>8000</v>
      </c>
      <c r="E2527" s="3">
        <v>8026</v>
      </c>
      <c r="F2527" t="s">
        <v>19</v>
      </c>
      <c r="G2527" t="s">
        <v>20</v>
      </c>
      <c r="H2527" t="s">
        <v>21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1621</v>
      </c>
      <c r="O2527" t="s">
        <v>5138</v>
      </c>
      <c r="P2527" s="4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1" t="s">
        <v>5147</v>
      </c>
      <c r="C2528" s="1" t="s">
        <v>5148</v>
      </c>
      <c r="D2528" s="2">
        <v>4000</v>
      </c>
      <c r="E2528" s="3">
        <v>4518</v>
      </c>
      <c r="F2528" t="s">
        <v>19</v>
      </c>
      <c r="G2528" t="s">
        <v>20</v>
      </c>
      <c r="H2528" t="s">
        <v>21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1621</v>
      </c>
      <c r="O2528" t="s">
        <v>5138</v>
      </c>
      <c r="P2528" s="4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1" t="s">
        <v>5149</v>
      </c>
      <c r="C2529" s="1" t="s">
        <v>5150</v>
      </c>
      <c r="D2529" s="2">
        <v>4000</v>
      </c>
      <c r="E2529" s="3">
        <v>4085</v>
      </c>
      <c r="F2529" t="s">
        <v>19</v>
      </c>
      <c r="G2529" t="s">
        <v>20</v>
      </c>
      <c r="H2529" t="s">
        <v>21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1621</v>
      </c>
      <c r="O2529" t="s">
        <v>5138</v>
      </c>
      <c r="P2529" s="4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1" t="s">
        <v>5151</v>
      </c>
      <c r="C2530" s="1" t="s">
        <v>5152</v>
      </c>
      <c r="D2530" s="2">
        <v>4000</v>
      </c>
      <c r="E2530" s="3">
        <v>4289.99</v>
      </c>
      <c r="F2530" t="s">
        <v>19</v>
      </c>
      <c r="G2530" t="s">
        <v>28</v>
      </c>
      <c r="H2530" t="s">
        <v>29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1621</v>
      </c>
      <c r="O2530" t="s">
        <v>5138</v>
      </c>
      <c r="P2530" s="4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1" t="s">
        <v>5153</v>
      </c>
      <c r="C2531" s="1" t="s">
        <v>5154</v>
      </c>
      <c r="D2531" s="2">
        <v>6000</v>
      </c>
      <c r="E2531" s="3">
        <v>6257</v>
      </c>
      <c r="F2531" t="s">
        <v>19</v>
      </c>
      <c r="G2531" t="s">
        <v>20</v>
      </c>
      <c r="H2531" t="s">
        <v>21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1621</v>
      </c>
      <c r="O2531" t="s">
        <v>5138</v>
      </c>
      <c r="P2531" s="4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1" t="s">
        <v>5155</v>
      </c>
      <c r="C2532" s="1" t="s">
        <v>5156</v>
      </c>
      <c r="D2532" s="2">
        <v>6500</v>
      </c>
      <c r="E2532" s="3">
        <v>6500</v>
      </c>
      <c r="F2532" t="s">
        <v>19</v>
      </c>
      <c r="G2532" t="s">
        <v>20</v>
      </c>
      <c r="H2532" t="s">
        <v>21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1621</v>
      </c>
      <c r="O2532" t="s">
        <v>5138</v>
      </c>
      <c r="P2532" s="4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1" t="s">
        <v>5157</v>
      </c>
      <c r="C2533" s="1" t="s">
        <v>5158</v>
      </c>
      <c r="D2533" s="2">
        <v>4500</v>
      </c>
      <c r="E2533" s="3">
        <v>4518</v>
      </c>
      <c r="F2533" t="s">
        <v>19</v>
      </c>
      <c r="G2533" t="s">
        <v>20</v>
      </c>
      <c r="H2533" t="s">
        <v>21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1621</v>
      </c>
      <c r="O2533" t="s">
        <v>5138</v>
      </c>
      <c r="P2533" s="4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1" t="s">
        <v>5159</v>
      </c>
      <c r="C2534" s="1" t="s">
        <v>5160</v>
      </c>
      <c r="D2534" s="2">
        <v>4000</v>
      </c>
      <c r="E2534" s="3">
        <v>5045</v>
      </c>
      <c r="F2534" t="s">
        <v>19</v>
      </c>
      <c r="G2534" t="s">
        <v>20</v>
      </c>
      <c r="H2534" t="s">
        <v>21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1621</v>
      </c>
      <c r="O2534" t="s">
        <v>5138</v>
      </c>
      <c r="P2534" s="4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1" t="s">
        <v>5161</v>
      </c>
      <c r="C2535" s="1" t="s">
        <v>5162</v>
      </c>
      <c r="D2535" s="2">
        <v>7500</v>
      </c>
      <c r="E2535" s="3">
        <v>8300</v>
      </c>
      <c r="F2535" t="s">
        <v>19</v>
      </c>
      <c r="G2535" t="s">
        <v>20</v>
      </c>
      <c r="H2535" t="s">
        <v>21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1621</v>
      </c>
      <c r="O2535" t="s">
        <v>5138</v>
      </c>
      <c r="P2535" s="4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1" t="s">
        <v>5163</v>
      </c>
      <c r="C2536" s="1" t="s">
        <v>5164</v>
      </c>
      <c r="D2536" s="2">
        <v>2000</v>
      </c>
      <c r="E2536" s="3">
        <v>2100</v>
      </c>
      <c r="F2536" t="s">
        <v>19</v>
      </c>
      <c r="G2536" t="s">
        <v>20</v>
      </c>
      <c r="H2536" t="s">
        <v>21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1621</v>
      </c>
      <c r="O2536" t="s">
        <v>5138</v>
      </c>
      <c r="P2536" s="4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1" t="s">
        <v>5165</v>
      </c>
      <c r="C2537" s="1" t="s">
        <v>5166</v>
      </c>
      <c r="D2537" s="2">
        <v>20000</v>
      </c>
      <c r="E2537" s="3">
        <v>20755</v>
      </c>
      <c r="F2537" t="s">
        <v>19</v>
      </c>
      <c r="G2537" t="s">
        <v>20</v>
      </c>
      <c r="H2537" t="s">
        <v>21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1621</v>
      </c>
      <c r="O2537" t="s">
        <v>5138</v>
      </c>
      <c r="P2537" s="4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1" t="s">
        <v>5167</v>
      </c>
      <c r="C2538" s="1" t="s">
        <v>5168</v>
      </c>
      <c r="D2538" s="2">
        <v>25</v>
      </c>
      <c r="E2538" s="3">
        <v>29</v>
      </c>
      <c r="F2538" t="s">
        <v>19</v>
      </c>
      <c r="G2538" t="s">
        <v>20</v>
      </c>
      <c r="H2538" t="s">
        <v>21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1621</v>
      </c>
      <c r="O2538" t="s">
        <v>5138</v>
      </c>
      <c r="P2538" s="4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1" t="s">
        <v>5169</v>
      </c>
      <c r="C2539" s="1" t="s">
        <v>5170</v>
      </c>
      <c r="D2539" s="2">
        <v>1000</v>
      </c>
      <c r="E2539" s="3">
        <v>1100</v>
      </c>
      <c r="F2539" t="s">
        <v>19</v>
      </c>
      <c r="G2539" t="s">
        <v>20</v>
      </c>
      <c r="H2539" t="s">
        <v>21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1621</v>
      </c>
      <c r="O2539" t="s">
        <v>5138</v>
      </c>
      <c r="P2539" s="4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1" t="s">
        <v>5171</v>
      </c>
      <c r="C2540" s="1" t="s">
        <v>5172</v>
      </c>
      <c r="D2540" s="2">
        <v>18000</v>
      </c>
      <c r="E2540" s="3">
        <v>20343.169999999998</v>
      </c>
      <c r="F2540" t="s">
        <v>19</v>
      </c>
      <c r="G2540" t="s">
        <v>20</v>
      </c>
      <c r="H2540" t="s">
        <v>21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1621</v>
      </c>
      <c r="O2540" t="s">
        <v>5138</v>
      </c>
      <c r="P2540" s="4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1" t="s">
        <v>5173</v>
      </c>
      <c r="C2541" s="1" t="s">
        <v>5174</v>
      </c>
      <c r="D2541" s="2">
        <v>10000</v>
      </c>
      <c r="E2541" s="3">
        <v>10025</v>
      </c>
      <c r="F2541" t="s">
        <v>19</v>
      </c>
      <c r="G2541" t="s">
        <v>20</v>
      </c>
      <c r="H2541" t="s">
        <v>21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1621</v>
      </c>
      <c r="O2541" t="s">
        <v>5138</v>
      </c>
      <c r="P2541" s="4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1" t="s">
        <v>5175</v>
      </c>
      <c r="C2542" s="1" t="s">
        <v>5176</v>
      </c>
      <c r="D2542" s="2">
        <v>2500</v>
      </c>
      <c r="E2542" s="3">
        <v>2585</v>
      </c>
      <c r="F2542" t="s">
        <v>19</v>
      </c>
      <c r="G2542" t="s">
        <v>20</v>
      </c>
      <c r="H2542" t="s">
        <v>21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1621</v>
      </c>
      <c r="O2542" t="s">
        <v>5138</v>
      </c>
      <c r="P2542" s="4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1" t="s">
        <v>5177</v>
      </c>
      <c r="C2543" s="1" t="s">
        <v>5178</v>
      </c>
      <c r="D2543" s="2">
        <v>3500</v>
      </c>
      <c r="E2543" s="3">
        <v>3746</v>
      </c>
      <c r="F2543" t="s">
        <v>19</v>
      </c>
      <c r="G2543" t="s">
        <v>28</v>
      </c>
      <c r="H2543" t="s">
        <v>29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1621</v>
      </c>
      <c r="O2543" t="s">
        <v>5138</v>
      </c>
      <c r="P2543" s="4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1" t="s">
        <v>5179</v>
      </c>
      <c r="C2544" s="1" t="s">
        <v>5180</v>
      </c>
      <c r="D2544" s="2">
        <v>700</v>
      </c>
      <c r="E2544" s="3">
        <v>725</v>
      </c>
      <c r="F2544" t="s">
        <v>19</v>
      </c>
      <c r="G2544" t="s">
        <v>20</v>
      </c>
      <c r="H2544" t="s">
        <v>21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1621</v>
      </c>
      <c r="O2544" t="s">
        <v>5138</v>
      </c>
      <c r="P2544" s="4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1" t="s">
        <v>5181</v>
      </c>
      <c r="C2545" s="1" t="s">
        <v>5182</v>
      </c>
      <c r="D2545" s="2">
        <v>250</v>
      </c>
      <c r="E2545" s="3">
        <v>391</v>
      </c>
      <c r="F2545" t="s">
        <v>19</v>
      </c>
      <c r="G2545" t="s">
        <v>20</v>
      </c>
      <c r="H2545" t="s">
        <v>21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1621</v>
      </c>
      <c r="O2545" t="s">
        <v>5138</v>
      </c>
      <c r="P2545" s="4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1" t="s">
        <v>5183</v>
      </c>
      <c r="C2546" s="1" t="s">
        <v>5184</v>
      </c>
      <c r="D2546" s="2">
        <v>5000</v>
      </c>
      <c r="E2546" s="3">
        <v>5041</v>
      </c>
      <c r="F2546" t="s">
        <v>19</v>
      </c>
      <c r="G2546" t="s">
        <v>20</v>
      </c>
      <c r="H2546" t="s">
        <v>21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1621</v>
      </c>
      <c r="O2546" t="s">
        <v>5138</v>
      </c>
      <c r="P2546" s="4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1" t="s">
        <v>5185</v>
      </c>
      <c r="C2547" s="1" t="s">
        <v>5186</v>
      </c>
      <c r="D2547" s="2">
        <v>2000</v>
      </c>
      <c r="E2547" s="3">
        <v>3906</v>
      </c>
      <c r="F2547" t="s">
        <v>19</v>
      </c>
      <c r="G2547" t="s">
        <v>20</v>
      </c>
      <c r="H2547" t="s">
        <v>21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1621</v>
      </c>
      <c r="O2547" t="s">
        <v>5138</v>
      </c>
      <c r="P2547" s="4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1" t="s">
        <v>5187</v>
      </c>
      <c r="C2548" s="1" t="s">
        <v>5188</v>
      </c>
      <c r="D2548" s="2">
        <v>3500</v>
      </c>
      <c r="E2548" s="3">
        <v>3910</v>
      </c>
      <c r="F2548" t="s">
        <v>19</v>
      </c>
      <c r="G2548" t="s">
        <v>20</v>
      </c>
      <c r="H2548" t="s">
        <v>21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1621</v>
      </c>
      <c r="O2548" t="s">
        <v>5138</v>
      </c>
      <c r="P2548" s="4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1" t="s">
        <v>5189</v>
      </c>
      <c r="C2549" s="1" t="s">
        <v>5190</v>
      </c>
      <c r="D2549" s="2">
        <v>5500</v>
      </c>
      <c r="E2549" s="3">
        <v>6592</v>
      </c>
      <c r="F2549" t="s">
        <v>19</v>
      </c>
      <c r="G2549" t="s">
        <v>20</v>
      </c>
      <c r="H2549" t="s">
        <v>21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1621</v>
      </c>
      <c r="O2549" t="s">
        <v>5138</v>
      </c>
      <c r="P2549" s="4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1" t="s">
        <v>5191</v>
      </c>
      <c r="C2550" s="1" t="s">
        <v>5192</v>
      </c>
      <c r="D2550" s="2">
        <v>6000</v>
      </c>
      <c r="E2550" s="3">
        <v>6111</v>
      </c>
      <c r="F2550" t="s">
        <v>19</v>
      </c>
      <c r="G2550" t="s">
        <v>183</v>
      </c>
      <c r="H2550" t="s">
        <v>59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1621</v>
      </c>
      <c r="O2550" t="s">
        <v>5138</v>
      </c>
      <c r="P2550" s="4">
        <f t="shared" si="78"/>
        <v>42618.625428240746</v>
      </c>
      <c r="Q2550">
        <f t="shared" si="79"/>
        <v>2016</v>
      </c>
    </row>
    <row r="2551" spans="1:17" ht="45" x14ac:dyDescent="0.25">
      <c r="A2551">
        <v>2549</v>
      </c>
      <c r="B2551" s="1" t="s">
        <v>5193</v>
      </c>
      <c r="C2551" s="1" t="s">
        <v>5194</v>
      </c>
      <c r="D2551" s="2">
        <v>1570</v>
      </c>
      <c r="E2551" s="3">
        <v>1614</v>
      </c>
      <c r="F2551" t="s">
        <v>19</v>
      </c>
      <c r="G2551" t="s">
        <v>28</v>
      </c>
      <c r="H2551" t="s">
        <v>29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1621</v>
      </c>
      <c r="O2551" t="s">
        <v>5138</v>
      </c>
      <c r="P2551" s="4">
        <f t="shared" si="78"/>
        <v>41390.757754629631</v>
      </c>
      <c r="Q2551">
        <f t="shared" si="79"/>
        <v>2013</v>
      </c>
    </row>
    <row r="2552" spans="1:17" ht="60" x14ac:dyDescent="0.25">
      <c r="A2552">
        <v>2550</v>
      </c>
      <c r="B2552" s="1" t="s">
        <v>5195</v>
      </c>
      <c r="C2552" s="1" t="s">
        <v>5196</v>
      </c>
      <c r="D2552" s="2">
        <v>6500</v>
      </c>
      <c r="E2552" s="3">
        <v>6555</v>
      </c>
      <c r="F2552" t="s">
        <v>19</v>
      </c>
      <c r="G2552" t="s">
        <v>20</v>
      </c>
      <c r="H2552" t="s">
        <v>21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1621</v>
      </c>
      <c r="O2552" t="s">
        <v>5138</v>
      </c>
      <c r="P2552" s="4">
        <f t="shared" si="78"/>
        <v>42228.634328703702</v>
      </c>
      <c r="Q2552">
        <f t="shared" si="79"/>
        <v>2015</v>
      </c>
    </row>
    <row r="2553" spans="1:17" ht="45" x14ac:dyDescent="0.25">
      <c r="A2553">
        <v>2551</v>
      </c>
      <c r="B2553" s="1" t="s">
        <v>5197</v>
      </c>
      <c r="C2553" s="1" t="s">
        <v>5198</v>
      </c>
      <c r="D2553" s="2">
        <v>3675</v>
      </c>
      <c r="E2553" s="3">
        <v>3775.5</v>
      </c>
      <c r="F2553" t="s">
        <v>19</v>
      </c>
      <c r="G2553" t="s">
        <v>20</v>
      </c>
      <c r="H2553" t="s">
        <v>21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1621</v>
      </c>
      <c r="O2553" t="s">
        <v>5138</v>
      </c>
      <c r="P2553" s="4">
        <f t="shared" si="78"/>
        <v>40961.252141203702</v>
      </c>
      <c r="Q2553">
        <f t="shared" si="79"/>
        <v>2012</v>
      </c>
    </row>
    <row r="2554" spans="1:17" ht="60" x14ac:dyDescent="0.25">
      <c r="A2554">
        <v>2552</v>
      </c>
      <c r="B2554" s="1" t="s">
        <v>5199</v>
      </c>
      <c r="C2554" s="1" t="s">
        <v>5200</v>
      </c>
      <c r="D2554" s="2">
        <v>3000</v>
      </c>
      <c r="E2554" s="3">
        <v>3195</v>
      </c>
      <c r="F2554" t="s">
        <v>19</v>
      </c>
      <c r="G2554" t="s">
        <v>20</v>
      </c>
      <c r="H2554" t="s">
        <v>21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1621</v>
      </c>
      <c r="O2554" t="s">
        <v>5138</v>
      </c>
      <c r="P2554" s="4">
        <f t="shared" si="78"/>
        <v>42769.809965277775</v>
      </c>
      <c r="Q2554">
        <f t="shared" si="79"/>
        <v>2017</v>
      </c>
    </row>
    <row r="2555" spans="1:17" ht="45" x14ac:dyDescent="0.25">
      <c r="A2555">
        <v>2553</v>
      </c>
      <c r="B2555" s="1" t="s">
        <v>5201</v>
      </c>
      <c r="C2555" s="1" t="s">
        <v>5202</v>
      </c>
      <c r="D2555" s="2">
        <v>1500</v>
      </c>
      <c r="E2555" s="3">
        <v>2333</v>
      </c>
      <c r="F2555" t="s">
        <v>19</v>
      </c>
      <c r="G2555" t="s">
        <v>20</v>
      </c>
      <c r="H2555" t="s">
        <v>21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1621</v>
      </c>
      <c r="O2555" t="s">
        <v>5138</v>
      </c>
      <c r="P2555" s="4">
        <f t="shared" si="78"/>
        <v>41113.199155092596</v>
      </c>
      <c r="Q2555">
        <f t="shared" si="79"/>
        <v>2012</v>
      </c>
    </row>
    <row r="2556" spans="1:17" ht="60" x14ac:dyDescent="0.25">
      <c r="A2556">
        <v>2554</v>
      </c>
      <c r="B2556" s="1" t="s">
        <v>5203</v>
      </c>
      <c r="C2556" s="1" t="s">
        <v>5204</v>
      </c>
      <c r="D2556" s="2">
        <v>3000</v>
      </c>
      <c r="E2556" s="3">
        <v>3684</v>
      </c>
      <c r="F2556" t="s">
        <v>19</v>
      </c>
      <c r="G2556" t="s">
        <v>20</v>
      </c>
      <c r="H2556" t="s">
        <v>21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1621</v>
      </c>
      <c r="O2556" t="s">
        <v>5138</v>
      </c>
      <c r="P2556" s="4">
        <f t="shared" si="78"/>
        <v>42125.078275462962</v>
      </c>
      <c r="Q2556">
        <f t="shared" si="79"/>
        <v>2015</v>
      </c>
    </row>
    <row r="2557" spans="1:17" ht="60" x14ac:dyDescent="0.25">
      <c r="A2557">
        <v>2555</v>
      </c>
      <c r="B2557" s="1" t="s">
        <v>5205</v>
      </c>
      <c r="C2557" s="1" t="s">
        <v>5206</v>
      </c>
      <c r="D2557" s="2">
        <v>2000</v>
      </c>
      <c r="E2557" s="3">
        <v>2147</v>
      </c>
      <c r="F2557" t="s">
        <v>19</v>
      </c>
      <c r="G2557" t="s">
        <v>20</v>
      </c>
      <c r="H2557" t="s">
        <v>21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1621</v>
      </c>
      <c r="O2557" t="s">
        <v>5138</v>
      </c>
      <c r="P2557" s="4">
        <f t="shared" si="78"/>
        <v>41026.655011574076</v>
      </c>
      <c r="Q2557">
        <f t="shared" si="79"/>
        <v>2012</v>
      </c>
    </row>
    <row r="2558" spans="1:17" ht="60" x14ac:dyDescent="0.25">
      <c r="A2558">
        <v>2556</v>
      </c>
      <c r="B2558" s="1" t="s">
        <v>5207</v>
      </c>
      <c r="C2558" s="1" t="s">
        <v>5208</v>
      </c>
      <c r="D2558" s="2">
        <v>745</v>
      </c>
      <c r="E2558" s="3">
        <v>786</v>
      </c>
      <c r="F2558" t="s">
        <v>19</v>
      </c>
      <c r="G2558" t="s">
        <v>20</v>
      </c>
      <c r="H2558" t="s">
        <v>21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1621</v>
      </c>
      <c r="O2558" t="s">
        <v>5138</v>
      </c>
      <c r="P2558" s="4">
        <f t="shared" si="78"/>
        <v>41222.991400462961</v>
      </c>
      <c r="Q2558">
        <f t="shared" si="79"/>
        <v>2012</v>
      </c>
    </row>
    <row r="2559" spans="1:17" ht="30" x14ac:dyDescent="0.25">
      <c r="A2559">
        <v>2557</v>
      </c>
      <c r="B2559" s="1" t="s">
        <v>5209</v>
      </c>
      <c r="C2559" s="1" t="s">
        <v>5210</v>
      </c>
      <c r="D2559" s="2">
        <v>900</v>
      </c>
      <c r="E2559" s="3">
        <v>1066</v>
      </c>
      <c r="F2559" t="s">
        <v>19</v>
      </c>
      <c r="G2559" t="s">
        <v>28</v>
      </c>
      <c r="H2559" t="s">
        <v>29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1621</v>
      </c>
      <c r="O2559" t="s">
        <v>5138</v>
      </c>
      <c r="P2559" s="4">
        <f t="shared" si="78"/>
        <v>41744.745208333334</v>
      </c>
      <c r="Q2559">
        <f t="shared" si="79"/>
        <v>2014</v>
      </c>
    </row>
    <row r="2560" spans="1:17" ht="45" x14ac:dyDescent="0.25">
      <c r="A2560">
        <v>2558</v>
      </c>
      <c r="B2560" s="1" t="s">
        <v>5211</v>
      </c>
      <c r="C2560" s="1" t="s">
        <v>5212</v>
      </c>
      <c r="D2560" s="2">
        <v>1250</v>
      </c>
      <c r="E2560" s="3">
        <v>1361</v>
      </c>
      <c r="F2560" t="s">
        <v>19</v>
      </c>
      <c r="G2560" t="s">
        <v>54</v>
      </c>
      <c r="H2560" t="s">
        <v>55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1621</v>
      </c>
      <c r="O2560" t="s">
        <v>5138</v>
      </c>
      <c r="P2560" s="4">
        <f t="shared" si="78"/>
        <v>42093.860023148154</v>
      </c>
      <c r="Q2560">
        <f t="shared" si="79"/>
        <v>2015</v>
      </c>
    </row>
    <row r="2561" spans="1:17" ht="60" x14ac:dyDescent="0.25">
      <c r="A2561">
        <v>2559</v>
      </c>
      <c r="B2561" s="1" t="s">
        <v>5213</v>
      </c>
      <c r="C2561" s="1" t="s">
        <v>5214</v>
      </c>
      <c r="D2561" s="2">
        <v>800</v>
      </c>
      <c r="E2561" s="3">
        <v>890</v>
      </c>
      <c r="F2561" t="s">
        <v>19</v>
      </c>
      <c r="G2561" t="s">
        <v>20</v>
      </c>
      <c r="H2561" t="s">
        <v>21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1621</v>
      </c>
      <c r="O2561" t="s">
        <v>5138</v>
      </c>
      <c r="P2561" s="4">
        <f t="shared" si="78"/>
        <v>40829.873657407406</v>
      </c>
      <c r="Q2561">
        <f t="shared" si="79"/>
        <v>2011</v>
      </c>
    </row>
    <row r="2562" spans="1:17" ht="60" x14ac:dyDescent="0.25">
      <c r="A2562">
        <v>2560</v>
      </c>
      <c r="B2562" s="1" t="s">
        <v>5215</v>
      </c>
      <c r="C2562" s="1" t="s">
        <v>5216</v>
      </c>
      <c r="D2562" s="2">
        <v>3000</v>
      </c>
      <c r="E2562" s="3">
        <v>3003</v>
      </c>
      <c r="F2562" t="s">
        <v>19</v>
      </c>
      <c r="G2562" t="s">
        <v>28</v>
      </c>
      <c r="H2562" t="s">
        <v>29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1621</v>
      </c>
      <c r="O2562" t="s">
        <v>5138</v>
      </c>
      <c r="P2562" s="4">
        <f t="shared" ref="P2562:P2625" si="80">(((J2562/60)/60)/24)+DATE(1970,1,1)</f>
        <v>42039.951087962967</v>
      </c>
      <c r="Q2562">
        <f t="shared" ref="Q2562:Q2625" si="81">YEAR(P2562)</f>
        <v>2015</v>
      </c>
    </row>
    <row r="2563" spans="1:17" ht="60" x14ac:dyDescent="0.25">
      <c r="A2563">
        <v>2561</v>
      </c>
      <c r="B2563" s="1" t="s">
        <v>5217</v>
      </c>
      <c r="C2563" s="1" t="s">
        <v>5218</v>
      </c>
      <c r="D2563" s="2">
        <v>100000</v>
      </c>
      <c r="E2563" s="3">
        <v>0</v>
      </c>
      <c r="F2563" t="s">
        <v>276</v>
      </c>
      <c r="G2563" t="s">
        <v>163</v>
      </c>
      <c r="H2563" t="s">
        <v>164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2363</v>
      </c>
      <c r="O2563" t="s">
        <v>2364</v>
      </c>
      <c r="P2563" s="4">
        <f t="shared" si="80"/>
        <v>42260.528807870374</v>
      </c>
      <c r="Q2563">
        <f t="shared" si="81"/>
        <v>2015</v>
      </c>
    </row>
    <row r="2564" spans="1:17" ht="60" x14ac:dyDescent="0.25">
      <c r="A2564">
        <v>2562</v>
      </c>
      <c r="B2564" s="1" t="s">
        <v>5219</v>
      </c>
      <c r="C2564" s="1" t="s">
        <v>5220</v>
      </c>
      <c r="D2564" s="2">
        <v>10000</v>
      </c>
      <c r="E2564" s="3">
        <v>75</v>
      </c>
      <c r="F2564" t="s">
        <v>276</v>
      </c>
      <c r="G2564" t="s">
        <v>506</v>
      </c>
      <c r="H2564" t="s">
        <v>59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2363</v>
      </c>
      <c r="O2564" t="s">
        <v>2364</v>
      </c>
      <c r="P2564" s="4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1" t="s">
        <v>5221</v>
      </c>
      <c r="C2565" s="1" t="s">
        <v>5222</v>
      </c>
      <c r="D2565" s="2">
        <v>20000</v>
      </c>
      <c r="E2565" s="3">
        <v>0</v>
      </c>
      <c r="F2565" t="s">
        <v>276</v>
      </c>
      <c r="G2565" t="s">
        <v>20</v>
      </c>
      <c r="H2565" t="s">
        <v>21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2363</v>
      </c>
      <c r="O2565" t="s">
        <v>2364</v>
      </c>
      <c r="P2565" s="4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1" t="s">
        <v>5223</v>
      </c>
      <c r="C2566" s="1" t="s">
        <v>5224</v>
      </c>
      <c r="D2566" s="2">
        <v>40000</v>
      </c>
      <c r="E2566" s="3">
        <v>0</v>
      </c>
      <c r="F2566" t="s">
        <v>276</v>
      </c>
      <c r="G2566" t="s">
        <v>163</v>
      </c>
      <c r="H2566" t="s">
        <v>164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2363</v>
      </c>
      <c r="O2566" t="s">
        <v>2364</v>
      </c>
      <c r="P2566" s="4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1" t="s">
        <v>5225</v>
      </c>
      <c r="C2567" s="1" t="s">
        <v>5226</v>
      </c>
      <c r="D2567" s="2">
        <v>10000</v>
      </c>
      <c r="E2567" s="3">
        <v>100</v>
      </c>
      <c r="F2567" t="s">
        <v>276</v>
      </c>
      <c r="G2567" t="s">
        <v>20</v>
      </c>
      <c r="H2567" t="s">
        <v>21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2363</v>
      </c>
      <c r="O2567" t="s">
        <v>2364</v>
      </c>
      <c r="P2567" s="4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1" t="s">
        <v>5227</v>
      </c>
      <c r="C2568" s="1" t="s">
        <v>5228</v>
      </c>
      <c r="D2568" s="2">
        <v>35000</v>
      </c>
      <c r="E2568" s="3">
        <v>0</v>
      </c>
      <c r="F2568" t="s">
        <v>276</v>
      </c>
      <c r="G2568" t="s">
        <v>20</v>
      </c>
      <c r="H2568" t="s">
        <v>21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2363</v>
      </c>
      <c r="O2568" t="s">
        <v>2364</v>
      </c>
      <c r="P2568" s="4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1" t="s">
        <v>5229</v>
      </c>
      <c r="C2569" s="1" t="s">
        <v>5230</v>
      </c>
      <c r="D2569" s="2">
        <v>45000</v>
      </c>
      <c r="E2569" s="3">
        <v>120</v>
      </c>
      <c r="F2569" t="s">
        <v>276</v>
      </c>
      <c r="G2569" t="s">
        <v>20</v>
      </c>
      <c r="H2569" t="s">
        <v>21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2363</v>
      </c>
      <c r="O2569" t="s">
        <v>2364</v>
      </c>
      <c r="P2569" s="4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1" t="s">
        <v>5231</v>
      </c>
      <c r="C2570" s="1" t="s">
        <v>5232</v>
      </c>
      <c r="D2570" s="2">
        <v>10000</v>
      </c>
      <c r="E2570" s="3">
        <v>50</v>
      </c>
      <c r="F2570" t="s">
        <v>276</v>
      </c>
      <c r="G2570" t="s">
        <v>28</v>
      </c>
      <c r="H2570" t="s">
        <v>29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2363</v>
      </c>
      <c r="O2570" t="s">
        <v>2364</v>
      </c>
      <c r="P2570" s="4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1" t="s">
        <v>5233</v>
      </c>
      <c r="C2571" s="1" t="s">
        <v>5234</v>
      </c>
      <c r="D2571" s="2">
        <v>6500</v>
      </c>
      <c r="E2571" s="3">
        <v>145</v>
      </c>
      <c r="F2571" t="s">
        <v>276</v>
      </c>
      <c r="G2571" t="s">
        <v>20</v>
      </c>
      <c r="H2571" t="s">
        <v>21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2363</v>
      </c>
      <c r="O2571" t="s">
        <v>2364</v>
      </c>
      <c r="P2571" s="4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1" t="s">
        <v>5235</v>
      </c>
      <c r="C2572" s="1" t="s">
        <v>5236</v>
      </c>
      <c r="D2572" s="2">
        <v>7000</v>
      </c>
      <c r="E2572" s="3">
        <v>59</v>
      </c>
      <c r="F2572" t="s">
        <v>276</v>
      </c>
      <c r="G2572" t="s">
        <v>20</v>
      </c>
      <c r="H2572" t="s">
        <v>21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2363</v>
      </c>
      <c r="O2572" t="s">
        <v>2364</v>
      </c>
      <c r="P2572" s="4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1" t="s">
        <v>5237</v>
      </c>
      <c r="C2573" s="1" t="s">
        <v>5238</v>
      </c>
      <c r="D2573" s="2">
        <v>100000</v>
      </c>
      <c r="E2573" s="3">
        <v>250</v>
      </c>
      <c r="F2573" t="s">
        <v>276</v>
      </c>
      <c r="G2573" t="s">
        <v>54</v>
      </c>
      <c r="H2573" t="s">
        <v>55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2363</v>
      </c>
      <c r="O2573" t="s">
        <v>2364</v>
      </c>
      <c r="P2573" s="4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1" t="s">
        <v>5239</v>
      </c>
      <c r="C2574" s="1" t="s">
        <v>5240</v>
      </c>
      <c r="D2574" s="2">
        <v>30000</v>
      </c>
      <c r="E2574" s="3">
        <v>0</v>
      </c>
      <c r="F2574" t="s">
        <v>276</v>
      </c>
      <c r="G2574" t="s">
        <v>20</v>
      </c>
      <c r="H2574" t="s">
        <v>21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2363</v>
      </c>
      <c r="O2574" t="s">
        <v>2364</v>
      </c>
      <c r="P2574" s="4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1" t="s">
        <v>5241</v>
      </c>
      <c r="C2575" s="1" t="s">
        <v>5242</v>
      </c>
      <c r="D2575" s="2">
        <v>8000</v>
      </c>
      <c r="E2575" s="3">
        <v>0</v>
      </c>
      <c r="F2575" t="s">
        <v>276</v>
      </c>
      <c r="G2575" t="s">
        <v>20</v>
      </c>
      <c r="H2575" t="s">
        <v>21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2363</v>
      </c>
      <c r="O2575" t="s">
        <v>2364</v>
      </c>
      <c r="P2575" s="4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1" t="s">
        <v>5243</v>
      </c>
      <c r="C2576" s="1" t="s">
        <v>5244</v>
      </c>
      <c r="D2576" s="2">
        <v>10000</v>
      </c>
      <c r="E2576" s="3">
        <v>0</v>
      </c>
      <c r="F2576" t="s">
        <v>276</v>
      </c>
      <c r="G2576" t="s">
        <v>20</v>
      </c>
      <c r="H2576" t="s">
        <v>21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2363</v>
      </c>
      <c r="O2576" t="s">
        <v>2364</v>
      </c>
      <c r="P2576" s="4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1" t="s">
        <v>5245</v>
      </c>
      <c r="C2577" s="1" t="s">
        <v>5246</v>
      </c>
      <c r="D2577" s="2">
        <v>85000</v>
      </c>
      <c r="E2577" s="3">
        <v>0</v>
      </c>
      <c r="F2577" t="s">
        <v>276</v>
      </c>
      <c r="G2577" t="s">
        <v>20</v>
      </c>
      <c r="H2577" t="s">
        <v>21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2363</v>
      </c>
      <c r="O2577" t="s">
        <v>2364</v>
      </c>
      <c r="P2577" s="4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1" t="s">
        <v>5247</v>
      </c>
      <c r="C2578" s="1" t="s">
        <v>5248</v>
      </c>
      <c r="D2578" s="2">
        <v>10000</v>
      </c>
      <c r="E2578" s="3">
        <v>0</v>
      </c>
      <c r="F2578" t="s">
        <v>276</v>
      </c>
      <c r="G2578" t="s">
        <v>20</v>
      </c>
      <c r="H2578" t="s">
        <v>21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2363</v>
      </c>
      <c r="O2578" t="s">
        <v>2364</v>
      </c>
      <c r="P2578" s="4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1" t="s">
        <v>5249</v>
      </c>
      <c r="C2579" s="1" t="s">
        <v>5250</v>
      </c>
      <c r="D2579" s="2">
        <v>15000</v>
      </c>
      <c r="E2579" s="3">
        <v>0</v>
      </c>
      <c r="F2579" t="s">
        <v>276</v>
      </c>
      <c r="G2579" t="s">
        <v>20</v>
      </c>
      <c r="H2579" t="s">
        <v>21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2363</v>
      </c>
      <c r="O2579" t="s">
        <v>2364</v>
      </c>
      <c r="P2579" s="4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1" t="s">
        <v>5251</v>
      </c>
      <c r="C2580" s="1" t="s">
        <v>5252</v>
      </c>
      <c r="D2580" s="2">
        <v>6000</v>
      </c>
      <c r="E2580" s="3">
        <v>0</v>
      </c>
      <c r="F2580" t="s">
        <v>276</v>
      </c>
      <c r="G2580" t="s">
        <v>20</v>
      </c>
      <c r="H2580" t="s">
        <v>21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2363</v>
      </c>
      <c r="O2580" t="s">
        <v>2364</v>
      </c>
      <c r="P2580" s="4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1" t="s">
        <v>5253</v>
      </c>
      <c r="C2581" s="1" t="s">
        <v>5254</v>
      </c>
      <c r="D2581" s="2">
        <v>200000</v>
      </c>
      <c r="E2581" s="3">
        <v>277</v>
      </c>
      <c r="F2581" t="s">
        <v>276</v>
      </c>
      <c r="G2581" t="s">
        <v>20</v>
      </c>
      <c r="H2581" t="s">
        <v>21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2363</v>
      </c>
      <c r="O2581" t="s">
        <v>2364</v>
      </c>
      <c r="P2581" s="4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1" t="s">
        <v>5255</v>
      </c>
      <c r="C2582" s="1" t="s">
        <v>5256</v>
      </c>
      <c r="D2582" s="2">
        <v>8500</v>
      </c>
      <c r="E2582" s="3">
        <v>51</v>
      </c>
      <c r="F2582" t="s">
        <v>276</v>
      </c>
      <c r="G2582" t="s">
        <v>20</v>
      </c>
      <c r="H2582" t="s">
        <v>21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2363</v>
      </c>
      <c r="O2582" t="s">
        <v>2364</v>
      </c>
      <c r="P2582" s="4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1" t="s">
        <v>5257</v>
      </c>
      <c r="C2583" s="1" t="s">
        <v>5258</v>
      </c>
      <c r="D2583" s="2">
        <v>5000</v>
      </c>
      <c r="E2583" s="3">
        <v>530</v>
      </c>
      <c r="F2583" t="s">
        <v>361</v>
      </c>
      <c r="G2583" t="s">
        <v>20</v>
      </c>
      <c r="H2583" t="s">
        <v>21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2363</v>
      </c>
      <c r="O2583" t="s">
        <v>2364</v>
      </c>
      <c r="P2583" s="4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1" t="s">
        <v>5259</v>
      </c>
      <c r="C2584" s="1" t="s">
        <v>5260</v>
      </c>
      <c r="D2584" s="2">
        <v>90000</v>
      </c>
      <c r="E2584" s="3">
        <v>1</v>
      </c>
      <c r="F2584" t="s">
        <v>361</v>
      </c>
      <c r="G2584" t="s">
        <v>20</v>
      </c>
      <c r="H2584" t="s">
        <v>21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2363</v>
      </c>
      <c r="O2584" t="s">
        <v>2364</v>
      </c>
      <c r="P2584" s="4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1" t="s">
        <v>5261</v>
      </c>
      <c r="C2585" s="1" t="s">
        <v>5262</v>
      </c>
      <c r="D2585" s="2">
        <v>1000</v>
      </c>
      <c r="E2585" s="3">
        <v>5</v>
      </c>
      <c r="F2585" t="s">
        <v>361</v>
      </c>
      <c r="G2585" t="s">
        <v>20</v>
      </c>
      <c r="H2585" t="s">
        <v>21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2363</v>
      </c>
      <c r="O2585" t="s">
        <v>2364</v>
      </c>
      <c r="P2585" s="4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1" t="s">
        <v>5263</v>
      </c>
      <c r="C2586" s="1" t="s">
        <v>5264</v>
      </c>
      <c r="D2586" s="2">
        <v>10000</v>
      </c>
      <c r="E2586" s="3">
        <v>0</v>
      </c>
      <c r="F2586" t="s">
        <v>361</v>
      </c>
      <c r="G2586" t="s">
        <v>20</v>
      </c>
      <c r="H2586" t="s">
        <v>21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2363</v>
      </c>
      <c r="O2586" t="s">
        <v>2364</v>
      </c>
      <c r="P2586" s="4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1" t="s">
        <v>5265</v>
      </c>
      <c r="C2587" s="1" t="s">
        <v>5266</v>
      </c>
      <c r="D2587" s="2">
        <v>30000</v>
      </c>
      <c r="E2587" s="3">
        <v>50</v>
      </c>
      <c r="F2587" t="s">
        <v>361</v>
      </c>
      <c r="G2587" t="s">
        <v>20</v>
      </c>
      <c r="H2587" t="s">
        <v>21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2363</v>
      </c>
      <c r="O2587" t="s">
        <v>2364</v>
      </c>
      <c r="P2587" s="4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1" t="s">
        <v>5267</v>
      </c>
      <c r="C2588" s="1" t="s">
        <v>5268</v>
      </c>
      <c r="D2588" s="2">
        <v>3000</v>
      </c>
      <c r="E2588" s="3">
        <v>5</v>
      </c>
      <c r="F2588" t="s">
        <v>361</v>
      </c>
      <c r="G2588" t="s">
        <v>28</v>
      </c>
      <c r="H2588" t="s">
        <v>29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2363</v>
      </c>
      <c r="O2588" t="s">
        <v>2364</v>
      </c>
      <c r="P2588" s="4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1" t="s">
        <v>5269</v>
      </c>
      <c r="C2589" s="1" t="s">
        <v>5270</v>
      </c>
      <c r="D2589" s="2">
        <v>50000</v>
      </c>
      <c r="E2589" s="3">
        <v>1217</v>
      </c>
      <c r="F2589" t="s">
        <v>361</v>
      </c>
      <c r="G2589" t="s">
        <v>20</v>
      </c>
      <c r="H2589" t="s">
        <v>21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2363</v>
      </c>
      <c r="O2589" t="s">
        <v>2364</v>
      </c>
      <c r="P2589" s="4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1" t="s">
        <v>5271</v>
      </c>
      <c r="C2590" s="1" t="s">
        <v>5272</v>
      </c>
      <c r="D2590" s="2">
        <v>6000</v>
      </c>
      <c r="E2590" s="3">
        <v>233</v>
      </c>
      <c r="F2590" t="s">
        <v>361</v>
      </c>
      <c r="G2590" t="s">
        <v>20</v>
      </c>
      <c r="H2590" t="s">
        <v>21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2363</v>
      </c>
      <c r="O2590" t="s">
        <v>2364</v>
      </c>
      <c r="P2590" s="4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1" t="s">
        <v>5273</v>
      </c>
      <c r="C2591" s="1" t="s">
        <v>5274</v>
      </c>
      <c r="D2591" s="2">
        <v>50000</v>
      </c>
      <c r="E2591" s="3">
        <v>5</v>
      </c>
      <c r="F2591" t="s">
        <v>361</v>
      </c>
      <c r="G2591" t="s">
        <v>313</v>
      </c>
      <c r="H2591" t="s">
        <v>314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2363</v>
      </c>
      <c r="O2591" t="s">
        <v>2364</v>
      </c>
      <c r="P2591" s="4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1" t="s">
        <v>5275</v>
      </c>
      <c r="C2592" s="1" t="s">
        <v>5276</v>
      </c>
      <c r="D2592" s="2">
        <v>3000</v>
      </c>
      <c r="E2592" s="3">
        <v>0</v>
      </c>
      <c r="F2592" t="s">
        <v>361</v>
      </c>
      <c r="G2592" t="s">
        <v>54</v>
      </c>
      <c r="H2592" t="s">
        <v>55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2363</v>
      </c>
      <c r="O2592" t="s">
        <v>2364</v>
      </c>
      <c r="P2592" s="4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1" t="s">
        <v>5277</v>
      </c>
      <c r="C2593" s="1" t="s">
        <v>5278</v>
      </c>
      <c r="D2593" s="2">
        <v>1500</v>
      </c>
      <c r="E2593" s="3">
        <v>26</v>
      </c>
      <c r="F2593" t="s">
        <v>361</v>
      </c>
      <c r="G2593" t="s">
        <v>20</v>
      </c>
      <c r="H2593" t="s">
        <v>21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2363</v>
      </c>
      <c r="O2593" t="s">
        <v>2364</v>
      </c>
      <c r="P2593" s="4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1" t="s">
        <v>5279</v>
      </c>
      <c r="C2594" s="1" t="s">
        <v>5280</v>
      </c>
      <c r="D2594" s="2">
        <v>30000</v>
      </c>
      <c r="E2594" s="3">
        <v>50</v>
      </c>
      <c r="F2594" t="s">
        <v>361</v>
      </c>
      <c r="G2594" t="s">
        <v>20</v>
      </c>
      <c r="H2594" t="s">
        <v>21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2363</v>
      </c>
      <c r="O2594" t="s">
        <v>2364</v>
      </c>
      <c r="P2594" s="4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1" t="s">
        <v>5281</v>
      </c>
      <c r="C2595" s="1" t="s">
        <v>5282</v>
      </c>
      <c r="D2595" s="2">
        <v>10000</v>
      </c>
      <c r="E2595" s="3">
        <v>0</v>
      </c>
      <c r="F2595" t="s">
        <v>361</v>
      </c>
      <c r="G2595" t="s">
        <v>20</v>
      </c>
      <c r="H2595" t="s">
        <v>21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2363</v>
      </c>
      <c r="O2595" t="s">
        <v>2364</v>
      </c>
      <c r="P2595" s="4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1" t="s">
        <v>5283</v>
      </c>
      <c r="C2596" s="1" t="s">
        <v>5284</v>
      </c>
      <c r="D2596" s="2">
        <v>80000</v>
      </c>
      <c r="E2596" s="3">
        <v>1</v>
      </c>
      <c r="F2596" t="s">
        <v>361</v>
      </c>
      <c r="G2596" t="s">
        <v>20</v>
      </c>
      <c r="H2596" t="s">
        <v>21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2363</v>
      </c>
      <c r="O2596" t="s">
        <v>2364</v>
      </c>
      <c r="P2596" s="4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1" t="s">
        <v>5285</v>
      </c>
      <c r="C2597" s="1" t="s">
        <v>5286</v>
      </c>
      <c r="D2597" s="2">
        <v>15000</v>
      </c>
      <c r="E2597" s="3">
        <v>1825</v>
      </c>
      <c r="F2597" t="s">
        <v>361</v>
      </c>
      <c r="G2597" t="s">
        <v>20</v>
      </c>
      <c r="H2597" t="s">
        <v>21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2363</v>
      </c>
      <c r="O2597" t="s">
        <v>2364</v>
      </c>
      <c r="P2597" s="4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1" t="s">
        <v>5287</v>
      </c>
      <c r="C2598" s="1" t="s">
        <v>5288</v>
      </c>
      <c r="D2598" s="2">
        <v>35000</v>
      </c>
      <c r="E2598" s="3">
        <v>8256</v>
      </c>
      <c r="F2598" t="s">
        <v>361</v>
      </c>
      <c r="G2598" t="s">
        <v>163</v>
      </c>
      <c r="H2598" t="s">
        <v>164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2363</v>
      </c>
      <c r="O2598" t="s">
        <v>2364</v>
      </c>
      <c r="P2598" s="4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1" t="s">
        <v>5289</v>
      </c>
      <c r="C2599" s="1" t="s">
        <v>5290</v>
      </c>
      <c r="D2599" s="2">
        <v>1500</v>
      </c>
      <c r="E2599" s="3">
        <v>85</v>
      </c>
      <c r="F2599" t="s">
        <v>361</v>
      </c>
      <c r="G2599" t="s">
        <v>28</v>
      </c>
      <c r="H2599" t="s">
        <v>29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2363</v>
      </c>
      <c r="O2599" t="s">
        <v>2364</v>
      </c>
      <c r="P2599" s="4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1" t="s">
        <v>5291</v>
      </c>
      <c r="C2600" s="1" t="s">
        <v>5292</v>
      </c>
      <c r="D2600" s="2">
        <v>3000</v>
      </c>
      <c r="E2600" s="3">
        <v>1170</v>
      </c>
      <c r="F2600" t="s">
        <v>361</v>
      </c>
      <c r="G2600" t="s">
        <v>20</v>
      </c>
      <c r="H2600" t="s">
        <v>21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2363</v>
      </c>
      <c r="O2600" t="s">
        <v>2364</v>
      </c>
      <c r="P2600" s="4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1" t="s">
        <v>5293</v>
      </c>
      <c r="C2601" s="1" t="s">
        <v>5294</v>
      </c>
      <c r="D2601" s="2">
        <v>9041</v>
      </c>
      <c r="E2601" s="3">
        <v>90</v>
      </c>
      <c r="F2601" t="s">
        <v>361</v>
      </c>
      <c r="G2601" t="s">
        <v>20</v>
      </c>
      <c r="H2601" t="s">
        <v>21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2363</v>
      </c>
      <c r="O2601" t="s">
        <v>2364</v>
      </c>
      <c r="P2601" s="4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1" t="s">
        <v>5295</v>
      </c>
      <c r="C2602" s="1" t="s">
        <v>5296</v>
      </c>
      <c r="D2602" s="2">
        <v>50000</v>
      </c>
      <c r="E2602" s="3">
        <v>3466</v>
      </c>
      <c r="F2602" t="s">
        <v>361</v>
      </c>
      <c r="G2602" t="s">
        <v>20</v>
      </c>
      <c r="H2602" t="s">
        <v>21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2363</v>
      </c>
      <c r="O2602" t="s">
        <v>2364</v>
      </c>
      <c r="P2602" s="4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1" t="s">
        <v>5297</v>
      </c>
      <c r="C2603" s="1" t="s">
        <v>5298</v>
      </c>
      <c r="D2603" s="2">
        <v>500</v>
      </c>
      <c r="E2603" s="3">
        <v>3307</v>
      </c>
      <c r="F2603" t="s">
        <v>19</v>
      </c>
      <c r="G2603" t="s">
        <v>20</v>
      </c>
      <c r="H2603" t="s">
        <v>21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1132</v>
      </c>
      <c r="O2603" t="s">
        <v>5299</v>
      </c>
      <c r="P2603" s="4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1" t="s">
        <v>5300</v>
      </c>
      <c r="C2604" s="1" t="s">
        <v>5301</v>
      </c>
      <c r="D2604" s="2">
        <v>12000</v>
      </c>
      <c r="E2604" s="3">
        <v>39131</v>
      </c>
      <c r="F2604" t="s">
        <v>19</v>
      </c>
      <c r="G2604" t="s">
        <v>20</v>
      </c>
      <c r="H2604" t="s">
        <v>21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1132</v>
      </c>
      <c r="O2604" t="s">
        <v>5299</v>
      </c>
      <c r="P2604" s="4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1" t="s">
        <v>5302</v>
      </c>
      <c r="C2605" s="1" t="s">
        <v>5303</v>
      </c>
      <c r="D2605" s="2">
        <v>1750</v>
      </c>
      <c r="E2605" s="3">
        <v>1776</v>
      </c>
      <c r="F2605" t="s">
        <v>19</v>
      </c>
      <c r="G2605" t="s">
        <v>20</v>
      </c>
      <c r="H2605" t="s">
        <v>21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1132</v>
      </c>
      <c r="O2605" t="s">
        <v>5299</v>
      </c>
      <c r="P2605" s="4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1" t="s">
        <v>5304</v>
      </c>
      <c r="C2606" s="1" t="s">
        <v>5305</v>
      </c>
      <c r="D2606" s="2">
        <v>20000</v>
      </c>
      <c r="E2606" s="3">
        <v>20843.599999999999</v>
      </c>
      <c r="F2606" t="s">
        <v>19</v>
      </c>
      <c r="G2606" t="s">
        <v>20</v>
      </c>
      <c r="H2606" t="s">
        <v>21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1132</v>
      </c>
      <c r="O2606" t="s">
        <v>5299</v>
      </c>
      <c r="P2606" s="4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1" t="s">
        <v>5306</v>
      </c>
      <c r="C2607" s="1" t="s">
        <v>5307</v>
      </c>
      <c r="D2607" s="2">
        <v>100000</v>
      </c>
      <c r="E2607" s="3">
        <v>107421.57</v>
      </c>
      <c r="F2607" t="s">
        <v>19</v>
      </c>
      <c r="G2607" t="s">
        <v>20</v>
      </c>
      <c r="H2607" t="s">
        <v>21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1132</v>
      </c>
      <c r="O2607" t="s">
        <v>5299</v>
      </c>
      <c r="P2607" s="4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1" t="s">
        <v>5308</v>
      </c>
      <c r="C2608" s="1" t="s">
        <v>5309</v>
      </c>
      <c r="D2608" s="2">
        <v>11000</v>
      </c>
      <c r="E2608" s="3">
        <v>12106</v>
      </c>
      <c r="F2608" t="s">
        <v>19</v>
      </c>
      <c r="G2608" t="s">
        <v>20</v>
      </c>
      <c r="H2608" t="s">
        <v>21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1132</v>
      </c>
      <c r="O2608" t="s">
        <v>5299</v>
      </c>
      <c r="P2608" s="4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1" t="s">
        <v>5310</v>
      </c>
      <c r="C2609" s="1" t="s">
        <v>5311</v>
      </c>
      <c r="D2609" s="2">
        <v>8000</v>
      </c>
      <c r="E2609" s="3">
        <v>32616</v>
      </c>
      <c r="F2609" t="s">
        <v>19</v>
      </c>
      <c r="G2609" t="s">
        <v>20</v>
      </c>
      <c r="H2609" t="s">
        <v>21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1132</v>
      </c>
      <c r="O2609" t="s">
        <v>5299</v>
      </c>
      <c r="P2609" s="4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1" t="s">
        <v>5312</v>
      </c>
      <c r="C2610" s="1" t="s">
        <v>5313</v>
      </c>
      <c r="D2610" s="2">
        <v>8000</v>
      </c>
      <c r="E2610" s="3">
        <v>17914</v>
      </c>
      <c r="F2610" t="s">
        <v>19</v>
      </c>
      <c r="G2610" t="s">
        <v>20</v>
      </c>
      <c r="H2610" t="s">
        <v>21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1132</v>
      </c>
      <c r="O2610" t="s">
        <v>5299</v>
      </c>
      <c r="P2610" s="4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1" t="s">
        <v>5314</v>
      </c>
      <c r="C2611" s="1" t="s">
        <v>5315</v>
      </c>
      <c r="D2611" s="2">
        <v>35000</v>
      </c>
      <c r="E2611" s="3">
        <v>106330.39</v>
      </c>
      <c r="F2611" t="s">
        <v>19</v>
      </c>
      <c r="G2611" t="s">
        <v>20</v>
      </c>
      <c r="H2611" t="s">
        <v>21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1132</v>
      </c>
      <c r="O2611" t="s">
        <v>5299</v>
      </c>
      <c r="P2611" s="4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1" t="s">
        <v>5316</v>
      </c>
      <c r="C2612" s="1" t="s">
        <v>5317</v>
      </c>
      <c r="D2612" s="2">
        <v>22765</v>
      </c>
      <c r="E2612" s="3">
        <v>32172.66</v>
      </c>
      <c r="F2612" t="s">
        <v>19</v>
      </c>
      <c r="G2612" t="s">
        <v>20</v>
      </c>
      <c r="H2612" t="s">
        <v>21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1132</v>
      </c>
      <c r="O2612" t="s">
        <v>5299</v>
      </c>
      <c r="P2612" s="4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1" t="s">
        <v>5318</v>
      </c>
      <c r="C2613" s="1" t="s">
        <v>5319</v>
      </c>
      <c r="D2613" s="2">
        <v>11000</v>
      </c>
      <c r="E2613" s="3">
        <v>306970</v>
      </c>
      <c r="F2613" t="s">
        <v>19</v>
      </c>
      <c r="G2613" t="s">
        <v>506</v>
      </c>
      <c r="H2613" t="s">
        <v>59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1132</v>
      </c>
      <c r="O2613" t="s">
        <v>5299</v>
      </c>
      <c r="P2613" s="4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1" t="s">
        <v>5320</v>
      </c>
      <c r="C2614" s="1" t="s">
        <v>5321</v>
      </c>
      <c r="D2614" s="2">
        <v>10000</v>
      </c>
      <c r="E2614" s="3">
        <v>17176.13</v>
      </c>
      <c r="F2614" t="s">
        <v>19</v>
      </c>
      <c r="G2614" t="s">
        <v>20</v>
      </c>
      <c r="H2614" t="s">
        <v>21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1132</v>
      </c>
      <c r="O2614" t="s">
        <v>5299</v>
      </c>
      <c r="P2614" s="4">
        <f t="shared" si="80"/>
        <v>41982.143171296295</v>
      </c>
      <c r="Q2614">
        <f t="shared" si="81"/>
        <v>2014</v>
      </c>
    </row>
    <row r="2615" spans="1:17" ht="60" x14ac:dyDescent="0.25">
      <c r="A2615">
        <v>2613</v>
      </c>
      <c r="B2615" s="1" t="s">
        <v>5322</v>
      </c>
      <c r="C2615" s="1" t="s">
        <v>5323</v>
      </c>
      <c r="D2615" s="2">
        <v>7500</v>
      </c>
      <c r="E2615" s="3">
        <v>7576</v>
      </c>
      <c r="F2615" t="s">
        <v>19</v>
      </c>
      <c r="G2615" t="s">
        <v>20</v>
      </c>
      <c r="H2615" t="s">
        <v>21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1132</v>
      </c>
      <c r="O2615" t="s">
        <v>5299</v>
      </c>
      <c r="P2615" s="4">
        <f t="shared" si="80"/>
        <v>41143.81821759259</v>
      </c>
      <c r="Q2615">
        <f t="shared" si="81"/>
        <v>2012</v>
      </c>
    </row>
    <row r="2616" spans="1:17" ht="60" x14ac:dyDescent="0.25">
      <c r="A2616">
        <v>2614</v>
      </c>
      <c r="B2616" s="1" t="s">
        <v>5324</v>
      </c>
      <c r="C2616" s="1" t="s">
        <v>5325</v>
      </c>
      <c r="D2616" s="2">
        <v>10500</v>
      </c>
      <c r="E2616" s="3">
        <v>10710</v>
      </c>
      <c r="F2616" t="s">
        <v>19</v>
      </c>
      <c r="G2616" t="s">
        <v>20</v>
      </c>
      <c r="H2616" t="s">
        <v>21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1132</v>
      </c>
      <c r="O2616" t="s">
        <v>5299</v>
      </c>
      <c r="P2616" s="4">
        <f t="shared" si="80"/>
        <v>41730.708472222221</v>
      </c>
      <c r="Q2616">
        <f t="shared" si="81"/>
        <v>2014</v>
      </c>
    </row>
    <row r="2617" spans="1:17" ht="60" x14ac:dyDescent="0.25">
      <c r="A2617">
        <v>2615</v>
      </c>
      <c r="B2617" s="1" t="s">
        <v>5326</v>
      </c>
      <c r="C2617" s="1" t="s">
        <v>5327</v>
      </c>
      <c r="D2617" s="2">
        <v>2001</v>
      </c>
      <c r="E2617" s="3">
        <v>3397</v>
      </c>
      <c r="F2617" t="s">
        <v>19</v>
      </c>
      <c r="G2617" t="s">
        <v>28</v>
      </c>
      <c r="H2617" t="s">
        <v>29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1132</v>
      </c>
      <c r="O2617" t="s">
        <v>5299</v>
      </c>
      <c r="P2617" s="4">
        <f t="shared" si="80"/>
        <v>42453.49726851852</v>
      </c>
      <c r="Q2617">
        <f t="shared" si="81"/>
        <v>2016</v>
      </c>
    </row>
    <row r="2618" spans="1:17" ht="45" x14ac:dyDescent="0.25">
      <c r="A2618">
        <v>2616</v>
      </c>
      <c r="B2618" s="1" t="s">
        <v>5328</v>
      </c>
      <c r="C2618" s="1" t="s">
        <v>5329</v>
      </c>
      <c r="D2618" s="2">
        <v>25000</v>
      </c>
      <c r="E2618" s="3">
        <v>28633.5</v>
      </c>
      <c r="F2618" t="s">
        <v>19</v>
      </c>
      <c r="G2618" t="s">
        <v>20</v>
      </c>
      <c r="H2618" t="s">
        <v>21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1132</v>
      </c>
      <c r="O2618" t="s">
        <v>5299</v>
      </c>
      <c r="P2618" s="4">
        <f t="shared" si="80"/>
        <v>42211.99454861111</v>
      </c>
      <c r="Q2618">
        <f t="shared" si="81"/>
        <v>2015</v>
      </c>
    </row>
    <row r="2619" spans="1:17" ht="60" x14ac:dyDescent="0.25">
      <c r="A2619">
        <v>2617</v>
      </c>
      <c r="B2619" s="1" t="s">
        <v>5330</v>
      </c>
      <c r="C2619" s="1" t="s">
        <v>5331</v>
      </c>
      <c r="D2619" s="2">
        <v>500</v>
      </c>
      <c r="E2619" s="3">
        <v>4388</v>
      </c>
      <c r="F2619" t="s">
        <v>19</v>
      </c>
      <c r="G2619" t="s">
        <v>20</v>
      </c>
      <c r="H2619" t="s">
        <v>21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1132</v>
      </c>
      <c r="O2619" t="s">
        <v>5299</v>
      </c>
      <c r="P2619" s="4">
        <f t="shared" si="80"/>
        <v>41902.874432870369</v>
      </c>
      <c r="Q2619">
        <f t="shared" si="81"/>
        <v>2014</v>
      </c>
    </row>
    <row r="2620" spans="1:17" ht="30" x14ac:dyDescent="0.25">
      <c r="A2620">
        <v>2618</v>
      </c>
      <c r="B2620" s="1" t="s">
        <v>5332</v>
      </c>
      <c r="C2620" s="1" t="s">
        <v>5333</v>
      </c>
      <c r="D2620" s="2">
        <v>15000</v>
      </c>
      <c r="E2620" s="3">
        <v>15808</v>
      </c>
      <c r="F2620" t="s">
        <v>19</v>
      </c>
      <c r="G2620" t="s">
        <v>20</v>
      </c>
      <c r="H2620" t="s">
        <v>21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1132</v>
      </c>
      <c r="O2620" t="s">
        <v>5299</v>
      </c>
      <c r="P2620" s="4">
        <f t="shared" si="80"/>
        <v>42279.792372685188</v>
      </c>
      <c r="Q2620">
        <f t="shared" si="81"/>
        <v>2015</v>
      </c>
    </row>
    <row r="2621" spans="1:17" ht="60" x14ac:dyDescent="0.25">
      <c r="A2621">
        <v>2619</v>
      </c>
      <c r="B2621" s="1" t="s">
        <v>5334</v>
      </c>
      <c r="C2621" s="1" t="s">
        <v>5335</v>
      </c>
      <c r="D2621" s="2">
        <v>1000</v>
      </c>
      <c r="E2621" s="3">
        <v>1884</v>
      </c>
      <c r="F2621" t="s">
        <v>19</v>
      </c>
      <c r="G2621" t="s">
        <v>20</v>
      </c>
      <c r="H2621" t="s">
        <v>21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1132</v>
      </c>
      <c r="O2621" t="s">
        <v>5299</v>
      </c>
      <c r="P2621" s="4">
        <f t="shared" si="80"/>
        <v>42273.884305555555</v>
      </c>
      <c r="Q2621">
        <f t="shared" si="81"/>
        <v>2015</v>
      </c>
    </row>
    <row r="2622" spans="1:17" ht="60" x14ac:dyDescent="0.25">
      <c r="A2622">
        <v>2620</v>
      </c>
      <c r="B2622" s="1" t="s">
        <v>5336</v>
      </c>
      <c r="C2622" s="1" t="s">
        <v>5337</v>
      </c>
      <c r="D2622" s="2">
        <v>65000</v>
      </c>
      <c r="E2622" s="3">
        <v>93374</v>
      </c>
      <c r="F2622" t="s">
        <v>19</v>
      </c>
      <c r="G2622" t="s">
        <v>54</v>
      </c>
      <c r="H2622" t="s">
        <v>55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1132</v>
      </c>
      <c r="O2622" t="s">
        <v>5299</v>
      </c>
      <c r="P2622" s="4">
        <f t="shared" si="80"/>
        <v>42251.16715277778</v>
      </c>
      <c r="Q2622">
        <f t="shared" si="81"/>
        <v>2015</v>
      </c>
    </row>
    <row r="2623" spans="1:17" ht="60" x14ac:dyDescent="0.25">
      <c r="A2623">
        <v>2621</v>
      </c>
      <c r="B2623" s="1" t="s">
        <v>5338</v>
      </c>
      <c r="C2623" s="1" t="s">
        <v>5339</v>
      </c>
      <c r="D2623" s="2">
        <v>15000</v>
      </c>
      <c r="E2623" s="3">
        <v>21882</v>
      </c>
      <c r="F2623" t="s">
        <v>19</v>
      </c>
      <c r="G2623" t="s">
        <v>20</v>
      </c>
      <c r="H2623" t="s">
        <v>21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1132</v>
      </c>
      <c r="O2623" t="s">
        <v>5299</v>
      </c>
      <c r="P2623" s="4">
        <f t="shared" si="80"/>
        <v>42115.74754629629</v>
      </c>
      <c r="Q2623">
        <f t="shared" si="81"/>
        <v>2015</v>
      </c>
    </row>
    <row r="2624" spans="1:17" ht="60" x14ac:dyDescent="0.25">
      <c r="A2624">
        <v>2622</v>
      </c>
      <c r="B2624" s="1" t="s">
        <v>5340</v>
      </c>
      <c r="C2624" s="1" t="s">
        <v>5341</v>
      </c>
      <c r="D2624" s="2">
        <v>1500</v>
      </c>
      <c r="E2624" s="3">
        <v>1967.76</v>
      </c>
      <c r="F2624" t="s">
        <v>19</v>
      </c>
      <c r="G2624" t="s">
        <v>1230</v>
      </c>
      <c r="H2624" t="s">
        <v>59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1132</v>
      </c>
      <c r="O2624" t="s">
        <v>5299</v>
      </c>
      <c r="P2624" s="4">
        <f t="shared" si="80"/>
        <v>42689.74324074074</v>
      </c>
      <c r="Q2624">
        <f t="shared" si="81"/>
        <v>2016</v>
      </c>
    </row>
    <row r="2625" spans="1:17" ht="60" x14ac:dyDescent="0.25">
      <c r="A2625">
        <v>2623</v>
      </c>
      <c r="B2625" s="1" t="s">
        <v>5342</v>
      </c>
      <c r="C2625" s="1" t="s">
        <v>5343</v>
      </c>
      <c r="D2625" s="2">
        <v>2000</v>
      </c>
      <c r="E2625" s="3">
        <v>2280</v>
      </c>
      <c r="F2625" t="s">
        <v>19</v>
      </c>
      <c r="G2625" t="s">
        <v>20</v>
      </c>
      <c r="H2625" t="s">
        <v>21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1132</v>
      </c>
      <c r="O2625" t="s">
        <v>5299</v>
      </c>
      <c r="P2625" s="4">
        <f t="shared" si="80"/>
        <v>42692.256550925929</v>
      </c>
      <c r="Q2625">
        <f t="shared" si="81"/>
        <v>2016</v>
      </c>
    </row>
    <row r="2626" spans="1:17" ht="60" x14ac:dyDescent="0.25">
      <c r="A2626">
        <v>2624</v>
      </c>
      <c r="B2626" s="1" t="s">
        <v>5344</v>
      </c>
      <c r="C2626" s="1" t="s">
        <v>5345</v>
      </c>
      <c r="D2626" s="2">
        <v>8000</v>
      </c>
      <c r="E2626" s="3">
        <v>110353.65</v>
      </c>
      <c r="F2626" t="s">
        <v>19</v>
      </c>
      <c r="G2626" t="s">
        <v>20</v>
      </c>
      <c r="H2626" t="s">
        <v>21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1132</v>
      </c>
      <c r="O2626" t="s">
        <v>5299</v>
      </c>
      <c r="P2626" s="4">
        <f t="shared" ref="P2626:P2689" si="82">(((J2626/60)/60)/24)+DATE(1970,1,1)</f>
        <v>41144.42155092593</v>
      </c>
      <c r="Q2626">
        <f t="shared" ref="Q2626:Q2689" si="83">YEAR(P2626)</f>
        <v>2012</v>
      </c>
    </row>
    <row r="2627" spans="1:17" ht="60" x14ac:dyDescent="0.25">
      <c r="A2627">
        <v>2625</v>
      </c>
      <c r="B2627" s="1" t="s">
        <v>5346</v>
      </c>
      <c r="C2627" s="1" t="s">
        <v>5347</v>
      </c>
      <c r="D2627" s="2">
        <v>150</v>
      </c>
      <c r="E2627" s="3">
        <v>1434</v>
      </c>
      <c r="F2627" t="s">
        <v>19</v>
      </c>
      <c r="G2627" t="s">
        <v>506</v>
      </c>
      <c r="H2627" t="s">
        <v>59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1132</v>
      </c>
      <c r="O2627" t="s">
        <v>5299</v>
      </c>
      <c r="P2627" s="4">
        <f t="shared" si="82"/>
        <v>42658.810277777782</v>
      </c>
      <c r="Q2627">
        <f t="shared" si="83"/>
        <v>2016</v>
      </c>
    </row>
    <row r="2628" spans="1:17" ht="45" x14ac:dyDescent="0.25">
      <c r="A2628">
        <v>2626</v>
      </c>
      <c r="B2628" s="1" t="s">
        <v>5348</v>
      </c>
      <c r="C2628" s="1" t="s">
        <v>5349</v>
      </c>
      <c r="D2628" s="2">
        <v>2500</v>
      </c>
      <c r="E2628" s="3">
        <v>2800</v>
      </c>
      <c r="F2628" t="s">
        <v>19</v>
      </c>
      <c r="G2628" t="s">
        <v>20</v>
      </c>
      <c r="H2628" t="s">
        <v>21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1132</v>
      </c>
      <c r="O2628" t="s">
        <v>5299</v>
      </c>
      <c r="P2628" s="4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1" t="s">
        <v>5350</v>
      </c>
      <c r="C2629" s="1" t="s">
        <v>5351</v>
      </c>
      <c r="D2629" s="2">
        <v>150</v>
      </c>
      <c r="E2629" s="3">
        <v>970</v>
      </c>
      <c r="F2629" t="s">
        <v>19</v>
      </c>
      <c r="G2629" t="s">
        <v>20</v>
      </c>
      <c r="H2629" t="s">
        <v>21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1132</v>
      </c>
      <c r="O2629" t="s">
        <v>5299</v>
      </c>
      <c r="P2629" s="4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1" t="s">
        <v>5352</v>
      </c>
      <c r="C2630" s="1" t="s">
        <v>5353</v>
      </c>
      <c r="D2630" s="2">
        <v>839</v>
      </c>
      <c r="E2630" s="3">
        <v>926</v>
      </c>
      <c r="F2630" t="s">
        <v>19</v>
      </c>
      <c r="G2630" t="s">
        <v>20</v>
      </c>
      <c r="H2630" t="s">
        <v>21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1132</v>
      </c>
      <c r="O2630" t="s">
        <v>5299</v>
      </c>
      <c r="P2630" s="4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1" t="s">
        <v>5354</v>
      </c>
      <c r="C2631" s="1" t="s">
        <v>5355</v>
      </c>
      <c r="D2631" s="2">
        <v>5000</v>
      </c>
      <c r="E2631" s="3">
        <v>6387</v>
      </c>
      <c r="F2631" t="s">
        <v>19</v>
      </c>
      <c r="G2631" t="s">
        <v>28</v>
      </c>
      <c r="H2631" t="s">
        <v>29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1132</v>
      </c>
      <c r="O2631" t="s">
        <v>5299</v>
      </c>
      <c r="P2631" s="4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1" t="s">
        <v>5356</v>
      </c>
      <c r="C2632" s="1" t="s">
        <v>5357</v>
      </c>
      <c r="D2632" s="2">
        <v>2000</v>
      </c>
      <c r="E2632" s="3">
        <v>3158</v>
      </c>
      <c r="F2632" t="s">
        <v>19</v>
      </c>
      <c r="G2632" t="s">
        <v>54</v>
      </c>
      <c r="H2632" t="s">
        <v>55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1132</v>
      </c>
      <c r="O2632" t="s">
        <v>5299</v>
      </c>
      <c r="P2632" s="4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1" t="s">
        <v>5358</v>
      </c>
      <c r="C2633" s="1" t="s">
        <v>5359</v>
      </c>
      <c r="D2633" s="2">
        <v>20000</v>
      </c>
      <c r="E2633" s="3">
        <v>22933.05</v>
      </c>
      <c r="F2633" t="s">
        <v>19</v>
      </c>
      <c r="G2633" t="s">
        <v>20</v>
      </c>
      <c r="H2633" t="s">
        <v>21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1132</v>
      </c>
      <c r="O2633" t="s">
        <v>5299</v>
      </c>
      <c r="P2633" s="4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1" t="s">
        <v>5360</v>
      </c>
      <c r="C2634" s="1" t="s">
        <v>5361</v>
      </c>
      <c r="D2634" s="2">
        <v>1070</v>
      </c>
      <c r="E2634" s="3">
        <v>1466</v>
      </c>
      <c r="F2634" t="s">
        <v>19</v>
      </c>
      <c r="G2634" t="s">
        <v>20</v>
      </c>
      <c r="H2634" t="s">
        <v>21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1132</v>
      </c>
      <c r="O2634" t="s">
        <v>5299</v>
      </c>
      <c r="P2634" s="4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1" t="s">
        <v>5362</v>
      </c>
      <c r="C2635" s="1" t="s">
        <v>5363</v>
      </c>
      <c r="D2635" s="2">
        <v>5000</v>
      </c>
      <c r="E2635" s="3">
        <v>17731</v>
      </c>
      <c r="F2635" t="s">
        <v>19</v>
      </c>
      <c r="G2635" t="s">
        <v>20</v>
      </c>
      <c r="H2635" t="s">
        <v>21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1132</v>
      </c>
      <c r="O2635" t="s">
        <v>5299</v>
      </c>
      <c r="P2635" s="4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1" t="s">
        <v>5364</v>
      </c>
      <c r="C2636" s="1" t="s">
        <v>5365</v>
      </c>
      <c r="D2636" s="2">
        <v>930</v>
      </c>
      <c r="E2636" s="3">
        <v>986</v>
      </c>
      <c r="F2636" t="s">
        <v>19</v>
      </c>
      <c r="G2636" t="s">
        <v>20</v>
      </c>
      <c r="H2636" t="s">
        <v>21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1132</v>
      </c>
      <c r="O2636" t="s">
        <v>5299</v>
      </c>
      <c r="P2636" s="4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1" t="s">
        <v>5366</v>
      </c>
      <c r="C2637" s="1" t="s">
        <v>5367</v>
      </c>
      <c r="D2637" s="2">
        <v>11500</v>
      </c>
      <c r="E2637" s="3">
        <v>11500</v>
      </c>
      <c r="F2637" t="s">
        <v>19</v>
      </c>
      <c r="G2637" t="s">
        <v>163</v>
      </c>
      <c r="H2637" t="s">
        <v>164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1132</v>
      </c>
      <c r="O2637" t="s">
        <v>5299</v>
      </c>
      <c r="P2637" s="4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1" t="s">
        <v>5368</v>
      </c>
      <c r="C2638" s="1" t="s">
        <v>5369</v>
      </c>
      <c r="D2638" s="2">
        <v>1000</v>
      </c>
      <c r="E2638" s="3">
        <v>1873</v>
      </c>
      <c r="F2638" t="s">
        <v>19</v>
      </c>
      <c r="G2638" t="s">
        <v>20</v>
      </c>
      <c r="H2638" t="s">
        <v>21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1132</v>
      </c>
      <c r="O2638" t="s">
        <v>5299</v>
      </c>
      <c r="P2638" s="4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1" t="s">
        <v>5370</v>
      </c>
      <c r="C2639" s="1" t="s">
        <v>5371</v>
      </c>
      <c r="D2639" s="2">
        <v>500</v>
      </c>
      <c r="E2639" s="3">
        <v>831</v>
      </c>
      <c r="F2639" t="s">
        <v>19</v>
      </c>
      <c r="G2639" t="s">
        <v>20</v>
      </c>
      <c r="H2639" t="s">
        <v>21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1132</v>
      </c>
      <c r="O2639" t="s">
        <v>5299</v>
      </c>
      <c r="P2639" s="4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1" t="s">
        <v>5372</v>
      </c>
      <c r="C2640" s="1" t="s">
        <v>5373</v>
      </c>
      <c r="D2640" s="2">
        <v>347</v>
      </c>
      <c r="E2640" s="3">
        <v>353</v>
      </c>
      <c r="F2640" t="s">
        <v>19</v>
      </c>
      <c r="G2640" t="s">
        <v>20</v>
      </c>
      <c r="H2640" t="s">
        <v>21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1132</v>
      </c>
      <c r="O2640" t="s">
        <v>5299</v>
      </c>
      <c r="P2640" s="4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1" t="s">
        <v>5374</v>
      </c>
      <c r="C2641" s="1" t="s">
        <v>5375</v>
      </c>
      <c r="D2641" s="2">
        <v>300</v>
      </c>
      <c r="E2641" s="3">
        <v>492</v>
      </c>
      <c r="F2641" t="s">
        <v>19</v>
      </c>
      <c r="G2641" t="s">
        <v>28</v>
      </c>
      <c r="H2641" t="s">
        <v>29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1132</v>
      </c>
      <c r="O2641" t="s">
        <v>5299</v>
      </c>
      <c r="P2641" s="4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1" t="s">
        <v>5376</v>
      </c>
      <c r="C2642" s="1" t="s">
        <v>5377</v>
      </c>
      <c r="D2642" s="2">
        <v>3000</v>
      </c>
      <c r="E2642" s="3">
        <v>3170</v>
      </c>
      <c r="F2642" t="s">
        <v>19</v>
      </c>
      <c r="G2642" t="s">
        <v>20</v>
      </c>
      <c r="H2642" t="s">
        <v>21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1132</v>
      </c>
      <c r="O2642" t="s">
        <v>5299</v>
      </c>
      <c r="P2642" s="4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1" t="s">
        <v>5378</v>
      </c>
      <c r="C2643" s="1" t="s">
        <v>5379</v>
      </c>
      <c r="D2643" s="2">
        <v>1500</v>
      </c>
      <c r="E2643" s="3">
        <v>15</v>
      </c>
      <c r="F2643" t="s">
        <v>361</v>
      </c>
      <c r="G2643" t="s">
        <v>20</v>
      </c>
      <c r="H2643" t="s">
        <v>21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1132</v>
      </c>
      <c r="O2643" t="s">
        <v>5299</v>
      </c>
      <c r="P2643" s="4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1" t="s">
        <v>5380</v>
      </c>
      <c r="C2644" s="1" t="s">
        <v>5381</v>
      </c>
      <c r="D2644" s="2">
        <v>500000</v>
      </c>
      <c r="E2644" s="3">
        <v>0</v>
      </c>
      <c r="F2644" t="s">
        <v>361</v>
      </c>
      <c r="G2644" t="s">
        <v>506</v>
      </c>
      <c r="H2644" t="s">
        <v>59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1132</v>
      </c>
      <c r="O2644" t="s">
        <v>5299</v>
      </c>
      <c r="P2644" s="4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1" t="s">
        <v>5382</v>
      </c>
      <c r="C2645" s="1" t="s">
        <v>5383</v>
      </c>
      <c r="D2645" s="2">
        <v>1000000</v>
      </c>
      <c r="E2645" s="3">
        <v>335597.31</v>
      </c>
      <c r="F2645" t="s">
        <v>276</v>
      </c>
      <c r="G2645" t="s">
        <v>20</v>
      </c>
      <c r="H2645" t="s">
        <v>21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1132</v>
      </c>
      <c r="O2645" t="s">
        <v>5299</v>
      </c>
      <c r="P2645" s="4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1" t="s">
        <v>5384</v>
      </c>
      <c r="C2646" s="1" t="s">
        <v>5385</v>
      </c>
      <c r="D2646" s="2">
        <v>100000</v>
      </c>
      <c r="E2646" s="3">
        <v>2053</v>
      </c>
      <c r="F2646" t="s">
        <v>276</v>
      </c>
      <c r="G2646" t="s">
        <v>20</v>
      </c>
      <c r="H2646" t="s">
        <v>21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1132</v>
      </c>
      <c r="O2646" t="s">
        <v>5299</v>
      </c>
      <c r="P2646" s="4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1" t="s">
        <v>5386</v>
      </c>
      <c r="C2647" s="1" t="s">
        <v>5387</v>
      </c>
      <c r="D2647" s="2">
        <v>20000</v>
      </c>
      <c r="E2647" s="3">
        <v>2100</v>
      </c>
      <c r="F2647" t="s">
        <v>276</v>
      </c>
      <c r="G2647" t="s">
        <v>54</v>
      </c>
      <c r="H2647" t="s">
        <v>55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1132</v>
      </c>
      <c r="O2647" t="s">
        <v>5299</v>
      </c>
      <c r="P2647" s="4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1" t="s">
        <v>5388</v>
      </c>
      <c r="C2648" s="1" t="s">
        <v>5389</v>
      </c>
      <c r="D2648" s="2">
        <v>500000</v>
      </c>
      <c r="E2648" s="3">
        <v>42086.42</v>
      </c>
      <c r="F2648" t="s">
        <v>276</v>
      </c>
      <c r="G2648" t="s">
        <v>20</v>
      </c>
      <c r="H2648" t="s">
        <v>21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1132</v>
      </c>
      <c r="O2648" t="s">
        <v>5299</v>
      </c>
      <c r="P2648" s="4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1" t="s">
        <v>5390</v>
      </c>
      <c r="C2649" s="1" t="s">
        <v>5391</v>
      </c>
      <c r="D2649" s="2">
        <v>2500</v>
      </c>
      <c r="E2649" s="3">
        <v>36</v>
      </c>
      <c r="F2649" t="s">
        <v>276</v>
      </c>
      <c r="G2649" t="s">
        <v>163</v>
      </c>
      <c r="H2649" t="s">
        <v>164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1132</v>
      </c>
      <c r="O2649" t="s">
        <v>5299</v>
      </c>
      <c r="P2649" s="4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1" t="s">
        <v>5392</v>
      </c>
      <c r="C2650" s="1" t="s">
        <v>5393</v>
      </c>
      <c r="D2650" s="2">
        <v>12000</v>
      </c>
      <c r="E2650" s="3">
        <v>106</v>
      </c>
      <c r="F2650" t="s">
        <v>276</v>
      </c>
      <c r="G2650" t="s">
        <v>20</v>
      </c>
      <c r="H2650" t="s">
        <v>21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1132</v>
      </c>
      <c r="O2650" t="s">
        <v>5299</v>
      </c>
      <c r="P2650" s="4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1" t="s">
        <v>5394</v>
      </c>
      <c r="C2651" s="1" t="s">
        <v>5395</v>
      </c>
      <c r="D2651" s="2">
        <v>125000</v>
      </c>
      <c r="E2651" s="3">
        <v>124</v>
      </c>
      <c r="F2651" t="s">
        <v>276</v>
      </c>
      <c r="G2651" t="s">
        <v>20</v>
      </c>
      <c r="H2651" t="s">
        <v>21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1132</v>
      </c>
      <c r="O2651" t="s">
        <v>5299</v>
      </c>
      <c r="P2651" s="4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1" t="s">
        <v>5396</v>
      </c>
      <c r="C2652" s="1" t="s">
        <v>5397</v>
      </c>
      <c r="D2652" s="2">
        <v>60000</v>
      </c>
      <c r="E2652" s="3">
        <v>358</v>
      </c>
      <c r="F2652" t="s">
        <v>276</v>
      </c>
      <c r="G2652" t="s">
        <v>20</v>
      </c>
      <c r="H2652" t="s">
        <v>21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1132</v>
      </c>
      <c r="O2652" t="s">
        <v>5299</v>
      </c>
      <c r="P2652" s="4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1" t="s">
        <v>5398</v>
      </c>
      <c r="C2653" s="1" t="s">
        <v>5399</v>
      </c>
      <c r="D2653" s="2">
        <v>280000</v>
      </c>
      <c r="E2653" s="3">
        <v>5233</v>
      </c>
      <c r="F2653" t="s">
        <v>276</v>
      </c>
      <c r="G2653" t="s">
        <v>20</v>
      </c>
      <c r="H2653" t="s">
        <v>21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1132</v>
      </c>
      <c r="O2653" t="s">
        <v>5299</v>
      </c>
      <c r="P2653" s="4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1" t="s">
        <v>5400</v>
      </c>
      <c r="C2654" s="1" t="s">
        <v>5401</v>
      </c>
      <c r="D2654" s="2">
        <v>100000</v>
      </c>
      <c r="E2654" s="3">
        <v>885</v>
      </c>
      <c r="F2654" t="s">
        <v>276</v>
      </c>
      <c r="G2654" t="s">
        <v>54</v>
      </c>
      <c r="H2654" t="s">
        <v>55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1132</v>
      </c>
      <c r="O2654" t="s">
        <v>5299</v>
      </c>
      <c r="P2654" s="4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1" t="s">
        <v>5402</v>
      </c>
      <c r="C2655" s="1" t="s">
        <v>5403</v>
      </c>
      <c r="D2655" s="2">
        <v>51000</v>
      </c>
      <c r="E2655" s="3">
        <v>5876</v>
      </c>
      <c r="F2655" t="s">
        <v>276</v>
      </c>
      <c r="G2655" t="s">
        <v>20</v>
      </c>
      <c r="H2655" t="s">
        <v>21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1132</v>
      </c>
      <c r="O2655" t="s">
        <v>5299</v>
      </c>
      <c r="P2655" s="4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1" t="s">
        <v>5404</v>
      </c>
      <c r="C2656" s="1" t="s">
        <v>5405</v>
      </c>
      <c r="D2656" s="2">
        <v>100000</v>
      </c>
      <c r="E2656" s="3">
        <v>51</v>
      </c>
      <c r="F2656" t="s">
        <v>276</v>
      </c>
      <c r="G2656" t="s">
        <v>20</v>
      </c>
      <c r="H2656" t="s">
        <v>21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1132</v>
      </c>
      <c r="O2656" t="s">
        <v>5299</v>
      </c>
      <c r="P2656" s="4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1" t="s">
        <v>5406</v>
      </c>
      <c r="C2657" s="1" t="s">
        <v>5407</v>
      </c>
      <c r="D2657" s="2">
        <v>15000</v>
      </c>
      <c r="E2657" s="3">
        <v>3155</v>
      </c>
      <c r="F2657" t="s">
        <v>276</v>
      </c>
      <c r="G2657" t="s">
        <v>20</v>
      </c>
      <c r="H2657" t="s">
        <v>21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1132</v>
      </c>
      <c r="O2657" t="s">
        <v>5299</v>
      </c>
      <c r="P2657" s="4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1" t="s">
        <v>5408</v>
      </c>
      <c r="C2658" s="1" t="s">
        <v>5409</v>
      </c>
      <c r="D2658" s="2">
        <v>150000</v>
      </c>
      <c r="E2658" s="3">
        <v>17155</v>
      </c>
      <c r="F2658" t="s">
        <v>276</v>
      </c>
      <c r="G2658" t="s">
        <v>20</v>
      </c>
      <c r="H2658" t="s">
        <v>21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1132</v>
      </c>
      <c r="O2658" t="s">
        <v>5299</v>
      </c>
      <c r="P2658" s="4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1" t="s">
        <v>5410</v>
      </c>
      <c r="C2659" s="1" t="s">
        <v>5411</v>
      </c>
      <c r="D2659" s="2">
        <v>30000</v>
      </c>
      <c r="E2659" s="3">
        <v>5621.38</v>
      </c>
      <c r="F2659" t="s">
        <v>276</v>
      </c>
      <c r="G2659" t="s">
        <v>20</v>
      </c>
      <c r="H2659" t="s">
        <v>21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1132</v>
      </c>
      <c r="O2659" t="s">
        <v>5299</v>
      </c>
      <c r="P2659" s="4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1" t="s">
        <v>5412</v>
      </c>
      <c r="C2660" s="1" t="s">
        <v>5413</v>
      </c>
      <c r="D2660" s="2">
        <v>98000</v>
      </c>
      <c r="E2660" s="3">
        <v>91</v>
      </c>
      <c r="F2660" t="s">
        <v>276</v>
      </c>
      <c r="G2660" t="s">
        <v>20</v>
      </c>
      <c r="H2660" t="s">
        <v>21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1132</v>
      </c>
      <c r="O2660" t="s">
        <v>5299</v>
      </c>
      <c r="P2660" s="4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1" t="s">
        <v>5414</v>
      </c>
      <c r="C2661" s="1" t="s">
        <v>5415</v>
      </c>
      <c r="D2661" s="2">
        <v>49000</v>
      </c>
      <c r="E2661" s="3">
        <v>1333</v>
      </c>
      <c r="F2661" t="s">
        <v>276</v>
      </c>
      <c r="G2661" t="s">
        <v>20</v>
      </c>
      <c r="H2661" t="s">
        <v>21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1132</v>
      </c>
      <c r="O2661" t="s">
        <v>5299</v>
      </c>
      <c r="P2661" s="4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1" t="s">
        <v>5416</v>
      </c>
      <c r="C2662" s="1" t="s">
        <v>5417</v>
      </c>
      <c r="D2662" s="2">
        <v>20000</v>
      </c>
      <c r="E2662" s="3">
        <v>19</v>
      </c>
      <c r="F2662" t="s">
        <v>276</v>
      </c>
      <c r="G2662" t="s">
        <v>20</v>
      </c>
      <c r="H2662" t="s">
        <v>21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1132</v>
      </c>
      <c r="O2662" t="s">
        <v>5299</v>
      </c>
      <c r="P2662" s="4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1" t="s">
        <v>5418</v>
      </c>
      <c r="C2663" s="1" t="s">
        <v>5419</v>
      </c>
      <c r="D2663" s="2">
        <v>5000</v>
      </c>
      <c r="E2663" s="3">
        <v>5145</v>
      </c>
      <c r="F2663" t="s">
        <v>19</v>
      </c>
      <c r="G2663" t="s">
        <v>20</v>
      </c>
      <c r="H2663" t="s">
        <v>21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1132</v>
      </c>
      <c r="O2663" t="s">
        <v>5420</v>
      </c>
      <c r="P2663" s="4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1" t="s">
        <v>5421</v>
      </c>
      <c r="C2664" s="1" t="s">
        <v>5422</v>
      </c>
      <c r="D2664" s="2">
        <v>20000</v>
      </c>
      <c r="E2664" s="3">
        <v>21360</v>
      </c>
      <c r="F2664" t="s">
        <v>19</v>
      </c>
      <c r="G2664" t="s">
        <v>20</v>
      </c>
      <c r="H2664" t="s">
        <v>21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1132</v>
      </c>
      <c r="O2664" t="s">
        <v>5420</v>
      </c>
      <c r="P2664" s="4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1" t="s">
        <v>5423</v>
      </c>
      <c r="C2665" s="1" t="s">
        <v>5424</v>
      </c>
      <c r="D2665" s="2">
        <v>20000</v>
      </c>
      <c r="E2665" s="3">
        <v>20919.25</v>
      </c>
      <c r="F2665" t="s">
        <v>19</v>
      </c>
      <c r="G2665" t="s">
        <v>163</v>
      </c>
      <c r="H2665" t="s">
        <v>164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1132</v>
      </c>
      <c r="O2665" t="s">
        <v>5420</v>
      </c>
      <c r="P2665" s="4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1" t="s">
        <v>5425</v>
      </c>
      <c r="C2666" s="1" t="s">
        <v>5426</v>
      </c>
      <c r="D2666" s="2">
        <v>17500</v>
      </c>
      <c r="E2666" s="3">
        <v>18100</v>
      </c>
      <c r="F2666" t="s">
        <v>19</v>
      </c>
      <c r="G2666" t="s">
        <v>20</v>
      </c>
      <c r="H2666" t="s">
        <v>21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1132</v>
      </c>
      <c r="O2666" t="s">
        <v>5420</v>
      </c>
      <c r="P2666" s="4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1" t="s">
        <v>5427</v>
      </c>
      <c r="C2667" s="1" t="s">
        <v>5428</v>
      </c>
      <c r="D2667" s="2">
        <v>3500</v>
      </c>
      <c r="E2667" s="3">
        <v>4310</v>
      </c>
      <c r="F2667" t="s">
        <v>19</v>
      </c>
      <c r="G2667" t="s">
        <v>20</v>
      </c>
      <c r="H2667" t="s">
        <v>21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1132</v>
      </c>
      <c r="O2667" t="s">
        <v>5420</v>
      </c>
      <c r="P2667" s="4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1" t="s">
        <v>5429</v>
      </c>
      <c r="C2668" s="1" t="s">
        <v>5430</v>
      </c>
      <c r="D2668" s="2">
        <v>10000</v>
      </c>
      <c r="E2668" s="3">
        <v>15929.51</v>
      </c>
      <c r="F2668" t="s">
        <v>19</v>
      </c>
      <c r="G2668" t="s">
        <v>20</v>
      </c>
      <c r="H2668" t="s">
        <v>21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1132</v>
      </c>
      <c r="O2668" t="s">
        <v>5420</v>
      </c>
      <c r="P2668" s="4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1" t="s">
        <v>5431</v>
      </c>
      <c r="C2669" s="1" t="s">
        <v>5432</v>
      </c>
      <c r="D2669" s="2">
        <v>1500</v>
      </c>
      <c r="E2669" s="3">
        <v>1660</v>
      </c>
      <c r="F2669" t="s">
        <v>19</v>
      </c>
      <c r="G2669" t="s">
        <v>20</v>
      </c>
      <c r="H2669" t="s">
        <v>21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1132</v>
      </c>
      <c r="O2669" t="s">
        <v>5420</v>
      </c>
      <c r="P2669" s="4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1" t="s">
        <v>5433</v>
      </c>
      <c r="C2670" s="1" t="s">
        <v>5434</v>
      </c>
      <c r="D2670" s="2">
        <v>1000</v>
      </c>
      <c r="E2670" s="3">
        <v>1707</v>
      </c>
      <c r="F2670" t="s">
        <v>19</v>
      </c>
      <c r="G2670" t="s">
        <v>163</v>
      </c>
      <c r="H2670" t="s">
        <v>164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1132</v>
      </c>
      <c r="O2670" t="s">
        <v>5420</v>
      </c>
      <c r="P2670" s="4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1" t="s">
        <v>5435</v>
      </c>
      <c r="C2671" s="1" t="s">
        <v>5436</v>
      </c>
      <c r="D2671" s="2">
        <v>800</v>
      </c>
      <c r="E2671" s="3">
        <v>1001</v>
      </c>
      <c r="F2671" t="s">
        <v>19</v>
      </c>
      <c r="G2671" t="s">
        <v>20</v>
      </c>
      <c r="H2671" t="s">
        <v>21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1132</v>
      </c>
      <c r="O2671" t="s">
        <v>5420</v>
      </c>
      <c r="P2671" s="4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1" t="s">
        <v>5437</v>
      </c>
      <c r="C2672" s="1" t="s">
        <v>5438</v>
      </c>
      <c r="D2672" s="2">
        <v>38888</v>
      </c>
      <c r="E2672" s="3">
        <v>2495</v>
      </c>
      <c r="F2672" t="s">
        <v>361</v>
      </c>
      <c r="G2672" t="s">
        <v>54</v>
      </c>
      <c r="H2672" t="s">
        <v>55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1132</v>
      </c>
      <c r="O2672" t="s">
        <v>5420</v>
      </c>
      <c r="P2672" s="4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1" t="s">
        <v>5439</v>
      </c>
      <c r="C2673" s="1" t="s">
        <v>5440</v>
      </c>
      <c r="D2673" s="2">
        <v>25000</v>
      </c>
      <c r="E2673" s="3">
        <v>2836</v>
      </c>
      <c r="F2673" t="s">
        <v>361</v>
      </c>
      <c r="G2673" t="s">
        <v>20</v>
      </c>
      <c r="H2673" t="s">
        <v>21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1132</v>
      </c>
      <c r="O2673" t="s">
        <v>5420</v>
      </c>
      <c r="P2673" s="4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1" t="s">
        <v>5441</v>
      </c>
      <c r="C2674" s="1" t="s">
        <v>5442</v>
      </c>
      <c r="D2674" s="2">
        <v>10000</v>
      </c>
      <c r="E2674" s="3">
        <v>3319</v>
      </c>
      <c r="F2674" t="s">
        <v>361</v>
      </c>
      <c r="G2674" t="s">
        <v>20</v>
      </c>
      <c r="H2674" t="s">
        <v>21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1132</v>
      </c>
      <c r="O2674" t="s">
        <v>5420</v>
      </c>
      <c r="P2674" s="4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1" t="s">
        <v>5443</v>
      </c>
      <c r="C2675" s="1" t="s">
        <v>5444</v>
      </c>
      <c r="D2675" s="2">
        <v>40000</v>
      </c>
      <c r="E2675" s="3">
        <v>11032</v>
      </c>
      <c r="F2675" t="s">
        <v>361</v>
      </c>
      <c r="G2675" t="s">
        <v>20</v>
      </c>
      <c r="H2675" t="s">
        <v>21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1132</v>
      </c>
      <c r="O2675" t="s">
        <v>5420</v>
      </c>
      <c r="P2675" s="4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1" t="s">
        <v>5445</v>
      </c>
      <c r="C2676" s="1" t="s">
        <v>5446</v>
      </c>
      <c r="D2676" s="2">
        <v>35000</v>
      </c>
      <c r="E2676" s="3">
        <v>21994</v>
      </c>
      <c r="F2676" t="s">
        <v>361</v>
      </c>
      <c r="G2676" t="s">
        <v>20</v>
      </c>
      <c r="H2676" t="s">
        <v>21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1132</v>
      </c>
      <c r="O2676" t="s">
        <v>5420</v>
      </c>
      <c r="P2676" s="4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1" t="s">
        <v>5447</v>
      </c>
      <c r="C2677" s="1" t="s">
        <v>5448</v>
      </c>
      <c r="D2677" s="2">
        <v>25000</v>
      </c>
      <c r="E2677" s="3">
        <v>1897</v>
      </c>
      <c r="F2677" t="s">
        <v>361</v>
      </c>
      <c r="G2677" t="s">
        <v>20</v>
      </c>
      <c r="H2677" t="s">
        <v>21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1132</v>
      </c>
      <c r="O2677" t="s">
        <v>5420</v>
      </c>
      <c r="P2677" s="4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1" t="s">
        <v>5449</v>
      </c>
      <c r="C2678" s="1" t="s">
        <v>5450</v>
      </c>
      <c r="D2678" s="2">
        <v>2100</v>
      </c>
      <c r="E2678" s="3">
        <v>1058</v>
      </c>
      <c r="F2678" t="s">
        <v>361</v>
      </c>
      <c r="G2678" t="s">
        <v>163</v>
      </c>
      <c r="H2678" t="s">
        <v>164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1132</v>
      </c>
      <c r="O2678" t="s">
        <v>5420</v>
      </c>
      <c r="P2678" s="4">
        <f t="shared" si="82"/>
        <v>42482.624699074076</v>
      </c>
      <c r="Q2678">
        <f t="shared" si="83"/>
        <v>2016</v>
      </c>
    </row>
    <row r="2679" spans="1:17" ht="45" x14ac:dyDescent="0.25">
      <c r="A2679">
        <v>2677</v>
      </c>
      <c r="B2679" s="1" t="s">
        <v>5451</v>
      </c>
      <c r="C2679" s="1" t="s">
        <v>5452</v>
      </c>
      <c r="D2679" s="2">
        <v>19500</v>
      </c>
      <c r="E2679" s="3">
        <v>3415</v>
      </c>
      <c r="F2679" t="s">
        <v>361</v>
      </c>
      <c r="G2679" t="s">
        <v>20</v>
      </c>
      <c r="H2679" t="s">
        <v>21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1132</v>
      </c>
      <c r="O2679" t="s">
        <v>5420</v>
      </c>
      <c r="P2679" s="4">
        <f t="shared" si="82"/>
        <v>41793.029432870368</v>
      </c>
      <c r="Q2679">
        <f t="shared" si="83"/>
        <v>2014</v>
      </c>
    </row>
    <row r="2680" spans="1:17" ht="60" x14ac:dyDescent="0.25">
      <c r="A2680">
        <v>2678</v>
      </c>
      <c r="B2680" s="1" t="s">
        <v>5453</v>
      </c>
      <c r="C2680" s="1" t="s">
        <v>5454</v>
      </c>
      <c r="D2680" s="2">
        <v>8000000</v>
      </c>
      <c r="E2680" s="3">
        <v>1100</v>
      </c>
      <c r="F2680" t="s">
        <v>361</v>
      </c>
      <c r="G2680" t="s">
        <v>58</v>
      </c>
      <c r="H2680" t="s">
        <v>59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1132</v>
      </c>
      <c r="O2680" t="s">
        <v>5420</v>
      </c>
      <c r="P2680" s="4">
        <f t="shared" si="82"/>
        <v>42241.798206018517</v>
      </c>
      <c r="Q2680">
        <f t="shared" si="83"/>
        <v>2015</v>
      </c>
    </row>
    <row r="2681" spans="1:17" ht="60" x14ac:dyDescent="0.25">
      <c r="A2681">
        <v>2679</v>
      </c>
      <c r="B2681" s="1" t="s">
        <v>5455</v>
      </c>
      <c r="C2681" s="1" t="s">
        <v>5456</v>
      </c>
      <c r="D2681" s="2">
        <v>40000</v>
      </c>
      <c r="E2681" s="3">
        <v>132</v>
      </c>
      <c r="F2681" t="s">
        <v>361</v>
      </c>
      <c r="G2681" t="s">
        <v>20</v>
      </c>
      <c r="H2681" t="s">
        <v>21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1132</v>
      </c>
      <c r="O2681" t="s">
        <v>5420</v>
      </c>
      <c r="P2681" s="4">
        <f t="shared" si="82"/>
        <v>42033.001087962963</v>
      </c>
      <c r="Q2681">
        <f t="shared" si="83"/>
        <v>2015</v>
      </c>
    </row>
    <row r="2682" spans="1:17" x14ac:dyDescent="0.25">
      <c r="A2682">
        <v>2680</v>
      </c>
      <c r="B2682" s="1" t="s">
        <v>5457</v>
      </c>
      <c r="C2682" s="1" t="s">
        <v>5458</v>
      </c>
      <c r="D2682" s="2">
        <v>32000</v>
      </c>
      <c r="E2682" s="3">
        <v>276</v>
      </c>
      <c r="F2682" t="s">
        <v>361</v>
      </c>
      <c r="G2682" t="s">
        <v>58</v>
      </c>
      <c r="H2682" t="s">
        <v>59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1132</v>
      </c>
      <c r="O2682" t="s">
        <v>5420</v>
      </c>
      <c r="P2682" s="4">
        <f t="shared" si="82"/>
        <v>42436.211701388893</v>
      </c>
      <c r="Q2682">
        <f t="shared" si="83"/>
        <v>2016</v>
      </c>
    </row>
    <row r="2683" spans="1:17" ht="45" x14ac:dyDescent="0.25">
      <c r="A2683">
        <v>2681</v>
      </c>
      <c r="B2683" s="1" t="s">
        <v>5459</v>
      </c>
      <c r="C2683" s="1" t="s">
        <v>5460</v>
      </c>
      <c r="D2683" s="2">
        <v>8000</v>
      </c>
      <c r="E2683" s="3">
        <v>55</v>
      </c>
      <c r="F2683" t="s">
        <v>361</v>
      </c>
      <c r="G2683" t="s">
        <v>20</v>
      </c>
      <c r="H2683" t="s">
        <v>21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2363</v>
      </c>
      <c r="O2683" t="s">
        <v>2364</v>
      </c>
      <c r="P2683" s="4">
        <f t="shared" si="82"/>
        <v>41805.895254629628</v>
      </c>
      <c r="Q2683">
        <f t="shared" si="83"/>
        <v>2014</v>
      </c>
    </row>
    <row r="2684" spans="1:17" ht="45" x14ac:dyDescent="0.25">
      <c r="A2684">
        <v>2682</v>
      </c>
      <c r="B2684" s="1" t="s">
        <v>5461</v>
      </c>
      <c r="C2684" s="1" t="s">
        <v>5462</v>
      </c>
      <c r="D2684" s="2">
        <v>6000</v>
      </c>
      <c r="E2684" s="3">
        <v>1698</v>
      </c>
      <c r="F2684" t="s">
        <v>361</v>
      </c>
      <c r="G2684" t="s">
        <v>20</v>
      </c>
      <c r="H2684" t="s">
        <v>21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2363</v>
      </c>
      <c r="O2684" t="s">
        <v>2364</v>
      </c>
      <c r="P2684" s="4">
        <f t="shared" si="82"/>
        <v>41932.871990740743</v>
      </c>
      <c r="Q2684">
        <f t="shared" si="83"/>
        <v>2014</v>
      </c>
    </row>
    <row r="2685" spans="1:17" ht="60" x14ac:dyDescent="0.25">
      <c r="A2685">
        <v>2683</v>
      </c>
      <c r="B2685" s="1" t="s">
        <v>5463</v>
      </c>
      <c r="C2685" s="1" t="s">
        <v>5464</v>
      </c>
      <c r="D2685" s="2">
        <v>15000</v>
      </c>
      <c r="E2685" s="3">
        <v>36</v>
      </c>
      <c r="F2685" t="s">
        <v>361</v>
      </c>
      <c r="G2685" t="s">
        <v>20</v>
      </c>
      <c r="H2685" t="s">
        <v>21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2363</v>
      </c>
      <c r="O2685" t="s">
        <v>2364</v>
      </c>
      <c r="P2685" s="4">
        <f t="shared" si="82"/>
        <v>42034.75509259259</v>
      </c>
      <c r="Q2685">
        <f t="shared" si="83"/>
        <v>2015</v>
      </c>
    </row>
    <row r="2686" spans="1:17" ht="60" x14ac:dyDescent="0.25">
      <c r="A2686">
        <v>2684</v>
      </c>
      <c r="B2686" s="1" t="s">
        <v>5465</v>
      </c>
      <c r="C2686" s="1" t="s">
        <v>5466</v>
      </c>
      <c r="D2686" s="2">
        <v>70000</v>
      </c>
      <c r="E2686" s="3">
        <v>800</v>
      </c>
      <c r="F2686" t="s">
        <v>361</v>
      </c>
      <c r="G2686" t="s">
        <v>20</v>
      </c>
      <c r="H2686" t="s">
        <v>21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2363</v>
      </c>
      <c r="O2686" t="s">
        <v>2364</v>
      </c>
      <c r="P2686" s="4">
        <f t="shared" si="82"/>
        <v>41820.914641203701</v>
      </c>
      <c r="Q2686">
        <f t="shared" si="83"/>
        <v>2014</v>
      </c>
    </row>
    <row r="2687" spans="1:17" ht="60" x14ac:dyDescent="0.25">
      <c r="A2687">
        <v>2685</v>
      </c>
      <c r="B2687" s="1" t="s">
        <v>5467</v>
      </c>
      <c r="C2687" s="1" t="s">
        <v>5468</v>
      </c>
      <c r="D2687" s="2">
        <v>50000</v>
      </c>
      <c r="E2687" s="3">
        <v>10</v>
      </c>
      <c r="F2687" t="s">
        <v>361</v>
      </c>
      <c r="G2687" t="s">
        <v>20</v>
      </c>
      <c r="H2687" t="s">
        <v>21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2363</v>
      </c>
      <c r="O2687" t="s">
        <v>2364</v>
      </c>
      <c r="P2687" s="4">
        <f t="shared" si="82"/>
        <v>42061.69594907407</v>
      </c>
      <c r="Q2687">
        <f t="shared" si="83"/>
        <v>2015</v>
      </c>
    </row>
    <row r="2688" spans="1:17" ht="60" x14ac:dyDescent="0.25">
      <c r="A2688">
        <v>2686</v>
      </c>
      <c r="B2688" s="1" t="s">
        <v>5469</v>
      </c>
      <c r="C2688" s="1" t="s">
        <v>5470</v>
      </c>
      <c r="D2688" s="2">
        <v>30000</v>
      </c>
      <c r="E2688" s="3">
        <v>0</v>
      </c>
      <c r="F2688" t="s">
        <v>361</v>
      </c>
      <c r="G2688" t="s">
        <v>20</v>
      </c>
      <c r="H2688" t="s">
        <v>21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2363</v>
      </c>
      <c r="O2688" t="s">
        <v>2364</v>
      </c>
      <c r="P2688" s="4">
        <f t="shared" si="82"/>
        <v>41892.974803240737</v>
      </c>
      <c r="Q2688">
        <f t="shared" si="83"/>
        <v>2014</v>
      </c>
    </row>
    <row r="2689" spans="1:17" ht="45" x14ac:dyDescent="0.25">
      <c r="A2689">
        <v>2687</v>
      </c>
      <c r="B2689" s="1" t="s">
        <v>5471</v>
      </c>
      <c r="C2689" s="1" t="s">
        <v>5472</v>
      </c>
      <c r="D2689" s="2">
        <v>15000</v>
      </c>
      <c r="E2689" s="3">
        <v>0</v>
      </c>
      <c r="F2689" t="s">
        <v>361</v>
      </c>
      <c r="G2689" t="s">
        <v>20</v>
      </c>
      <c r="H2689" t="s">
        <v>21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2363</v>
      </c>
      <c r="O2689" t="s">
        <v>2364</v>
      </c>
      <c r="P2689" s="4">
        <f t="shared" si="82"/>
        <v>42154.64025462963</v>
      </c>
      <c r="Q2689">
        <f t="shared" si="83"/>
        <v>2015</v>
      </c>
    </row>
    <row r="2690" spans="1:17" ht="30" x14ac:dyDescent="0.25">
      <c r="A2690">
        <v>2688</v>
      </c>
      <c r="B2690" s="1" t="s">
        <v>5473</v>
      </c>
      <c r="C2690" s="1" t="s">
        <v>5474</v>
      </c>
      <c r="D2690" s="2">
        <v>50000</v>
      </c>
      <c r="E2690" s="3">
        <v>74</v>
      </c>
      <c r="F2690" t="s">
        <v>361</v>
      </c>
      <c r="G2690" t="s">
        <v>20</v>
      </c>
      <c r="H2690" t="s">
        <v>21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2363</v>
      </c>
      <c r="O2690" t="s">
        <v>2364</v>
      </c>
      <c r="P2690" s="4">
        <f t="shared" ref="P2690:P2753" si="84">(((J2690/60)/60)/24)+DATE(1970,1,1)</f>
        <v>42028.118865740747</v>
      </c>
      <c r="Q2690">
        <f t="shared" ref="Q2690:Q2753" si="85">YEAR(P2690)</f>
        <v>2015</v>
      </c>
    </row>
    <row r="2691" spans="1:17" ht="60" x14ac:dyDescent="0.25">
      <c r="A2691">
        <v>2689</v>
      </c>
      <c r="B2691" s="1" t="s">
        <v>5475</v>
      </c>
      <c r="C2691" s="1" t="s">
        <v>5476</v>
      </c>
      <c r="D2691" s="2">
        <v>35000</v>
      </c>
      <c r="E2691" s="3">
        <v>1</v>
      </c>
      <c r="F2691" t="s">
        <v>361</v>
      </c>
      <c r="G2691" t="s">
        <v>20</v>
      </c>
      <c r="H2691" t="s">
        <v>21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2363</v>
      </c>
      <c r="O2691" t="s">
        <v>2364</v>
      </c>
      <c r="P2691" s="4">
        <f t="shared" si="84"/>
        <v>42551.961689814809</v>
      </c>
      <c r="Q2691">
        <f t="shared" si="85"/>
        <v>2016</v>
      </c>
    </row>
    <row r="2692" spans="1:17" ht="60" x14ac:dyDescent="0.25">
      <c r="A2692">
        <v>2690</v>
      </c>
      <c r="B2692" s="1" t="s">
        <v>5477</v>
      </c>
      <c r="C2692" s="1" t="s">
        <v>5478</v>
      </c>
      <c r="D2692" s="2">
        <v>80000</v>
      </c>
      <c r="E2692" s="3">
        <v>8586</v>
      </c>
      <c r="F2692" t="s">
        <v>361</v>
      </c>
      <c r="G2692" t="s">
        <v>20</v>
      </c>
      <c r="H2692" t="s">
        <v>21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2363</v>
      </c>
      <c r="O2692" t="s">
        <v>2364</v>
      </c>
      <c r="P2692" s="4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1" t="s">
        <v>5479</v>
      </c>
      <c r="C2693" s="1" t="s">
        <v>5480</v>
      </c>
      <c r="D2693" s="2">
        <v>65000</v>
      </c>
      <c r="E2693" s="3">
        <v>35</v>
      </c>
      <c r="F2693" t="s">
        <v>361</v>
      </c>
      <c r="G2693" t="s">
        <v>163</v>
      </c>
      <c r="H2693" t="s">
        <v>164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2363</v>
      </c>
      <c r="O2693" t="s">
        <v>2364</v>
      </c>
      <c r="P2693" s="4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1" t="s">
        <v>5481</v>
      </c>
      <c r="C2694" s="1" t="s">
        <v>5482</v>
      </c>
      <c r="D2694" s="2">
        <v>3500</v>
      </c>
      <c r="E2694" s="3">
        <v>25</v>
      </c>
      <c r="F2694" t="s">
        <v>361</v>
      </c>
      <c r="G2694" t="s">
        <v>20</v>
      </c>
      <c r="H2694" t="s">
        <v>21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2363</v>
      </c>
      <c r="O2694" t="s">
        <v>2364</v>
      </c>
      <c r="P2694" s="4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1" t="s">
        <v>5483</v>
      </c>
      <c r="C2695" s="1" t="s">
        <v>5484</v>
      </c>
      <c r="D2695" s="2">
        <v>5000</v>
      </c>
      <c r="E2695" s="3">
        <v>40</v>
      </c>
      <c r="F2695" t="s">
        <v>361</v>
      </c>
      <c r="G2695" t="s">
        <v>20</v>
      </c>
      <c r="H2695" t="s">
        <v>21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2363</v>
      </c>
      <c r="O2695" t="s">
        <v>2364</v>
      </c>
      <c r="P2695" s="4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1" t="s">
        <v>5485</v>
      </c>
      <c r="C2696" s="1" t="s">
        <v>5486</v>
      </c>
      <c r="D2696" s="2">
        <v>30000</v>
      </c>
      <c r="E2696" s="3">
        <v>1</v>
      </c>
      <c r="F2696" t="s">
        <v>361</v>
      </c>
      <c r="G2696" t="s">
        <v>20</v>
      </c>
      <c r="H2696" t="s">
        <v>21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2363</v>
      </c>
      <c r="O2696" t="s">
        <v>2364</v>
      </c>
      <c r="P2696" s="4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1" t="s">
        <v>5487</v>
      </c>
      <c r="C2697" s="1" t="s">
        <v>5488</v>
      </c>
      <c r="D2697" s="2">
        <v>15000</v>
      </c>
      <c r="E2697" s="3">
        <v>71</v>
      </c>
      <c r="F2697" t="s">
        <v>361</v>
      </c>
      <c r="G2697" t="s">
        <v>20</v>
      </c>
      <c r="H2697" t="s">
        <v>21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2363</v>
      </c>
      <c r="O2697" t="s">
        <v>2364</v>
      </c>
      <c r="P2697" s="4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1" t="s">
        <v>5489</v>
      </c>
      <c r="C2698" s="1" t="s">
        <v>5490</v>
      </c>
      <c r="D2698" s="2">
        <v>60000</v>
      </c>
      <c r="E2698" s="3">
        <v>3390</v>
      </c>
      <c r="F2698" t="s">
        <v>361</v>
      </c>
      <c r="G2698" t="s">
        <v>20</v>
      </c>
      <c r="H2698" t="s">
        <v>21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2363</v>
      </c>
      <c r="O2698" t="s">
        <v>2364</v>
      </c>
      <c r="P2698" s="4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1" t="s">
        <v>5491</v>
      </c>
      <c r="C2699" s="1" t="s">
        <v>5492</v>
      </c>
      <c r="D2699" s="2">
        <v>23000</v>
      </c>
      <c r="E2699" s="3">
        <v>6061</v>
      </c>
      <c r="F2699" t="s">
        <v>361</v>
      </c>
      <c r="G2699" t="s">
        <v>20</v>
      </c>
      <c r="H2699" t="s">
        <v>21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2363</v>
      </c>
      <c r="O2699" t="s">
        <v>2364</v>
      </c>
      <c r="P2699" s="4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1" t="s">
        <v>5493</v>
      </c>
      <c r="C2700" s="1" t="s">
        <v>5494</v>
      </c>
      <c r="D2700" s="2">
        <v>8000</v>
      </c>
      <c r="E2700" s="3">
        <v>26.01</v>
      </c>
      <c r="F2700" t="s">
        <v>361</v>
      </c>
      <c r="G2700" t="s">
        <v>20</v>
      </c>
      <c r="H2700" t="s">
        <v>21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2363</v>
      </c>
      <c r="O2700" t="s">
        <v>2364</v>
      </c>
      <c r="P2700" s="4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1" t="s">
        <v>5495</v>
      </c>
      <c r="C2701" s="1" t="s">
        <v>5496</v>
      </c>
      <c r="D2701" s="2">
        <v>2</v>
      </c>
      <c r="E2701" s="3">
        <v>0</v>
      </c>
      <c r="F2701" t="s">
        <v>361</v>
      </c>
      <c r="G2701" t="s">
        <v>163</v>
      </c>
      <c r="H2701" t="s">
        <v>164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2363</v>
      </c>
      <c r="O2701" t="s">
        <v>2364</v>
      </c>
      <c r="P2701" s="4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1" t="s">
        <v>5497</v>
      </c>
      <c r="C2702" s="1" t="s">
        <v>5498</v>
      </c>
      <c r="D2702" s="2">
        <v>9999</v>
      </c>
      <c r="E2702" s="3">
        <v>70</v>
      </c>
      <c r="F2702" t="s">
        <v>361</v>
      </c>
      <c r="G2702" t="s">
        <v>20</v>
      </c>
      <c r="H2702" t="s">
        <v>21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2363</v>
      </c>
      <c r="O2702" t="s">
        <v>2364</v>
      </c>
      <c r="P2702" s="4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1" t="s">
        <v>5499</v>
      </c>
      <c r="C2703" s="1" t="s">
        <v>5500</v>
      </c>
      <c r="D2703" s="2">
        <v>3400</v>
      </c>
      <c r="E2703" s="3">
        <v>1570</v>
      </c>
      <c r="F2703" t="s">
        <v>3450</v>
      </c>
      <c r="G2703" t="s">
        <v>2467</v>
      </c>
      <c r="H2703" t="s">
        <v>59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1090</v>
      </c>
      <c r="O2703" t="s">
        <v>5501</v>
      </c>
      <c r="P2703" s="4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1" t="s">
        <v>5502</v>
      </c>
      <c r="C2704" s="1" t="s">
        <v>5503</v>
      </c>
      <c r="D2704" s="2">
        <v>10000</v>
      </c>
      <c r="E2704" s="3">
        <v>3441</v>
      </c>
      <c r="F2704" t="s">
        <v>3450</v>
      </c>
      <c r="G2704" t="s">
        <v>20</v>
      </c>
      <c r="H2704" t="s">
        <v>21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1090</v>
      </c>
      <c r="O2704" t="s">
        <v>5501</v>
      </c>
      <c r="P2704" s="4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1" t="s">
        <v>5504</v>
      </c>
      <c r="C2705" s="1" t="s">
        <v>5505</v>
      </c>
      <c r="D2705" s="2">
        <v>40000</v>
      </c>
      <c r="E2705" s="3">
        <v>41500</v>
      </c>
      <c r="F2705" t="s">
        <v>3450</v>
      </c>
      <c r="G2705" t="s">
        <v>1430</v>
      </c>
      <c r="H2705" t="s">
        <v>1431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1090</v>
      </c>
      <c r="O2705" t="s">
        <v>5501</v>
      </c>
      <c r="P2705" s="4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1" t="s">
        <v>5506</v>
      </c>
      <c r="C2706" s="1" t="s">
        <v>5507</v>
      </c>
      <c r="D2706" s="2">
        <v>19000</v>
      </c>
      <c r="E2706" s="3">
        <v>1145</v>
      </c>
      <c r="F2706" t="s">
        <v>3450</v>
      </c>
      <c r="G2706" t="s">
        <v>20</v>
      </c>
      <c r="H2706" t="s">
        <v>21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1090</v>
      </c>
      <c r="O2706" t="s">
        <v>5501</v>
      </c>
      <c r="P2706" s="4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1" t="s">
        <v>5508</v>
      </c>
      <c r="C2707" s="1" t="s">
        <v>5509</v>
      </c>
      <c r="D2707" s="2">
        <v>16500</v>
      </c>
      <c r="E2707" s="3">
        <v>1739</v>
      </c>
      <c r="F2707" t="s">
        <v>3450</v>
      </c>
      <c r="G2707" t="s">
        <v>20</v>
      </c>
      <c r="H2707" t="s">
        <v>21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1090</v>
      </c>
      <c r="O2707" t="s">
        <v>5501</v>
      </c>
      <c r="P2707" s="4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1" t="s">
        <v>5510</v>
      </c>
      <c r="C2708" s="1" t="s">
        <v>5511</v>
      </c>
      <c r="D2708" s="2">
        <v>35000</v>
      </c>
      <c r="E2708" s="3">
        <v>39304</v>
      </c>
      <c r="F2708" t="s">
        <v>19</v>
      </c>
      <c r="G2708" t="s">
        <v>20</v>
      </c>
      <c r="H2708" t="s">
        <v>21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1090</v>
      </c>
      <c r="O2708" t="s">
        <v>5501</v>
      </c>
      <c r="P2708" s="4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1" t="s">
        <v>5512</v>
      </c>
      <c r="C2709" s="1" t="s">
        <v>5513</v>
      </c>
      <c r="D2709" s="2">
        <v>8000</v>
      </c>
      <c r="E2709" s="3">
        <v>28067.57</v>
      </c>
      <c r="F2709" t="s">
        <v>19</v>
      </c>
      <c r="G2709" t="s">
        <v>20</v>
      </c>
      <c r="H2709" t="s">
        <v>21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1090</v>
      </c>
      <c r="O2709" t="s">
        <v>5501</v>
      </c>
      <c r="P2709" s="4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1" t="s">
        <v>5514</v>
      </c>
      <c r="C2710" s="1" t="s">
        <v>5515</v>
      </c>
      <c r="D2710" s="2">
        <v>20000</v>
      </c>
      <c r="E2710" s="3">
        <v>46643.07</v>
      </c>
      <c r="F2710" t="s">
        <v>19</v>
      </c>
      <c r="G2710" t="s">
        <v>28</v>
      </c>
      <c r="H2710" t="s">
        <v>29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1090</v>
      </c>
      <c r="O2710" t="s">
        <v>5501</v>
      </c>
      <c r="P2710" s="4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1" t="s">
        <v>5516</v>
      </c>
      <c r="C2711" s="1" t="s">
        <v>5517</v>
      </c>
      <c r="D2711" s="2">
        <v>50000</v>
      </c>
      <c r="E2711" s="3">
        <v>50803</v>
      </c>
      <c r="F2711" t="s">
        <v>19</v>
      </c>
      <c r="G2711" t="s">
        <v>20</v>
      </c>
      <c r="H2711" t="s">
        <v>21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1090</v>
      </c>
      <c r="O2711" t="s">
        <v>5501</v>
      </c>
      <c r="P2711" s="4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1" t="s">
        <v>5518</v>
      </c>
      <c r="C2712" s="1" t="s">
        <v>5519</v>
      </c>
      <c r="D2712" s="2">
        <v>60000</v>
      </c>
      <c r="E2712" s="3">
        <v>92340.21</v>
      </c>
      <c r="F2712" t="s">
        <v>19</v>
      </c>
      <c r="G2712" t="s">
        <v>20</v>
      </c>
      <c r="H2712" t="s">
        <v>21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1090</v>
      </c>
      <c r="O2712" t="s">
        <v>5501</v>
      </c>
      <c r="P2712" s="4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1" t="s">
        <v>5520</v>
      </c>
      <c r="C2713" s="1" t="s">
        <v>5521</v>
      </c>
      <c r="D2713" s="2">
        <v>3910</v>
      </c>
      <c r="E2713" s="3">
        <v>3938</v>
      </c>
      <c r="F2713" t="s">
        <v>19</v>
      </c>
      <c r="G2713" t="s">
        <v>28</v>
      </c>
      <c r="H2713" t="s">
        <v>29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1090</v>
      </c>
      <c r="O2713" t="s">
        <v>5501</v>
      </c>
      <c r="P2713" s="4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1" t="s">
        <v>5522</v>
      </c>
      <c r="C2714" s="1" t="s">
        <v>5523</v>
      </c>
      <c r="D2714" s="2">
        <v>5500</v>
      </c>
      <c r="E2714" s="3">
        <v>7226</v>
      </c>
      <c r="F2714" t="s">
        <v>19</v>
      </c>
      <c r="G2714" t="s">
        <v>20</v>
      </c>
      <c r="H2714" t="s">
        <v>21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1090</v>
      </c>
      <c r="O2714" t="s">
        <v>5501</v>
      </c>
      <c r="P2714" s="4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1" t="s">
        <v>5524</v>
      </c>
      <c r="C2715" s="1" t="s">
        <v>5525</v>
      </c>
      <c r="D2715" s="2">
        <v>150000</v>
      </c>
      <c r="E2715" s="3">
        <v>153362</v>
      </c>
      <c r="F2715" t="s">
        <v>19</v>
      </c>
      <c r="G2715" t="s">
        <v>20</v>
      </c>
      <c r="H2715" t="s">
        <v>21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1090</v>
      </c>
      <c r="O2715" t="s">
        <v>5501</v>
      </c>
      <c r="P2715" s="4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1" t="s">
        <v>5526</v>
      </c>
      <c r="C2716" s="1" t="s">
        <v>5527</v>
      </c>
      <c r="D2716" s="2">
        <v>25000</v>
      </c>
      <c r="E2716" s="3">
        <v>29089</v>
      </c>
      <c r="F2716" t="s">
        <v>19</v>
      </c>
      <c r="G2716" t="s">
        <v>20</v>
      </c>
      <c r="H2716" t="s">
        <v>21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1090</v>
      </c>
      <c r="O2716" t="s">
        <v>5501</v>
      </c>
      <c r="P2716" s="4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1" t="s">
        <v>5528</v>
      </c>
      <c r="C2717" s="1" t="s">
        <v>5529</v>
      </c>
      <c r="D2717" s="2">
        <v>12000</v>
      </c>
      <c r="E2717" s="3">
        <v>31754.69</v>
      </c>
      <c r="F2717" t="s">
        <v>19</v>
      </c>
      <c r="G2717" t="s">
        <v>20</v>
      </c>
      <c r="H2717" t="s">
        <v>21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1090</v>
      </c>
      <c r="O2717" t="s">
        <v>5501</v>
      </c>
      <c r="P2717" s="4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1" t="s">
        <v>5530</v>
      </c>
      <c r="C2718" s="1" t="s">
        <v>5531</v>
      </c>
      <c r="D2718" s="2">
        <v>10000</v>
      </c>
      <c r="E2718" s="3">
        <v>11998.01</v>
      </c>
      <c r="F2718" t="s">
        <v>19</v>
      </c>
      <c r="G2718" t="s">
        <v>506</v>
      </c>
      <c r="H2718" t="s">
        <v>59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1090</v>
      </c>
      <c r="O2718" t="s">
        <v>5501</v>
      </c>
      <c r="P2718" s="4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1" t="s">
        <v>5532</v>
      </c>
      <c r="C2719" s="1" t="s">
        <v>5533</v>
      </c>
      <c r="D2719" s="2">
        <v>25000</v>
      </c>
      <c r="E2719" s="3">
        <v>30026</v>
      </c>
      <c r="F2719" t="s">
        <v>19</v>
      </c>
      <c r="G2719" t="s">
        <v>20</v>
      </c>
      <c r="H2719" t="s">
        <v>21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1090</v>
      </c>
      <c r="O2719" t="s">
        <v>5501</v>
      </c>
      <c r="P2719" s="4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1" t="s">
        <v>5534</v>
      </c>
      <c r="C2720" s="1" t="s">
        <v>5535</v>
      </c>
      <c r="D2720" s="2">
        <v>18000</v>
      </c>
      <c r="E2720" s="3">
        <v>18645</v>
      </c>
      <c r="F2720" t="s">
        <v>19</v>
      </c>
      <c r="G2720" t="s">
        <v>20</v>
      </c>
      <c r="H2720" t="s">
        <v>21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1090</v>
      </c>
      <c r="O2720" t="s">
        <v>5501</v>
      </c>
      <c r="P2720" s="4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1" t="s">
        <v>5536</v>
      </c>
      <c r="C2721" s="1" t="s">
        <v>5537</v>
      </c>
      <c r="D2721" s="2">
        <v>6000</v>
      </c>
      <c r="E2721" s="3">
        <v>6530</v>
      </c>
      <c r="F2721" t="s">
        <v>19</v>
      </c>
      <c r="G2721" t="s">
        <v>20</v>
      </c>
      <c r="H2721" t="s">
        <v>21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1090</v>
      </c>
      <c r="O2721" t="s">
        <v>5501</v>
      </c>
      <c r="P2721" s="4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1" t="s">
        <v>5538</v>
      </c>
      <c r="C2722" s="1" t="s">
        <v>5539</v>
      </c>
      <c r="D2722" s="2">
        <v>25000</v>
      </c>
      <c r="E2722" s="3">
        <v>29531</v>
      </c>
      <c r="F2722" t="s">
        <v>19</v>
      </c>
      <c r="G2722" t="s">
        <v>20</v>
      </c>
      <c r="H2722" t="s">
        <v>21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1090</v>
      </c>
      <c r="O2722" t="s">
        <v>5501</v>
      </c>
      <c r="P2722" s="4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1" t="s">
        <v>5540</v>
      </c>
      <c r="C2723" s="1" t="s">
        <v>5541</v>
      </c>
      <c r="D2723" s="2">
        <v>750</v>
      </c>
      <c r="E2723" s="3">
        <v>10965</v>
      </c>
      <c r="F2723" t="s">
        <v>19</v>
      </c>
      <c r="G2723" t="s">
        <v>28</v>
      </c>
      <c r="H2723" t="s">
        <v>29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1132</v>
      </c>
      <c r="O2723" t="s">
        <v>3974</v>
      </c>
      <c r="P2723" s="4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1" t="s">
        <v>5542</v>
      </c>
      <c r="C2724" s="1" t="s">
        <v>5543</v>
      </c>
      <c r="D2724" s="2">
        <v>5000</v>
      </c>
      <c r="E2724" s="3">
        <v>12627</v>
      </c>
      <c r="F2724" t="s">
        <v>19</v>
      </c>
      <c r="G2724" t="s">
        <v>20</v>
      </c>
      <c r="H2724" t="s">
        <v>21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1132</v>
      </c>
      <c r="O2724" t="s">
        <v>3974</v>
      </c>
      <c r="P2724" s="4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1" t="s">
        <v>5544</v>
      </c>
      <c r="C2725" s="1" t="s">
        <v>5545</v>
      </c>
      <c r="D2725" s="2">
        <v>12000</v>
      </c>
      <c r="E2725" s="3">
        <v>16806</v>
      </c>
      <c r="F2725" t="s">
        <v>19</v>
      </c>
      <c r="G2725" t="s">
        <v>20</v>
      </c>
      <c r="H2725" t="s">
        <v>21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1132</v>
      </c>
      <c r="O2725" t="s">
        <v>3974</v>
      </c>
      <c r="P2725" s="4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1" t="s">
        <v>5546</v>
      </c>
      <c r="C2726" s="1" t="s">
        <v>5547</v>
      </c>
      <c r="D2726" s="2">
        <v>2468</v>
      </c>
      <c r="E2726" s="3">
        <v>7326.88</v>
      </c>
      <c r="F2726" t="s">
        <v>19</v>
      </c>
      <c r="G2726" t="s">
        <v>28</v>
      </c>
      <c r="H2726" t="s">
        <v>29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1132</v>
      </c>
      <c r="O2726" t="s">
        <v>3974</v>
      </c>
      <c r="P2726" s="4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1" t="s">
        <v>5548</v>
      </c>
      <c r="C2727" s="1" t="s">
        <v>5549</v>
      </c>
      <c r="D2727" s="2">
        <v>40000</v>
      </c>
      <c r="E2727" s="3">
        <v>57817</v>
      </c>
      <c r="F2727" t="s">
        <v>19</v>
      </c>
      <c r="G2727" t="s">
        <v>163</v>
      </c>
      <c r="H2727" t="s">
        <v>164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1132</v>
      </c>
      <c r="O2727" t="s">
        <v>3974</v>
      </c>
      <c r="P2727" s="4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1" t="s">
        <v>5550</v>
      </c>
      <c r="C2728" s="1" t="s">
        <v>5551</v>
      </c>
      <c r="D2728" s="2">
        <v>100000</v>
      </c>
      <c r="E2728" s="3">
        <v>105745</v>
      </c>
      <c r="F2728" t="s">
        <v>19</v>
      </c>
      <c r="G2728" t="s">
        <v>20</v>
      </c>
      <c r="H2728" t="s">
        <v>21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1132</v>
      </c>
      <c r="O2728" t="s">
        <v>3974</v>
      </c>
      <c r="P2728" s="4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1" t="s">
        <v>5552</v>
      </c>
      <c r="C2729" s="1" t="s">
        <v>5553</v>
      </c>
      <c r="D2729" s="2">
        <v>10000</v>
      </c>
      <c r="E2729" s="3">
        <v>49321</v>
      </c>
      <c r="F2729" t="s">
        <v>19</v>
      </c>
      <c r="G2729" t="s">
        <v>20</v>
      </c>
      <c r="H2729" t="s">
        <v>21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1132</v>
      </c>
      <c r="O2729" t="s">
        <v>3974</v>
      </c>
      <c r="P2729" s="4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1" t="s">
        <v>5554</v>
      </c>
      <c r="C2730" s="1" t="s">
        <v>5555</v>
      </c>
      <c r="D2730" s="2">
        <v>15000</v>
      </c>
      <c r="E2730" s="3">
        <v>30274</v>
      </c>
      <c r="F2730" t="s">
        <v>19</v>
      </c>
      <c r="G2730" t="s">
        <v>20</v>
      </c>
      <c r="H2730" t="s">
        <v>21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1132</v>
      </c>
      <c r="O2730" t="s">
        <v>3974</v>
      </c>
      <c r="P2730" s="4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1" t="s">
        <v>5556</v>
      </c>
      <c r="C2731" s="1" t="s">
        <v>5557</v>
      </c>
      <c r="D2731" s="2">
        <v>7500</v>
      </c>
      <c r="E2731" s="3">
        <v>7833</v>
      </c>
      <c r="F2731" t="s">
        <v>19</v>
      </c>
      <c r="G2731" t="s">
        <v>20</v>
      </c>
      <c r="H2731" t="s">
        <v>21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1132</v>
      </c>
      <c r="O2731" t="s">
        <v>3974</v>
      </c>
      <c r="P2731" s="4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1" t="s">
        <v>5558</v>
      </c>
      <c r="C2732" s="1" t="s">
        <v>5559</v>
      </c>
      <c r="D2732" s="2">
        <v>27000</v>
      </c>
      <c r="E2732" s="3">
        <v>45979.01</v>
      </c>
      <c r="F2732" t="s">
        <v>19</v>
      </c>
      <c r="G2732" t="s">
        <v>20</v>
      </c>
      <c r="H2732" t="s">
        <v>21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1132</v>
      </c>
      <c r="O2732" t="s">
        <v>3974</v>
      </c>
      <c r="P2732" s="4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1" t="s">
        <v>5560</v>
      </c>
      <c r="C2733" s="1" t="s">
        <v>5561</v>
      </c>
      <c r="D2733" s="2">
        <v>30000</v>
      </c>
      <c r="E2733" s="3">
        <v>31291</v>
      </c>
      <c r="F2733" t="s">
        <v>19</v>
      </c>
      <c r="G2733" t="s">
        <v>20</v>
      </c>
      <c r="H2733" t="s">
        <v>21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1132</v>
      </c>
      <c r="O2733" t="s">
        <v>3974</v>
      </c>
      <c r="P2733" s="4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1" t="s">
        <v>5562</v>
      </c>
      <c r="C2734" s="1" t="s">
        <v>5563</v>
      </c>
      <c r="D2734" s="2">
        <v>12000</v>
      </c>
      <c r="E2734" s="3">
        <v>14190</v>
      </c>
      <c r="F2734" t="s">
        <v>19</v>
      </c>
      <c r="G2734" t="s">
        <v>20</v>
      </c>
      <c r="H2734" t="s">
        <v>21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1132</v>
      </c>
      <c r="O2734" t="s">
        <v>3974</v>
      </c>
      <c r="P2734" s="4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1" t="s">
        <v>5564</v>
      </c>
      <c r="C2735" s="1" t="s">
        <v>5565</v>
      </c>
      <c r="D2735" s="2">
        <v>50000</v>
      </c>
      <c r="E2735" s="3">
        <v>53769</v>
      </c>
      <c r="F2735" t="s">
        <v>19</v>
      </c>
      <c r="G2735" t="s">
        <v>20</v>
      </c>
      <c r="H2735" t="s">
        <v>21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1132</v>
      </c>
      <c r="O2735" t="s">
        <v>3974</v>
      </c>
      <c r="P2735" s="4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1" t="s">
        <v>5566</v>
      </c>
      <c r="C2736" s="1" t="s">
        <v>5567</v>
      </c>
      <c r="D2736" s="2">
        <v>1</v>
      </c>
      <c r="E2736" s="3">
        <v>22603</v>
      </c>
      <c r="F2736" t="s">
        <v>19</v>
      </c>
      <c r="G2736" t="s">
        <v>20</v>
      </c>
      <c r="H2736" t="s">
        <v>21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1132</v>
      </c>
      <c r="O2736" t="s">
        <v>3974</v>
      </c>
      <c r="P2736" s="4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1" t="s">
        <v>5568</v>
      </c>
      <c r="C2737" s="1" t="s">
        <v>5569</v>
      </c>
      <c r="D2737" s="2">
        <v>750</v>
      </c>
      <c r="E2737" s="3">
        <v>7336.01</v>
      </c>
      <c r="F2737" t="s">
        <v>19</v>
      </c>
      <c r="G2737" t="s">
        <v>28</v>
      </c>
      <c r="H2737" t="s">
        <v>29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1132</v>
      </c>
      <c r="O2737" t="s">
        <v>3974</v>
      </c>
      <c r="P2737" s="4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1" t="s">
        <v>5570</v>
      </c>
      <c r="C2738" s="1" t="s">
        <v>5571</v>
      </c>
      <c r="D2738" s="2">
        <v>8000</v>
      </c>
      <c r="E2738" s="3">
        <v>9832</v>
      </c>
      <c r="F2738" t="s">
        <v>19</v>
      </c>
      <c r="G2738" t="s">
        <v>163</v>
      </c>
      <c r="H2738" t="s">
        <v>164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1132</v>
      </c>
      <c r="O2738" t="s">
        <v>3974</v>
      </c>
      <c r="P2738" s="4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1" t="s">
        <v>5572</v>
      </c>
      <c r="C2739" s="1" t="s">
        <v>5573</v>
      </c>
      <c r="D2739" s="2">
        <v>30000</v>
      </c>
      <c r="E2739" s="3">
        <v>73818.240000000005</v>
      </c>
      <c r="F2739" t="s">
        <v>19</v>
      </c>
      <c r="G2739" t="s">
        <v>20</v>
      </c>
      <c r="H2739" t="s">
        <v>21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1132</v>
      </c>
      <c r="O2739" t="s">
        <v>3974</v>
      </c>
      <c r="P2739" s="4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1" t="s">
        <v>5574</v>
      </c>
      <c r="C2740" s="1" t="s">
        <v>5575</v>
      </c>
      <c r="D2740" s="2">
        <v>5000</v>
      </c>
      <c r="E2740" s="3">
        <v>7397</v>
      </c>
      <c r="F2740" t="s">
        <v>19</v>
      </c>
      <c r="G2740" t="s">
        <v>20</v>
      </c>
      <c r="H2740" t="s">
        <v>21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1132</v>
      </c>
      <c r="O2740" t="s">
        <v>3974</v>
      </c>
      <c r="P2740" s="4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1" t="s">
        <v>5576</v>
      </c>
      <c r="C2741" s="1" t="s">
        <v>5577</v>
      </c>
      <c r="D2741" s="2">
        <v>1100</v>
      </c>
      <c r="E2741" s="3">
        <v>4225</v>
      </c>
      <c r="F2741" t="s">
        <v>19</v>
      </c>
      <c r="G2741" t="s">
        <v>28</v>
      </c>
      <c r="H2741" t="s">
        <v>29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1132</v>
      </c>
      <c r="O2741" t="s">
        <v>3974</v>
      </c>
      <c r="P2741" s="4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1" t="s">
        <v>5578</v>
      </c>
      <c r="C2742" s="1" t="s">
        <v>5579</v>
      </c>
      <c r="D2742" s="2">
        <v>300</v>
      </c>
      <c r="E2742" s="3">
        <v>310</v>
      </c>
      <c r="F2742" t="s">
        <v>19</v>
      </c>
      <c r="G2742" t="s">
        <v>20</v>
      </c>
      <c r="H2742" t="s">
        <v>21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1132</v>
      </c>
      <c r="O2742" t="s">
        <v>3974</v>
      </c>
      <c r="P2742" s="4">
        <f t="shared" si="84"/>
        <v>42045.031851851847</v>
      </c>
      <c r="Q2742">
        <f t="shared" si="85"/>
        <v>2015</v>
      </c>
    </row>
    <row r="2743" spans="1:17" ht="30" x14ac:dyDescent="0.25">
      <c r="A2743">
        <v>2741</v>
      </c>
      <c r="B2743" s="1" t="s">
        <v>5580</v>
      </c>
      <c r="C2743" s="1" t="s">
        <v>5581</v>
      </c>
      <c r="D2743" s="2">
        <v>8000</v>
      </c>
      <c r="E2743" s="3">
        <v>35</v>
      </c>
      <c r="F2743" t="s">
        <v>361</v>
      </c>
      <c r="G2743" t="s">
        <v>20</v>
      </c>
      <c r="H2743" t="s">
        <v>21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1498</v>
      </c>
      <c r="O2743" t="s">
        <v>5582</v>
      </c>
      <c r="P2743" s="4">
        <f t="shared" si="84"/>
        <v>41911.657430555555</v>
      </c>
      <c r="Q2743">
        <f t="shared" si="85"/>
        <v>2014</v>
      </c>
    </row>
    <row r="2744" spans="1:17" ht="45" x14ac:dyDescent="0.25">
      <c r="A2744">
        <v>2742</v>
      </c>
      <c r="B2744" s="1" t="s">
        <v>5583</v>
      </c>
      <c r="C2744" s="1" t="s">
        <v>5584</v>
      </c>
      <c r="D2744" s="2">
        <v>2500</v>
      </c>
      <c r="E2744" s="3">
        <v>731</v>
      </c>
      <c r="F2744" t="s">
        <v>361</v>
      </c>
      <c r="G2744" t="s">
        <v>20</v>
      </c>
      <c r="H2744" t="s">
        <v>21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1498</v>
      </c>
      <c r="O2744" t="s">
        <v>5582</v>
      </c>
      <c r="P2744" s="4">
        <f t="shared" si="84"/>
        <v>41030.719756944447</v>
      </c>
      <c r="Q2744">
        <f t="shared" si="85"/>
        <v>2012</v>
      </c>
    </row>
    <row r="2745" spans="1:17" ht="60" x14ac:dyDescent="0.25">
      <c r="A2745">
        <v>2743</v>
      </c>
      <c r="B2745" s="1" t="s">
        <v>5585</v>
      </c>
      <c r="C2745" s="1" t="s">
        <v>5586</v>
      </c>
      <c r="D2745" s="2">
        <v>5999</v>
      </c>
      <c r="E2745" s="3">
        <v>0</v>
      </c>
      <c r="F2745" t="s">
        <v>361</v>
      </c>
      <c r="G2745" t="s">
        <v>20</v>
      </c>
      <c r="H2745" t="s">
        <v>21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1498</v>
      </c>
      <c r="O2745" t="s">
        <v>5582</v>
      </c>
      <c r="P2745" s="4">
        <f t="shared" si="84"/>
        <v>42632.328784722224</v>
      </c>
      <c r="Q2745">
        <f t="shared" si="85"/>
        <v>2016</v>
      </c>
    </row>
    <row r="2746" spans="1:17" ht="60" x14ac:dyDescent="0.25">
      <c r="A2746">
        <v>2744</v>
      </c>
      <c r="B2746" s="1" t="s">
        <v>5587</v>
      </c>
      <c r="C2746" s="1" t="s">
        <v>5588</v>
      </c>
      <c r="D2746" s="2">
        <v>16000</v>
      </c>
      <c r="E2746" s="3">
        <v>835</v>
      </c>
      <c r="F2746" t="s">
        <v>361</v>
      </c>
      <c r="G2746" t="s">
        <v>20</v>
      </c>
      <c r="H2746" t="s">
        <v>21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1498</v>
      </c>
      <c r="O2746" t="s">
        <v>5582</v>
      </c>
      <c r="P2746" s="4">
        <f t="shared" si="84"/>
        <v>40938.062476851854</v>
      </c>
      <c r="Q2746">
        <f t="shared" si="85"/>
        <v>2012</v>
      </c>
    </row>
    <row r="2747" spans="1:17" ht="60" x14ac:dyDescent="0.25">
      <c r="A2747">
        <v>2745</v>
      </c>
      <c r="B2747" s="1" t="s">
        <v>5589</v>
      </c>
      <c r="C2747" s="1" t="s">
        <v>5590</v>
      </c>
      <c r="D2747" s="2">
        <v>8000</v>
      </c>
      <c r="E2747" s="3">
        <v>1751</v>
      </c>
      <c r="F2747" t="s">
        <v>361</v>
      </c>
      <c r="G2747" t="s">
        <v>20</v>
      </c>
      <c r="H2747" t="s">
        <v>21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1498</v>
      </c>
      <c r="O2747" t="s">
        <v>5582</v>
      </c>
      <c r="P2747" s="4">
        <f t="shared" si="84"/>
        <v>41044.988055555557</v>
      </c>
      <c r="Q2747">
        <f t="shared" si="85"/>
        <v>2012</v>
      </c>
    </row>
    <row r="2748" spans="1:17" ht="60" x14ac:dyDescent="0.25">
      <c r="A2748">
        <v>2746</v>
      </c>
      <c r="B2748" s="1" t="s">
        <v>5591</v>
      </c>
      <c r="C2748" s="1" t="s">
        <v>5592</v>
      </c>
      <c r="D2748" s="2">
        <v>3000</v>
      </c>
      <c r="E2748" s="3">
        <v>801</v>
      </c>
      <c r="F2748" t="s">
        <v>361</v>
      </c>
      <c r="G2748" t="s">
        <v>20</v>
      </c>
      <c r="H2748" t="s">
        <v>21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1498</v>
      </c>
      <c r="O2748" t="s">
        <v>5582</v>
      </c>
      <c r="P2748" s="4">
        <f t="shared" si="84"/>
        <v>41850.781377314815</v>
      </c>
      <c r="Q2748">
        <f t="shared" si="85"/>
        <v>2014</v>
      </c>
    </row>
    <row r="2749" spans="1:17" ht="45" x14ac:dyDescent="0.25">
      <c r="A2749">
        <v>2747</v>
      </c>
      <c r="B2749" s="1" t="s">
        <v>5593</v>
      </c>
      <c r="C2749" s="1" t="s">
        <v>5594</v>
      </c>
      <c r="D2749" s="2">
        <v>500</v>
      </c>
      <c r="E2749" s="3">
        <v>140</v>
      </c>
      <c r="F2749" t="s">
        <v>361</v>
      </c>
      <c r="G2749" t="s">
        <v>20</v>
      </c>
      <c r="H2749" t="s">
        <v>21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1498</v>
      </c>
      <c r="O2749" t="s">
        <v>5582</v>
      </c>
      <c r="P2749" s="4">
        <f t="shared" si="84"/>
        <v>41044.64811342593</v>
      </c>
      <c r="Q2749">
        <f t="shared" si="85"/>
        <v>2012</v>
      </c>
    </row>
    <row r="2750" spans="1:17" ht="45" x14ac:dyDescent="0.25">
      <c r="A2750">
        <v>2748</v>
      </c>
      <c r="B2750" s="1" t="s">
        <v>5595</v>
      </c>
      <c r="C2750" s="1" t="s">
        <v>5596</v>
      </c>
      <c r="D2750" s="2">
        <v>5000</v>
      </c>
      <c r="E2750" s="3">
        <v>53</v>
      </c>
      <c r="F2750" t="s">
        <v>361</v>
      </c>
      <c r="G2750" t="s">
        <v>20</v>
      </c>
      <c r="H2750" t="s">
        <v>21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1498</v>
      </c>
      <c r="O2750" t="s">
        <v>5582</v>
      </c>
      <c r="P2750" s="4">
        <f t="shared" si="84"/>
        <v>42585.7106712963</v>
      </c>
      <c r="Q2750">
        <f t="shared" si="85"/>
        <v>2016</v>
      </c>
    </row>
    <row r="2751" spans="1:17" ht="30" x14ac:dyDescent="0.25">
      <c r="A2751">
        <v>2749</v>
      </c>
      <c r="B2751" s="1" t="s">
        <v>5597</v>
      </c>
      <c r="C2751" s="1" t="s">
        <v>5598</v>
      </c>
      <c r="D2751" s="2">
        <v>10000</v>
      </c>
      <c r="E2751" s="3">
        <v>110</v>
      </c>
      <c r="F2751" t="s">
        <v>361</v>
      </c>
      <c r="G2751" t="s">
        <v>20</v>
      </c>
      <c r="H2751" t="s">
        <v>21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1498</v>
      </c>
      <c r="O2751" t="s">
        <v>5582</v>
      </c>
      <c r="P2751" s="4">
        <f t="shared" si="84"/>
        <v>42068.799039351856</v>
      </c>
      <c r="Q2751">
        <f t="shared" si="85"/>
        <v>2015</v>
      </c>
    </row>
    <row r="2752" spans="1:17" ht="45" x14ac:dyDescent="0.25">
      <c r="A2752">
        <v>2750</v>
      </c>
      <c r="B2752" s="1" t="s">
        <v>5599</v>
      </c>
      <c r="C2752" s="1" t="s">
        <v>5600</v>
      </c>
      <c r="D2752" s="2">
        <v>1999</v>
      </c>
      <c r="E2752" s="3">
        <v>0</v>
      </c>
      <c r="F2752" t="s">
        <v>361</v>
      </c>
      <c r="G2752" t="s">
        <v>20</v>
      </c>
      <c r="H2752" t="s">
        <v>21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1498</v>
      </c>
      <c r="O2752" t="s">
        <v>5582</v>
      </c>
      <c r="P2752" s="4">
        <f t="shared" si="84"/>
        <v>41078.899826388886</v>
      </c>
      <c r="Q2752">
        <f t="shared" si="85"/>
        <v>2012</v>
      </c>
    </row>
    <row r="2753" spans="1:17" ht="60" x14ac:dyDescent="0.25">
      <c r="A2753">
        <v>2751</v>
      </c>
      <c r="B2753" s="1" t="s">
        <v>5601</v>
      </c>
      <c r="C2753" s="1" t="s">
        <v>5602</v>
      </c>
      <c r="D2753" s="2">
        <v>3274</v>
      </c>
      <c r="E2753" s="3">
        <v>0</v>
      </c>
      <c r="F2753" t="s">
        <v>361</v>
      </c>
      <c r="G2753" t="s">
        <v>20</v>
      </c>
      <c r="H2753" t="s">
        <v>21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1498</v>
      </c>
      <c r="O2753" t="s">
        <v>5582</v>
      </c>
      <c r="P2753" s="4">
        <f t="shared" si="84"/>
        <v>41747.887060185189</v>
      </c>
      <c r="Q2753">
        <f t="shared" si="85"/>
        <v>2014</v>
      </c>
    </row>
    <row r="2754" spans="1:17" ht="60" x14ac:dyDescent="0.25">
      <c r="A2754">
        <v>2752</v>
      </c>
      <c r="B2754" s="1" t="s">
        <v>5603</v>
      </c>
      <c r="C2754" s="1" t="s">
        <v>5604</v>
      </c>
      <c r="D2754" s="2">
        <v>4800</v>
      </c>
      <c r="E2754" s="3">
        <v>550</v>
      </c>
      <c r="F2754" t="s">
        <v>361</v>
      </c>
      <c r="G2754" t="s">
        <v>20</v>
      </c>
      <c r="H2754" t="s">
        <v>21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1498</v>
      </c>
      <c r="O2754" t="s">
        <v>5582</v>
      </c>
      <c r="P2754" s="4">
        <f t="shared" ref="P2754:P2817" si="86">(((J2754/60)/60)/24)+DATE(1970,1,1)</f>
        <v>40855.765092592592</v>
      </c>
      <c r="Q2754">
        <f t="shared" ref="Q2754:Q2817" si="87">YEAR(P2754)</f>
        <v>2011</v>
      </c>
    </row>
    <row r="2755" spans="1:17" ht="45" x14ac:dyDescent="0.25">
      <c r="A2755">
        <v>2753</v>
      </c>
      <c r="B2755" s="1" t="s">
        <v>5605</v>
      </c>
      <c r="C2755" s="1" t="s">
        <v>5606</v>
      </c>
      <c r="D2755" s="2">
        <v>2000</v>
      </c>
      <c r="E2755" s="3">
        <v>380</v>
      </c>
      <c r="F2755" t="s">
        <v>361</v>
      </c>
      <c r="G2755" t="s">
        <v>20</v>
      </c>
      <c r="H2755" t="s">
        <v>21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1498</v>
      </c>
      <c r="O2755" t="s">
        <v>5582</v>
      </c>
      <c r="P2755" s="4">
        <f t="shared" si="86"/>
        <v>41117.900729166664</v>
      </c>
      <c r="Q2755">
        <f t="shared" si="87"/>
        <v>2012</v>
      </c>
    </row>
    <row r="2756" spans="1:17" ht="45" x14ac:dyDescent="0.25">
      <c r="A2756">
        <v>2754</v>
      </c>
      <c r="B2756" s="1" t="s">
        <v>5607</v>
      </c>
      <c r="C2756" s="1" t="s">
        <v>5608</v>
      </c>
      <c r="D2756" s="2">
        <v>10000</v>
      </c>
      <c r="E2756" s="3">
        <v>0</v>
      </c>
      <c r="F2756" t="s">
        <v>361</v>
      </c>
      <c r="G2756" t="s">
        <v>20</v>
      </c>
      <c r="H2756" t="s">
        <v>21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1498</v>
      </c>
      <c r="O2756" t="s">
        <v>5582</v>
      </c>
      <c r="P2756" s="4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1" t="s">
        <v>5609</v>
      </c>
      <c r="C2757" s="1" t="s">
        <v>5610</v>
      </c>
      <c r="D2757" s="2">
        <v>500</v>
      </c>
      <c r="E2757" s="3">
        <v>260</v>
      </c>
      <c r="F2757" t="s">
        <v>361</v>
      </c>
      <c r="G2757" t="s">
        <v>2467</v>
      </c>
      <c r="H2757" t="s">
        <v>59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1498</v>
      </c>
      <c r="O2757" t="s">
        <v>5582</v>
      </c>
      <c r="P2757" s="4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1" t="s">
        <v>5611</v>
      </c>
      <c r="C2758" s="1" t="s">
        <v>5612</v>
      </c>
      <c r="D2758" s="2">
        <v>10000</v>
      </c>
      <c r="E2758" s="3">
        <v>1048</v>
      </c>
      <c r="F2758" t="s">
        <v>361</v>
      </c>
      <c r="G2758" t="s">
        <v>20</v>
      </c>
      <c r="H2758" t="s">
        <v>21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1498</v>
      </c>
      <c r="O2758" t="s">
        <v>5582</v>
      </c>
      <c r="P2758" s="4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1" t="s">
        <v>5613</v>
      </c>
      <c r="C2759" s="1" t="s">
        <v>5614</v>
      </c>
      <c r="D2759" s="2">
        <v>1500</v>
      </c>
      <c r="E2759" s="3">
        <v>10</v>
      </c>
      <c r="F2759" t="s">
        <v>361</v>
      </c>
      <c r="G2759" t="s">
        <v>20</v>
      </c>
      <c r="H2759" t="s">
        <v>21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1498</v>
      </c>
      <c r="O2759" t="s">
        <v>5582</v>
      </c>
      <c r="P2759" s="4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1" t="s">
        <v>5615</v>
      </c>
      <c r="C2760" s="1" t="s">
        <v>5616</v>
      </c>
      <c r="D2760" s="2">
        <v>2000</v>
      </c>
      <c r="E2760" s="3">
        <v>234</v>
      </c>
      <c r="F2760" t="s">
        <v>361</v>
      </c>
      <c r="G2760" t="s">
        <v>54</v>
      </c>
      <c r="H2760" t="s">
        <v>55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1498</v>
      </c>
      <c r="O2760" t="s">
        <v>5582</v>
      </c>
      <c r="P2760" s="4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1" t="s">
        <v>5617</v>
      </c>
      <c r="C2761" s="1" t="s">
        <v>5618</v>
      </c>
      <c r="D2761" s="2">
        <v>1000</v>
      </c>
      <c r="E2761" s="3">
        <v>105</v>
      </c>
      <c r="F2761" t="s">
        <v>361</v>
      </c>
      <c r="G2761" t="s">
        <v>54</v>
      </c>
      <c r="H2761" t="s">
        <v>55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1498</v>
      </c>
      <c r="O2761" t="s">
        <v>5582</v>
      </c>
      <c r="P2761" s="4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1" t="s">
        <v>5619</v>
      </c>
      <c r="C2762" s="1" t="s">
        <v>5620</v>
      </c>
      <c r="D2762" s="2">
        <v>5000</v>
      </c>
      <c r="E2762" s="3">
        <v>0</v>
      </c>
      <c r="F2762" t="s">
        <v>361</v>
      </c>
      <c r="G2762" t="s">
        <v>28</v>
      </c>
      <c r="H2762" t="s">
        <v>29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1498</v>
      </c>
      <c r="O2762" t="s">
        <v>5582</v>
      </c>
      <c r="P2762" s="4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1" t="s">
        <v>5621</v>
      </c>
      <c r="C2763" s="1" t="s">
        <v>5622</v>
      </c>
      <c r="D2763" s="2">
        <v>5000</v>
      </c>
      <c r="E2763" s="3">
        <v>36</v>
      </c>
      <c r="F2763" t="s">
        <v>361</v>
      </c>
      <c r="G2763" t="s">
        <v>20</v>
      </c>
      <c r="H2763" t="s">
        <v>21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1498</v>
      </c>
      <c r="O2763" t="s">
        <v>5582</v>
      </c>
      <c r="P2763" s="4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1" t="s">
        <v>5623</v>
      </c>
      <c r="C2764" s="1" t="s">
        <v>5624</v>
      </c>
      <c r="D2764" s="2">
        <v>3250</v>
      </c>
      <c r="E2764" s="3">
        <v>25</v>
      </c>
      <c r="F2764" t="s">
        <v>361</v>
      </c>
      <c r="G2764" t="s">
        <v>20</v>
      </c>
      <c r="H2764" t="s">
        <v>21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1498</v>
      </c>
      <c r="O2764" t="s">
        <v>5582</v>
      </c>
      <c r="P2764" s="4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1" t="s">
        <v>5625</v>
      </c>
      <c r="C2765" s="1" t="s">
        <v>5626</v>
      </c>
      <c r="D2765" s="2">
        <v>39400</v>
      </c>
      <c r="E2765" s="3">
        <v>90</v>
      </c>
      <c r="F2765" t="s">
        <v>361</v>
      </c>
      <c r="G2765" t="s">
        <v>20</v>
      </c>
      <c r="H2765" t="s">
        <v>21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1498</v>
      </c>
      <c r="O2765" t="s">
        <v>5582</v>
      </c>
      <c r="P2765" s="4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1" t="s">
        <v>5627</v>
      </c>
      <c r="C2766" s="1" t="s">
        <v>5628</v>
      </c>
      <c r="D2766" s="2">
        <v>4000</v>
      </c>
      <c r="E2766" s="3">
        <v>45</v>
      </c>
      <c r="F2766" t="s">
        <v>361</v>
      </c>
      <c r="G2766" t="s">
        <v>20</v>
      </c>
      <c r="H2766" t="s">
        <v>21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1498</v>
      </c>
      <c r="O2766" t="s">
        <v>5582</v>
      </c>
      <c r="P2766" s="4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1" t="s">
        <v>5629</v>
      </c>
      <c r="C2767" s="1" t="s">
        <v>5630</v>
      </c>
      <c r="D2767" s="2">
        <v>4000</v>
      </c>
      <c r="E2767" s="3">
        <v>0</v>
      </c>
      <c r="F2767" t="s">
        <v>361</v>
      </c>
      <c r="G2767" t="s">
        <v>20</v>
      </c>
      <c r="H2767" t="s">
        <v>21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1498</v>
      </c>
      <c r="O2767" t="s">
        <v>5582</v>
      </c>
      <c r="P2767" s="4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1" t="s">
        <v>5631</v>
      </c>
      <c r="C2768" s="1" t="s">
        <v>5632</v>
      </c>
      <c r="D2768" s="2">
        <v>5000</v>
      </c>
      <c r="E2768" s="3">
        <v>100</v>
      </c>
      <c r="F2768" t="s">
        <v>361</v>
      </c>
      <c r="G2768" t="s">
        <v>20</v>
      </c>
      <c r="H2768" t="s">
        <v>21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1498</v>
      </c>
      <c r="O2768" t="s">
        <v>5582</v>
      </c>
      <c r="P2768" s="4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1" t="s">
        <v>5633</v>
      </c>
      <c r="C2769" s="1" t="s">
        <v>5634</v>
      </c>
      <c r="D2769" s="2">
        <v>4000</v>
      </c>
      <c r="E2769" s="3">
        <v>34</v>
      </c>
      <c r="F2769" t="s">
        <v>361</v>
      </c>
      <c r="G2769" t="s">
        <v>163</v>
      </c>
      <c r="H2769" t="s">
        <v>164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1498</v>
      </c>
      <c r="O2769" t="s">
        <v>5582</v>
      </c>
      <c r="P2769" s="4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1" t="s">
        <v>5635</v>
      </c>
      <c r="C2770" s="1" t="s">
        <v>5636</v>
      </c>
      <c r="D2770" s="2">
        <v>7000</v>
      </c>
      <c r="E2770" s="3">
        <v>1002</v>
      </c>
      <c r="F2770" t="s">
        <v>361</v>
      </c>
      <c r="G2770" t="s">
        <v>20</v>
      </c>
      <c r="H2770" t="s">
        <v>21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1498</v>
      </c>
      <c r="O2770" t="s">
        <v>5582</v>
      </c>
      <c r="P2770" s="4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1" t="s">
        <v>5637</v>
      </c>
      <c r="C2771" s="1" t="s">
        <v>5638</v>
      </c>
      <c r="D2771" s="2">
        <v>800</v>
      </c>
      <c r="E2771" s="3">
        <v>2</v>
      </c>
      <c r="F2771" t="s">
        <v>361</v>
      </c>
      <c r="G2771" t="s">
        <v>28</v>
      </c>
      <c r="H2771" t="s">
        <v>29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1498</v>
      </c>
      <c r="O2771" t="s">
        <v>5582</v>
      </c>
      <c r="P2771" s="4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1" t="s">
        <v>5639</v>
      </c>
      <c r="C2772" s="1" t="s">
        <v>5640</v>
      </c>
      <c r="D2772" s="2">
        <v>20000</v>
      </c>
      <c r="E2772" s="3">
        <v>2082.25</v>
      </c>
      <c r="F2772" t="s">
        <v>361</v>
      </c>
      <c r="G2772" t="s">
        <v>20</v>
      </c>
      <c r="H2772" t="s">
        <v>21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1498</v>
      </c>
      <c r="O2772" t="s">
        <v>5582</v>
      </c>
      <c r="P2772" s="4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1" t="s">
        <v>5641</v>
      </c>
      <c r="C2773" s="1" t="s">
        <v>5642</v>
      </c>
      <c r="D2773" s="2">
        <v>19980</v>
      </c>
      <c r="E2773" s="3">
        <v>0</v>
      </c>
      <c r="F2773" t="s">
        <v>361</v>
      </c>
      <c r="G2773" t="s">
        <v>20</v>
      </c>
      <c r="H2773" t="s">
        <v>21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1498</v>
      </c>
      <c r="O2773" t="s">
        <v>5582</v>
      </c>
      <c r="P2773" s="4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1" t="s">
        <v>5643</v>
      </c>
      <c r="C2774" s="1" t="s">
        <v>5644</v>
      </c>
      <c r="D2774" s="2">
        <v>8000</v>
      </c>
      <c r="E2774" s="3">
        <v>0</v>
      </c>
      <c r="F2774" t="s">
        <v>361</v>
      </c>
      <c r="G2774" t="s">
        <v>20</v>
      </c>
      <c r="H2774" t="s">
        <v>21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1498</v>
      </c>
      <c r="O2774" t="s">
        <v>5582</v>
      </c>
      <c r="P2774" s="4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1" t="s">
        <v>5645</v>
      </c>
      <c r="C2775" s="1" t="s">
        <v>5646</v>
      </c>
      <c r="D2775" s="2">
        <v>530</v>
      </c>
      <c r="E2775" s="3">
        <v>1</v>
      </c>
      <c r="F2775" t="s">
        <v>361</v>
      </c>
      <c r="G2775" t="s">
        <v>163</v>
      </c>
      <c r="H2775" t="s">
        <v>164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1498</v>
      </c>
      <c r="O2775" t="s">
        <v>5582</v>
      </c>
      <c r="P2775" s="4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1" t="s">
        <v>5647</v>
      </c>
      <c r="C2776" s="1" t="s">
        <v>5648</v>
      </c>
      <c r="D2776" s="2">
        <v>4000</v>
      </c>
      <c r="E2776" s="3">
        <v>570</v>
      </c>
      <c r="F2776" t="s">
        <v>361</v>
      </c>
      <c r="G2776" t="s">
        <v>20</v>
      </c>
      <c r="H2776" t="s">
        <v>21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1498</v>
      </c>
      <c r="O2776" t="s">
        <v>5582</v>
      </c>
      <c r="P2776" s="4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1" t="s">
        <v>5649</v>
      </c>
      <c r="C2777" s="1" t="s">
        <v>5650</v>
      </c>
      <c r="D2777" s="2">
        <v>5000</v>
      </c>
      <c r="E2777" s="3">
        <v>150</v>
      </c>
      <c r="F2777" t="s">
        <v>361</v>
      </c>
      <c r="G2777" t="s">
        <v>20</v>
      </c>
      <c r="H2777" t="s">
        <v>21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1498</v>
      </c>
      <c r="O2777" t="s">
        <v>5582</v>
      </c>
      <c r="P2777" s="4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1" t="s">
        <v>5651</v>
      </c>
      <c r="C2778" s="1" t="s">
        <v>5652</v>
      </c>
      <c r="D2778" s="2">
        <v>21000</v>
      </c>
      <c r="E2778" s="3">
        <v>1655</v>
      </c>
      <c r="F2778" t="s">
        <v>361</v>
      </c>
      <c r="G2778" t="s">
        <v>20</v>
      </c>
      <c r="H2778" t="s">
        <v>21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1498</v>
      </c>
      <c r="O2778" t="s">
        <v>5582</v>
      </c>
      <c r="P2778" s="4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1" t="s">
        <v>5653</v>
      </c>
      <c r="C2779" s="1" t="s">
        <v>5654</v>
      </c>
      <c r="D2779" s="2">
        <v>3000</v>
      </c>
      <c r="E2779" s="3">
        <v>10</v>
      </c>
      <c r="F2779" t="s">
        <v>361</v>
      </c>
      <c r="G2779" t="s">
        <v>20</v>
      </c>
      <c r="H2779" t="s">
        <v>21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1498</v>
      </c>
      <c r="O2779" t="s">
        <v>5582</v>
      </c>
      <c r="P2779" s="4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1" t="s">
        <v>5655</v>
      </c>
      <c r="C2780" s="1" t="s">
        <v>5656</v>
      </c>
      <c r="D2780" s="2">
        <v>5500</v>
      </c>
      <c r="E2780" s="3">
        <v>1405</v>
      </c>
      <c r="F2780" t="s">
        <v>361</v>
      </c>
      <c r="G2780" t="s">
        <v>20</v>
      </c>
      <c r="H2780" t="s">
        <v>21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1498</v>
      </c>
      <c r="O2780" t="s">
        <v>5582</v>
      </c>
      <c r="P2780" s="4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1" t="s">
        <v>5657</v>
      </c>
      <c r="C2781" s="1" t="s">
        <v>5658</v>
      </c>
      <c r="D2781" s="2">
        <v>2500</v>
      </c>
      <c r="E2781" s="3">
        <v>53</v>
      </c>
      <c r="F2781" t="s">
        <v>361</v>
      </c>
      <c r="G2781" t="s">
        <v>20</v>
      </c>
      <c r="H2781" t="s">
        <v>21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1498</v>
      </c>
      <c r="O2781" t="s">
        <v>5582</v>
      </c>
      <c r="P2781" s="4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1" t="s">
        <v>5659</v>
      </c>
      <c r="C2782" s="1" t="s">
        <v>5660</v>
      </c>
      <c r="D2782" s="2">
        <v>100000</v>
      </c>
      <c r="E2782" s="3">
        <v>0</v>
      </c>
      <c r="F2782" t="s">
        <v>361</v>
      </c>
      <c r="G2782" t="s">
        <v>1230</v>
      </c>
      <c r="H2782" t="s">
        <v>59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1498</v>
      </c>
      <c r="O2782" t="s">
        <v>5582</v>
      </c>
      <c r="P2782" s="4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1" t="s">
        <v>5661</v>
      </c>
      <c r="C2783" s="1" t="s">
        <v>5662</v>
      </c>
      <c r="D2783" s="2">
        <v>1250</v>
      </c>
      <c r="E2783" s="3">
        <v>1316</v>
      </c>
      <c r="F2783" t="s">
        <v>19</v>
      </c>
      <c r="G2783" t="s">
        <v>20</v>
      </c>
      <c r="H2783" t="s">
        <v>21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1090</v>
      </c>
      <c r="O2783" t="s">
        <v>1091</v>
      </c>
      <c r="P2783" s="4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1" t="s">
        <v>5663</v>
      </c>
      <c r="C2784" s="1" t="s">
        <v>5664</v>
      </c>
      <c r="D2784" s="2">
        <v>1000</v>
      </c>
      <c r="E2784" s="3">
        <v>1200</v>
      </c>
      <c r="F2784" t="s">
        <v>19</v>
      </c>
      <c r="G2784" t="s">
        <v>20</v>
      </c>
      <c r="H2784" t="s">
        <v>21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1090</v>
      </c>
      <c r="O2784" t="s">
        <v>1091</v>
      </c>
      <c r="P2784" s="4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1" t="s">
        <v>5665</v>
      </c>
      <c r="C2785" s="1" t="s">
        <v>5666</v>
      </c>
      <c r="D2785" s="2">
        <v>1000</v>
      </c>
      <c r="E2785" s="3">
        <v>1145</v>
      </c>
      <c r="F2785" t="s">
        <v>19</v>
      </c>
      <c r="G2785" t="s">
        <v>28</v>
      </c>
      <c r="H2785" t="s">
        <v>29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1090</v>
      </c>
      <c r="O2785" t="s">
        <v>1091</v>
      </c>
      <c r="P2785" s="4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1" t="s">
        <v>5667</v>
      </c>
      <c r="C2786" s="1" t="s">
        <v>5668</v>
      </c>
      <c r="D2786" s="2">
        <v>6000</v>
      </c>
      <c r="E2786" s="3">
        <v>7140</v>
      </c>
      <c r="F2786" t="s">
        <v>19</v>
      </c>
      <c r="G2786" t="s">
        <v>20</v>
      </c>
      <c r="H2786" t="s">
        <v>21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1090</v>
      </c>
      <c r="O2786" t="s">
        <v>1091</v>
      </c>
      <c r="P2786" s="4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1" t="s">
        <v>5669</v>
      </c>
      <c r="C2787" s="1" t="s">
        <v>5670</v>
      </c>
      <c r="D2787" s="2">
        <v>5000</v>
      </c>
      <c r="E2787" s="3">
        <v>5234</v>
      </c>
      <c r="F2787" t="s">
        <v>19</v>
      </c>
      <c r="G2787" t="s">
        <v>20</v>
      </c>
      <c r="H2787" t="s">
        <v>21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1090</v>
      </c>
      <c r="O2787" t="s">
        <v>1091</v>
      </c>
      <c r="P2787" s="4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1" t="s">
        <v>5671</v>
      </c>
      <c r="C2788" s="1" t="s">
        <v>5672</v>
      </c>
      <c r="D2788" s="2">
        <v>2500</v>
      </c>
      <c r="E2788" s="3">
        <v>2946</v>
      </c>
      <c r="F2788" t="s">
        <v>19</v>
      </c>
      <c r="G2788" t="s">
        <v>28</v>
      </c>
      <c r="H2788" t="s">
        <v>29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1090</v>
      </c>
      <c r="O2788" t="s">
        <v>1091</v>
      </c>
      <c r="P2788" s="4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1" t="s">
        <v>5673</v>
      </c>
      <c r="C2789" s="1" t="s">
        <v>5674</v>
      </c>
      <c r="D2789" s="2">
        <v>1000</v>
      </c>
      <c r="E2789" s="3">
        <v>1197</v>
      </c>
      <c r="F2789" t="s">
        <v>19</v>
      </c>
      <c r="G2789" t="s">
        <v>20</v>
      </c>
      <c r="H2789" t="s">
        <v>21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1090</v>
      </c>
      <c r="O2789" t="s">
        <v>1091</v>
      </c>
      <c r="P2789" s="4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1" t="s">
        <v>5675</v>
      </c>
      <c r="C2790" s="1" t="s">
        <v>5676</v>
      </c>
      <c r="D2790" s="2">
        <v>2000</v>
      </c>
      <c r="E2790" s="3">
        <v>2050</v>
      </c>
      <c r="F2790" t="s">
        <v>19</v>
      </c>
      <c r="G2790" t="s">
        <v>20</v>
      </c>
      <c r="H2790" t="s">
        <v>21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1090</v>
      </c>
      <c r="O2790" t="s">
        <v>1091</v>
      </c>
      <c r="P2790" s="4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1" t="s">
        <v>5677</v>
      </c>
      <c r="C2791" s="1" t="s">
        <v>5678</v>
      </c>
      <c r="D2791" s="2">
        <v>3000</v>
      </c>
      <c r="E2791" s="3">
        <v>3035</v>
      </c>
      <c r="F2791" t="s">
        <v>19</v>
      </c>
      <c r="G2791" t="s">
        <v>20</v>
      </c>
      <c r="H2791" t="s">
        <v>21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1090</v>
      </c>
      <c r="O2791" t="s">
        <v>1091</v>
      </c>
      <c r="P2791" s="4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1" t="s">
        <v>5679</v>
      </c>
      <c r="C2792" s="1" t="s">
        <v>5680</v>
      </c>
      <c r="D2792" s="2">
        <v>3000</v>
      </c>
      <c r="E2792" s="3">
        <v>3160</v>
      </c>
      <c r="F2792" t="s">
        <v>19</v>
      </c>
      <c r="G2792" t="s">
        <v>20</v>
      </c>
      <c r="H2792" t="s">
        <v>21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1090</v>
      </c>
      <c r="O2792" t="s">
        <v>1091</v>
      </c>
      <c r="P2792" s="4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1" t="s">
        <v>5681</v>
      </c>
      <c r="C2793" s="1" t="s">
        <v>5682</v>
      </c>
      <c r="D2793" s="2">
        <v>2000</v>
      </c>
      <c r="E2793" s="3">
        <v>2050</v>
      </c>
      <c r="F2793" t="s">
        <v>19</v>
      </c>
      <c r="G2793" t="s">
        <v>20</v>
      </c>
      <c r="H2793" t="s">
        <v>21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1090</v>
      </c>
      <c r="O2793" t="s">
        <v>1091</v>
      </c>
      <c r="P2793" s="4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1" t="s">
        <v>5683</v>
      </c>
      <c r="C2794" s="1" t="s">
        <v>5684</v>
      </c>
      <c r="D2794" s="2">
        <v>2000</v>
      </c>
      <c r="E2794" s="3">
        <v>2152</v>
      </c>
      <c r="F2794" t="s">
        <v>19</v>
      </c>
      <c r="G2794" t="s">
        <v>20</v>
      </c>
      <c r="H2794" t="s">
        <v>21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1090</v>
      </c>
      <c r="O2794" t="s">
        <v>1091</v>
      </c>
      <c r="P2794" s="4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1" t="s">
        <v>5685</v>
      </c>
      <c r="C2795" s="1" t="s">
        <v>5686</v>
      </c>
      <c r="D2795" s="2">
        <v>10000</v>
      </c>
      <c r="E2795" s="3">
        <v>11056.75</v>
      </c>
      <c r="F2795" t="s">
        <v>19</v>
      </c>
      <c r="G2795" t="s">
        <v>54</v>
      </c>
      <c r="H2795" t="s">
        <v>55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1090</v>
      </c>
      <c r="O2795" t="s">
        <v>1091</v>
      </c>
      <c r="P2795" s="4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1" t="s">
        <v>5687</v>
      </c>
      <c r="C2796" s="1" t="s">
        <v>5688</v>
      </c>
      <c r="D2796" s="2">
        <v>50</v>
      </c>
      <c r="E2796" s="3">
        <v>75</v>
      </c>
      <c r="F2796" t="s">
        <v>19</v>
      </c>
      <c r="G2796" t="s">
        <v>28</v>
      </c>
      <c r="H2796" t="s">
        <v>29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1090</v>
      </c>
      <c r="O2796" t="s">
        <v>1091</v>
      </c>
      <c r="P2796" s="4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1" t="s">
        <v>5689</v>
      </c>
      <c r="C2797" s="1" t="s">
        <v>5690</v>
      </c>
      <c r="D2797" s="2">
        <v>700</v>
      </c>
      <c r="E2797" s="3">
        <v>730</v>
      </c>
      <c r="F2797" t="s">
        <v>19</v>
      </c>
      <c r="G2797" t="s">
        <v>20</v>
      </c>
      <c r="H2797" t="s">
        <v>21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1090</v>
      </c>
      <c r="O2797" t="s">
        <v>1091</v>
      </c>
      <c r="P2797" s="4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1" t="s">
        <v>5691</v>
      </c>
      <c r="C2798" s="1" t="s">
        <v>5692</v>
      </c>
      <c r="D2798" s="2">
        <v>800</v>
      </c>
      <c r="E2798" s="3">
        <v>924</v>
      </c>
      <c r="F2798" t="s">
        <v>19</v>
      </c>
      <c r="G2798" t="s">
        <v>28</v>
      </c>
      <c r="H2798" t="s">
        <v>29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1090</v>
      </c>
      <c r="O2798" t="s">
        <v>1091</v>
      </c>
      <c r="P2798" s="4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1" t="s">
        <v>5693</v>
      </c>
      <c r="C2799" s="1" t="s">
        <v>5694</v>
      </c>
      <c r="D2799" s="2">
        <v>8000</v>
      </c>
      <c r="E2799" s="3">
        <v>8211.61</v>
      </c>
      <c r="F2799" t="s">
        <v>19</v>
      </c>
      <c r="G2799" t="s">
        <v>28</v>
      </c>
      <c r="H2799" t="s">
        <v>29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1090</v>
      </c>
      <c r="O2799" t="s">
        <v>1091</v>
      </c>
      <c r="P2799" s="4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1" t="s">
        <v>5695</v>
      </c>
      <c r="C2800" s="1" t="s">
        <v>5696</v>
      </c>
      <c r="D2800" s="2">
        <v>5000</v>
      </c>
      <c r="E2800" s="3">
        <v>5070</v>
      </c>
      <c r="F2800" t="s">
        <v>19</v>
      </c>
      <c r="G2800" t="s">
        <v>28</v>
      </c>
      <c r="H2800" t="s">
        <v>29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1090</v>
      </c>
      <c r="O2800" t="s">
        <v>1091</v>
      </c>
      <c r="P2800" s="4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1" t="s">
        <v>5697</v>
      </c>
      <c r="C2801" s="1" t="s">
        <v>5698</v>
      </c>
      <c r="D2801" s="2">
        <v>5000</v>
      </c>
      <c r="E2801" s="3">
        <v>5831.74</v>
      </c>
      <c r="F2801" t="s">
        <v>19</v>
      </c>
      <c r="G2801" t="s">
        <v>28</v>
      </c>
      <c r="H2801" t="s">
        <v>29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1090</v>
      </c>
      <c r="O2801" t="s">
        <v>1091</v>
      </c>
      <c r="P2801" s="4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1" t="s">
        <v>5699</v>
      </c>
      <c r="C2802" s="1" t="s">
        <v>5700</v>
      </c>
      <c r="D2802" s="2">
        <v>1000</v>
      </c>
      <c r="E2802" s="3">
        <v>1330</v>
      </c>
      <c r="F2802" t="s">
        <v>19</v>
      </c>
      <c r="G2802" t="s">
        <v>28</v>
      </c>
      <c r="H2802" t="s">
        <v>29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1090</v>
      </c>
      <c r="O2802" t="s">
        <v>1091</v>
      </c>
      <c r="P2802" s="4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1" t="s">
        <v>5701</v>
      </c>
      <c r="C2803" s="1" t="s">
        <v>5702</v>
      </c>
      <c r="D2803" s="2">
        <v>500</v>
      </c>
      <c r="E2803" s="3">
        <v>666</v>
      </c>
      <c r="F2803" t="s">
        <v>19</v>
      </c>
      <c r="G2803" t="s">
        <v>54</v>
      </c>
      <c r="H2803" t="s">
        <v>55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1090</v>
      </c>
      <c r="O2803" t="s">
        <v>1091</v>
      </c>
      <c r="P2803" s="4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1" t="s">
        <v>5703</v>
      </c>
      <c r="C2804" s="1" t="s">
        <v>5704</v>
      </c>
      <c r="D2804" s="2">
        <v>3000</v>
      </c>
      <c r="E2804" s="3">
        <v>3055</v>
      </c>
      <c r="F2804" t="s">
        <v>19</v>
      </c>
      <c r="G2804" t="s">
        <v>28</v>
      </c>
      <c r="H2804" t="s">
        <v>29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1090</v>
      </c>
      <c r="O2804" t="s">
        <v>1091</v>
      </c>
      <c r="P2804" s="4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1" t="s">
        <v>5705</v>
      </c>
      <c r="C2805" s="1" t="s">
        <v>5706</v>
      </c>
      <c r="D2805" s="2">
        <v>10000</v>
      </c>
      <c r="E2805" s="3">
        <v>12795</v>
      </c>
      <c r="F2805" t="s">
        <v>19</v>
      </c>
      <c r="G2805" t="s">
        <v>20</v>
      </c>
      <c r="H2805" t="s">
        <v>21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1090</v>
      </c>
      <c r="O2805" t="s">
        <v>1091</v>
      </c>
      <c r="P2805" s="4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1" t="s">
        <v>5707</v>
      </c>
      <c r="C2806" s="1" t="s">
        <v>5708</v>
      </c>
      <c r="D2806" s="2">
        <v>1000</v>
      </c>
      <c r="E2806" s="3">
        <v>1150</v>
      </c>
      <c r="F2806" t="s">
        <v>19</v>
      </c>
      <c r="G2806" t="s">
        <v>28</v>
      </c>
      <c r="H2806" t="s">
        <v>29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1090</v>
      </c>
      <c r="O2806" t="s">
        <v>1091</v>
      </c>
      <c r="P2806" s="4">
        <f t="shared" si="86"/>
        <v>41881.453587962962</v>
      </c>
      <c r="Q2806">
        <f t="shared" si="87"/>
        <v>2014</v>
      </c>
    </row>
    <row r="2807" spans="1:17" ht="60" x14ac:dyDescent="0.25">
      <c r="A2807">
        <v>2805</v>
      </c>
      <c r="B2807" s="1" t="s">
        <v>5709</v>
      </c>
      <c r="C2807" s="1" t="s">
        <v>5710</v>
      </c>
      <c r="D2807" s="2">
        <v>400</v>
      </c>
      <c r="E2807" s="3">
        <v>440</v>
      </c>
      <c r="F2807" t="s">
        <v>19</v>
      </c>
      <c r="G2807" t="s">
        <v>28</v>
      </c>
      <c r="H2807" t="s">
        <v>29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1090</v>
      </c>
      <c r="O2807" t="s">
        <v>1091</v>
      </c>
      <c r="P2807" s="4">
        <f t="shared" si="86"/>
        <v>42213.505474537036</v>
      </c>
      <c r="Q2807">
        <f t="shared" si="87"/>
        <v>2015</v>
      </c>
    </row>
    <row r="2808" spans="1:17" ht="45" x14ac:dyDescent="0.25">
      <c r="A2808">
        <v>2806</v>
      </c>
      <c r="B2808" s="1" t="s">
        <v>5711</v>
      </c>
      <c r="C2808" s="1" t="s">
        <v>5712</v>
      </c>
      <c r="D2808" s="2">
        <v>3000</v>
      </c>
      <c r="E2808" s="3">
        <v>3363</v>
      </c>
      <c r="F2808" t="s">
        <v>19</v>
      </c>
      <c r="G2808" t="s">
        <v>28</v>
      </c>
      <c r="H2808" t="s">
        <v>29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1090</v>
      </c>
      <c r="O2808" t="s">
        <v>1091</v>
      </c>
      <c r="P2808" s="4">
        <f t="shared" si="86"/>
        <v>42185.267245370371</v>
      </c>
      <c r="Q2808">
        <f t="shared" si="87"/>
        <v>2015</v>
      </c>
    </row>
    <row r="2809" spans="1:17" ht="30" x14ac:dyDescent="0.25">
      <c r="A2809">
        <v>2807</v>
      </c>
      <c r="B2809" s="1" t="s">
        <v>5713</v>
      </c>
      <c r="C2809" s="1" t="s">
        <v>5714</v>
      </c>
      <c r="D2809" s="2">
        <v>5000</v>
      </c>
      <c r="E2809" s="3">
        <v>6300</v>
      </c>
      <c r="F2809" t="s">
        <v>19</v>
      </c>
      <c r="G2809" t="s">
        <v>20</v>
      </c>
      <c r="H2809" t="s">
        <v>21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1090</v>
      </c>
      <c r="O2809" t="s">
        <v>1091</v>
      </c>
      <c r="P2809" s="4">
        <f t="shared" si="86"/>
        <v>42154.873124999998</v>
      </c>
      <c r="Q2809">
        <f t="shared" si="87"/>
        <v>2015</v>
      </c>
    </row>
    <row r="2810" spans="1:17" ht="60" x14ac:dyDescent="0.25">
      <c r="A2810">
        <v>2808</v>
      </c>
      <c r="B2810" s="1" t="s">
        <v>5715</v>
      </c>
      <c r="C2810" s="1" t="s">
        <v>5716</v>
      </c>
      <c r="D2810" s="2">
        <v>4500</v>
      </c>
      <c r="E2810" s="3">
        <v>4511</v>
      </c>
      <c r="F2810" t="s">
        <v>19</v>
      </c>
      <c r="G2810" t="s">
        <v>20</v>
      </c>
      <c r="H2810" t="s">
        <v>21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1090</v>
      </c>
      <c r="O2810" t="s">
        <v>1091</v>
      </c>
      <c r="P2810" s="4">
        <f t="shared" si="86"/>
        <v>42208.84646990741</v>
      </c>
      <c r="Q2810">
        <f t="shared" si="87"/>
        <v>2015</v>
      </c>
    </row>
    <row r="2811" spans="1:17" ht="60" x14ac:dyDescent="0.25">
      <c r="A2811">
        <v>2809</v>
      </c>
      <c r="B2811" s="1" t="s">
        <v>5717</v>
      </c>
      <c r="C2811" s="1" t="s">
        <v>5718</v>
      </c>
      <c r="D2811" s="2">
        <v>2500</v>
      </c>
      <c r="E2811" s="3">
        <v>2560</v>
      </c>
      <c r="F2811" t="s">
        <v>19</v>
      </c>
      <c r="G2811" t="s">
        <v>20</v>
      </c>
      <c r="H2811" t="s">
        <v>21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1090</v>
      </c>
      <c r="O2811" t="s">
        <v>1091</v>
      </c>
      <c r="P2811" s="4">
        <f t="shared" si="86"/>
        <v>42451.496817129635</v>
      </c>
      <c r="Q2811">
        <f t="shared" si="87"/>
        <v>2016</v>
      </c>
    </row>
    <row r="2812" spans="1:17" ht="45" x14ac:dyDescent="0.25">
      <c r="A2812">
        <v>2810</v>
      </c>
      <c r="B2812" s="1" t="s">
        <v>5719</v>
      </c>
      <c r="C2812" s="1" t="s">
        <v>5720</v>
      </c>
      <c r="D2812" s="2">
        <v>2500</v>
      </c>
      <c r="E2812" s="3">
        <v>2705</v>
      </c>
      <c r="F2812" t="s">
        <v>19</v>
      </c>
      <c r="G2812" t="s">
        <v>20</v>
      </c>
      <c r="H2812" t="s">
        <v>21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1090</v>
      </c>
      <c r="O2812" t="s">
        <v>1091</v>
      </c>
      <c r="P2812" s="4">
        <f t="shared" si="86"/>
        <v>41759.13962962963</v>
      </c>
      <c r="Q2812">
        <f t="shared" si="87"/>
        <v>2014</v>
      </c>
    </row>
    <row r="2813" spans="1:17" ht="45" x14ac:dyDescent="0.25">
      <c r="A2813">
        <v>2811</v>
      </c>
      <c r="B2813" s="1" t="s">
        <v>5721</v>
      </c>
      <c r="C2813" s="1" t="s">
        <v>5722</v>
      </c>
      <c r="D2813" s="2">
        <v>10000</v>
      </c>
      <c r="E2813" s="3">
        <v>10027</v>
      </c>
      <c r="F2813" t="s">
        <v>19</v>
      </c>
      <c r="G2813" t="s">
        <v>28</v>
      </c>
      <c r="H2813" t="s">
        <v>29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1090</v>
      </c>
      <c r="O2813" t="s">
        <v>1091</v>
      </c>
      <c r="P2813" s="4">
        <f t="shared" si="86"/>
        <v>42028.496562500004</v>
      </c>
      <c r="Q2813">
        <f t="shared" si="87"/>
        <v>2015</v>
      </c>
    </row>
    <row r="2814" spans="1:17" ht="45" x14ac:dyDescent="0.25">
      <c r="A2814">
        <v>2812</v>
      </c>
      <c r="B2814" s="1" t="s">
        <v>5723</v>
      </c>
      <c r="C2814" s="1" t="s">
        <v>5724</v>
      </c>
      <c r="D2814" s="2">
        <v>5000</v>
      </c>
      <c r="E2814" s="3">
        <v>5665</v>
      </c>
      <c r="F2814" t="s">
        <v>19</v>
      </c>
      <c r="G2814" t="s">
        <v>163</v>
      </c>
      <c r="H2814" t="s">
        <v>164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1090</v>
      </c>
      <c r="O2814" t="s">
        <v>1091</v>
      </c>
      <c r="P2814" s="4">
        <f t="shared" si="86"/>
        <v>42054.74418981481</v>
      </c>
      <c r="Q2814">
        <f t="shared" si="87"/>
        <v>2015</v>
      </c>
    </row>
    <row r="2815" spans="1:17" ht="45" x14ac:dyDescent="0.25">
      <c r="A2815">
        <v>2813</v>
      </c>
      <c r="B2815" s="1" t="s">
        <v>5725</v>
      </c>
      <c r="C2815" s="1" t="s">
        <v>5726</v>
      </c>
      <c r="D2815" s="2">
        <v>2800</v>
      </c>
      <c r="E2815" s="3">
        <v>3572.12</v>
      </c>
      <c r="F2815" t="s">
        <v>19</v>
      </c>
      <c r="G2815" t="s">
        <v>20</v>
      </c>
      <c r="H2815" t="s">
        <v>21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1090</v>
      </c>
      <c r="O2815" t="s">
        <v>1091</v>
      </c>
      <c r="P2815" s="4">
        <f t="shared" si="86"/>
        <v>42693.742604166662</v>
      </c>
      <c r="Q2815">
        <f t="shared" si="87"/>
        <v>2016</v>
      </c>
    </row>
    <row r="2816" spans="1:17" ht="45" x14ac:dyDescent="0.25">
      <c r="A2816">
        <v>2814</v>
      </c>
      <c r="B2816" s="1" t="s">
        <v>5727</v>
      </c>
      <c r="C2816" s="1" t="s">
        <v>5728</v>
      </c>
      <c r="D2816" s="2">
        <v>1500</v>
      </c>
      <c r="E2816" s="3">
        <v>1616</v>
      </c>
      <c r="F2816" t="s">
        <v>19</v>
      </c>
      <c r="G2816" t="s">
        <v>28</v>
      </c>
      <c r="H2816" t="s">
        <v>29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1090</v>
      </c>
      <c r="O2816" t="s">
        <v>1091</v>
      </c>
      <c r="P2816" s="4">
        <f t="shared" si="86"/>
        <v>42103.399479166663</v>
      </c>
      <c r="Q2816">
        <f t="shared" si="87"/>
        <v>2015</v>
      </c>
    </row>
    <row r="2817" spans="1:17" ht="45" x14ac:dyDescent="0.25">
      <c r="A2817">
        <v>2815</v>
      </c>
      <c r="B2817" s="1" t="s">
        <v>5729</v>
      </c>
      <c r="C2817" s="1" t="s">
        <v>5730</v>
      </c>
      <c r="D2817" s="2">
        <v>250</v>
      </c>
      <c r="E2817" s="3">
        <v>605</v>
      </c>
      <c r="F2817" t="s">
        <v>19</v>
      </c>
      <c r="G2817" t="s">
        <v>163</v>
      </c>
      <c r="H2817" t="s">
        <v>164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1090</v>
      </c>
      <c r="O2817" t="s">
        <v>1091</v>
      </c>
      <c r="P2817" s="4">
        <f t="shared" si="86"/>
        <v>42559.776724537034</v>
      </c>
      <c r="Q2817">
        <f t="shared" si="87"/>
        <v>2016</v>
      </c>
    </row>
    <row r="2818" spans="1:17" ht="45" x14ac:dyDescent="0.25">
      <c r="A2818">
        <v>2816</v>
      </c>
      <c r="B2818" s="1" t="s">
        <v>5731</v>
      </c>
      <c r="C2818" s="1" t="s">
        <v>5732</v>
      </c>
      <c r="D2818" s="2">
        <v>3000</v>
      </c>
      <c r="E2818" s="3">
        <v>4247</v>
      </c>
      <c r="F2818" t="s">
        <v>19</v>
      </c>
      <c r="G2818" t="s">
        <v>28</v>
      </c>
      <c r="H2818" t="s">
        <v>29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1090</v>
      </c>
      <c r="O2818" t="s">
        <v>1091</v>
      </c>
      <c r="P2818" s="4">
        <f t="shared" ref="P2818:P2881" si="88">(((J2818/60)/60)/24)+DATE(1970,1,1)</f>
        <v>42188.467499999999</v>
      </c>
      <c r="Q2818">
        <f t="shared" ref="Q2818:Q2881" si="89">YEAR(P2818)</f>
        <v>2015</v>
      </c>
    </row>
    <row r="2819" spans="1:17" ht="60" x14ac:dyDescent="0.25">
      <c r="A2819">
        <v>2817</v>
      </c>
      <c r="B2819" s="1" t="s">
        <v>5733</v>
      </c>
      <c r="C2819" s="1" t="s">
        <v>5734</v>
      </c>
      <c r="D2819" s="2">
        <v>600</v>
      </c>
      <c r="E2819" s="3">
        <v>780</v>
      </c>
      <c r="F2819" t="s">
        <v>19</v>
      </c>
      <c r="G2819" t="s">
        <v>28</v>
      </c>
      <c r="H2819" t="s">
        <v>29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1090</v>
      </c>
      <c r="O2819" t="s">
        <v>1091</v>
      </c>
      <c r="P2819" s="4">
        <f t="shared" si="88"/>
        <v>42023.634976851856</v>
      </c>
      <c r="Q2819">
        <f t="shared" si="89"/>
        <v>2015</v>
      </c>
    </row>
    <row r="2820" spans="1:17" ht="45" x14ac:dyDescent="0.25">
      <c r="A2820">
        <v>2818</v>
      </c>
      <c r="B2820" s="1" t="s">
        <v>5735</v>
      </c>
      <c r="C2820" s="1" t="s">
        <v>5736</v>
      </c>
      <c r="D2820" s="2">
        <v>10000</v>
      </c>
      <c r="E2820" s="3">
        <v>10603</v>
      </c>
      <c r="F2820" t="s">
        <v>19</v>
      </c>
      <c r="G2820" t="s">
        <v>20</v>
      </c>
      <c r="H2820" t="s">
        <v>21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1090</v>
      </c>
      <c r="O2820" t="s">
        <v>1091</v>
      </c>
      <c r="P2820" s="4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1" t="s">
        <v>5737</v>
      </c>
      <c r="C2821" s="1" t="s">
        <v>5738</v>
      </c>
      <c r="D2821" s="2">
        <v>5000</v>
      </c>
      <c r="E2821" s="3">
        <v>5240</v>
      </c>
      <c r="F2821" t="s">
        <v>19</v>
      </c>
      <c r="G2821" t="s">
        <v>28</v>
      </c>
      <c r="H2821" t="s">
        <v>29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1090</v>
      </c>
      <c r="O2821" t="s">
        <v>1091</v>
      </c>
      <c r="P2821" s="4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1" t="s">
        <v>5739</v>
      </c>
      <c r="C2822" s="1" t="s">
        <v>5740</v>
      </c>
      <c r="D2822" s="2">
        <v>200</v>
      </c>
      <c r="E2822" s="3">
        <v>272</v>
      </c>
      <c r="F2822" t="s">
        <v>19</v>
      </c>
      <c r="G2822" t="s">
        <v>28</v>
      </c>
      <c r="H2822" t="s">
        <v>29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1090</v>
      </c>
      <c r="O2822" t="s">
        <v>1091</v>
      </c>
      <c r="P2822" s="4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1" t="s">
        <v>5741</v>
      </c>
      <c r="C2823" s="1" t="s">
        <v>5742</v>
      </c>
      <c r="D2823" s="2">
        <v>1000</v>
      </c>
      <c r="E2823" s="3">
        <v>1000</v>
      </c>
      <c r="F2823" t="s">
        <v>19</v>
      </c>
      <c r="G2823" t="s">
        <v>28</v>
      </c>
      <c r="H2823" t="s">
        <v>29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1090</v>
      </c>
      <c r="O2823" t="s">
        <v>1091</v>
      </c>
      <c r="P2823" s="4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1" t="s">
        <v>5743</v>
      </c>
      <c r="C2824" s="1" t="s">
        <v>5744</v>
      </c>
      <c r="D2824" s="2">
        <v>6000</v>
      </c>
      <c r="E2824" s="3">
        <v>6000</v>
      </c>
      <c r="F2824" t="s">
        <v>19</v>
      </c>
      <c r="G2824" t="s">
        <v>20</v>
      </c>
      <c r="H2824" t="s">
        <v>21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1090</v>
      </c>
      <c r="O2824" t="s">
        <v>1091</v>
      </c>
      <c r="P2824" s="4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1" t="s">
        <v>5745</v>
      </c>
      <c r="C2825" s="1" t="s">
        <v>5746</v>
      </c>
      <c r="D2825" s="2">
        <v>100</v>
      </c>
      <c r="E2825" s="3">
        <v>124</v>
      </c>
      <c r="F2825" t="s">
        <v>19</v>
      </c>
      <c r="G2825" t="s">
        <v>28</v>
      </c>
      <c r="H2825" t="s">
        <v>29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1090</v>
      </c>
      <c r="O2825" t="s">
        <v>1091</v>
      </c>
      <c r="P2825" s="4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1" t="s">
        <v>5747</v>
      </c>
      <c r="C2826" s="1" t="s">
        <v>5748</v>
      </c>
      <c r="D2826" s="2">
        <v>650</v>
      </c>
      <c r="E2826" s="3">
        <v>760</v>
      </c>
      <c r="F2826" t="s">
        <v>19</v>
      </c>
      <c r="G2826" t="s">
        <v>20</v>
      </c>
      <c r="H2826" t="s">
        <v>21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1090</v>
      </c>
      <c r="O2826" t="s">
        <v>1091</v>
      </c>
      <c r="P2826" s="4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1" t="s">
        <v>5749</v>
      </c>
      <c r="C2827" s="1" t="s">
        <v>5750</v>
      </c>
      <c r="D2827" s="2">
        <v>3000</v>
      </c>
      <c r="E2827" s="3">
        <v>3100</v>
      </c>
      <c r="F2827" t="s">
        <v>19</v>
      </c>
      <c r="G2827" t="s">
        <v>28</v>
      </c>
      <c r="H2827" t="s">
        <v>29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1090</v>
      </c>
      <c r="O2827" t="s">
        <v>1091</v>
      </c>
      <c r="P2827" s="4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1" t="s">
        <v>5751</v>
      </c>
      <c r="C2828" s="1" t="s">
        <v>5752</v>
      </c>
      <c r="D2828" s="2">
        <v>2000</v>
      </c>
      <c r="E2828" s="3">
        <v>2155</v>
      </c>
      <c r="F2828" t="s">
        <v>19</v>
      </c>
      <c r="G2828" t="s">
        <v>20</v>
      </c>
      <c r="H2828" t="s">
        <v>21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1090</v>
      </c>
      <c r="O2828" t="s">
        <v>1091</v>
      </c>
      <c r="P2828" s="4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1" t="s">
        <v>5753</v>
      </c>
      <c r="C2829" s="1" t="s">
        <v>5754</v>
      </c>
      <c r="D2829" s="2">
        <v>2000</v>
      </c>
      <c r="E2829" s="3">
        <v>2405</v>
      </c>
      <c r="F2829" t="s">
        <v>19</v>
      </c>
      <c r="G2829" t="s">
        <v>20</v>
      </c>
      <c r="H2829" t="s">
        <v>21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1090</v>
      </c>
      <c r="O2829" t="s">
        <v>1091</v>
      </c>
      <c r="P2829" s="4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1" t="s">
        <v>5755</v>
      </c>
      <c r="C2830" s="1" t="s">
        <v>5756</v>
      </c>
      <c r="D2830" s="2">
        <v>9500</v>
      </c>
      <c r="E2830" s="3">
        <v>9536</v>
      </c>
      <c r="F2830" t="s">
        <v>19</v>
      </c>
      <c r="G2830" t="s">
        <v>28</v>
      </c>
      <c r="H2830" t="s">
        <v>29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1090</v>
      </c>
      <c r="O2830" t="s">
        <v>1091</v>
      </c>
      <c r="P2830" s="4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1" t="s">
        <v>5757</v>
      </c>
      <c r="C2831" s="1" t="s">
        <v>5758</v>
      </c>
      <c r="D2831" s="2">
        <v>2500</v>
      </c>
      <c r="E2831" s="3">
        <v>2663</v>
      </c>
      <c r="F2831" t="s">
        <v>19</v>
      </c>
      <c r="G2831" t="s">
        <v>28</v>
      </c>
      <c r="H2831" t="s">
        <v>29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1090</v>
      </c>
      <c r="O2831" t="s">
        <v>1091</v>
      </c>
      <c r="P2831" s="4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1" t="s">
        <v>5759</v>
      </c>
      <c r="C2832" s="1" t="s">
        <v>5760</v>
      </c>
      <c r="D2832" s="2">
        <v>3000</v>
      </c>
      <c r="E2832" s="3">
        <v>3000</v>
      </c>
      <c r="F2832" t="s">
        <v>19</v>
      </c>
      <c r="G2832" t="s">
        <v>20</v>
      </c>
      <c r="H2832" t="s">
        <v>21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1090</v>
      </c>
      <c r="O2832" t="s">
        <v>1091</v>
      </c>
      <c r="P2832" s="4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1" t="s">
        <v>5761</v>
      </c>
      <c r="C2833" s="1" t="s">
        <v>5762</v>
      </c>
      <c r="D2833" s="2">
        <v>3000</v>
      </c>
      <c r="E2833" s="3">
        <v>3320</v>
      </c>
      <c r="F2833" t="s">
        <v>19</v>
      </c>
      <c r="G2833" t="s">
        <v>20</v>
      </c>
      <c r="H2833" t="s">
        <v>21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1090</v>
      </c>
      <c r="O2833" t="s">
        <v>1091</v>
      </c>
      <c r="P2833" s="4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1" t="s">
        <v>5763</v>
      </c>
      <c r="C2834" s="1" t="s">
        <v>5764</v>
      </c>
      <c r="D2834" s="2">
        <v>2500</v>
      </c>
      <c r="E2834" s="3">
        <v>2867.99</v>
      </c>
      <c r="F2834" t="s">
        <v>19</v>
      </c>
      <c r="G2834" t="s">
        <v>28</v>
      </c>
      <c r="H2834" t="s">
        <v>29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1090</v>
      </c>
      <c r="O2834" t="s">
        <v>1091</v>
      </c>
      <c r="P2834" s="4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1" t="s">
        <v>5765</v>
      </c>
      <c r="C2835" s="1" t="s">
        <v>5766</v>
      </c>
      <c r="D2835" s="2">
        <v>2700</v>
      </c>
      <c r="E2835" s="3">
        <v>2923</v>
      </c>
      <c r="F2835" t="s">
        <v>19</v>
      </c>
      <c r="G2835" t="s">
        <v>20</v>
      </c>
      <c r="H2835" t="s">
        <v>21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1090</v>
      </c>
      <c r="O2835" t="s">
        <v>1091</v>
      </c>
      <c r="P2835" s="4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1" t="s">
        <v>5767</v>
      </c>
      <c r="C2836" s="1" t="s">
        <v>5768</v>
      </c>
      <c r="D2836" s="2">
        <v>800</v>
      </c>
      <c r="E2836" s="3">
        <v>1360</v>
      </c>
      <c r="F2836" t="s">
        <v>19</v>
      </c>
      <c r="G2836" t="s">
        <v>28</v>
      </c>
      <c r="H2836" t="s">
        <v>29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1090</v>
      </c>
      <c r="O2836" t="s">
        <v>1091</v>
      </c>
      <c r="P2836" s="4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1" t="s">
        <v>5769</v>
      </c>
      <c r="C2837" s="1" t="s">
        <v>5770</v>
      </c>
      <c r="D2837" s="2">
        <v>1000</v>
      </c>
      <c r="E2837" s="3">
        <v>1870.99</v>
      </c>
      <c r="F2837" t="s">
        <v>19</v>
      </c>
      <c r="G2837" t="s">
        <v>28</v>
      </c>
      <c r="H2837" t="s">
        <v>29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1090</v>
      </c>
      <c r="O2837" t="s">
        <v>1091</v>
      </c>
      <c r="P2837" s="4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1" t="s">
        <v>5771</v>
      </c>
      <c r="C2838" s="1" t="s">
        <v>5772</v>
      </c>
      <c r="D2838" s="2">
        <v>450</v>
      </c>
      <c r="E2838" s="3">
        <v>485</v>
      </c>
      <c r="F2838" t="s">
        <v>19</v>
      </c>
      <c r="G2838" t="s">
        <v>20</v>
      </c>
      <c r="H2838" t="s">
        <v>21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1090</v>
      </c>
      <c r="O2838" t="s">
        <v>1091</v>
      </c>
      <c r="P2838" s="4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1" t="s">
        <v>5773</v>
      </c>
      <c r="C2839" s="1" t="s">
        <v>5774</v>
      </c>
      <c r="D2839" s="2">
        <v>850</v>
      </c>
      <c r="E2839" s="3">
        <v>850</v>
      </c>
      <c r="F2839" t="s">
        <v>19</v>
      </c>
      <c r="G2839" t="s">
        <v>163</v>
      </c>
      <c r="H2839" t="s">
        <v>164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1090</v>
      </c>
      <c r="O2839" t="s">
        <v>1091</v>
      </c>
      <c r="P2839" s="4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1" t="s">
        <v>5775</v>
      </c>
      <c r="C2840" s="1" t="s">
        <v>5776</v>
      </c>
      <c r="D2840" s="2">
        <v>2000</v>
      </c>
      <c r="E2840" s="3">
        <v>2405</v>
      </c>
      <c r="F2840" t="s">
        <v>19</v>
      </c>
      <c r="G2840" t="s">
        <v>20</v>
      </c>
      <c r="H2840" t="s">
        <v>21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1090</v>
      </c>
      <c r="O2840" t="s">
        <v>1091</v>
      </c>
      <c r="P2840" s="4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1" t="s">
        <v>5777</v>
      </c>
      <c r="C2841" s="1" t="s">
        <v>5778</v>
      </c>
      <c r="D2841" s="2">
        <v>3500</v>
      </c>
      <c r="E2841" s="3">
        <v>3900</v>
      </c>
      <c r="F2841" t="s">
        <v>19</v>
      </c>
      <c r="G2841" t="s">
        <v>20</v>
      </c>
      <c r="H2841" t="s">
        <v>21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1090</v>
      </c>
      <c r="O2841" t="s">
        <v>1091</v>
      </c>
      <c r="P2841" s="4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1" t="s">
        <v>5779</v>
      </c>
      <c r="C2842" s="1" t="s">
        <v>5780</v>
      </c>
      <c r="D2842" s="2">
        <v>2500</v>
      </c>
      <c r="E2842" s="3">
        <v>2600</v>
      </c>
      <c r="F2842" t="s">
        <v>19</v>
      </c>
      <c r="G2842" t="s">
        <v>28</v>
      </c>
      <c r="H2842" t="s">
        <v>29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1090</v>
      </c>
      <c r="O2842" t="s">
        <v>1091</v>
      </c>
      <c r="P2842" s="4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1" t="s">
        <v>5781</v>
      </c>
      <c r="C2843" s="1" t="s">
        <v>5782</v>
      </c>
      <c r="D2843" s="2">
        <v>1000</v>
      </c>
      <c r="E2843" s="3">
        <v>10</v>
      </c>
      <c r="F2843" t="s">
        <v>361</v>
      </c>
      <c r="G2843" t="s">
        <v>28</v>
      </c>
      <c r="H2843" t="s">
        <v>29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1090</v>
      </c>
      <c r="O2843" t="s">
        <v>1091</v>
      </c>
      <c r="P2843" s="4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1" t="s">
        <v>5783</v>
      </c>
      <c r="C2844" s="1" t="s">
        <v>5784</v>
      </c>
      <c r="D2844" s="2">
        <v>1500</v>
      </c>
      <c r="E2844" s="3">
        <v>0</v>
      </c>
      <c r="F2844" t="s">
        <v>361</v>
      </c>
      <c r="G2844" t="s">
        <v>28</v>
      </c>
      <c r="H2844" t="s">
        <v>29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1090</v>
      </c>
      <c r="O2844" t="s">
        <v>1091</v>
      </c>
      <c r="P2844" s="4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1" t="s">
        <v>5785</v>
      </c>
      <c r="C2845" s="1" t="s">
        <v>5786</v>
      </c>
      <c r="D2845" s="2">
        <v>1200</v>
      </c>
      <c r="E2845" s="3">
        <v>0</v>
      </c>
      <c r="F2845" t="s">
        <v>361</v>
      </c>
      <c r="G2845" t="s">
        <v>20</v>
      </c>
      <c r="H2845" t="s">
        <v>21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1090</v>
      </c>
      <c r="O2845" t="s">
        <v>1091</v>
      </c>
      <c r="P2845" s="4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1" t="s">
        <v>5787</v>
      </c>
      <c r="C2846" s="1" t="s">
        <v>5788</v>
      </c>
      <c r="D2846" s="2">
        <v>550</v>
      </c>
      <c r="E2846" s="3">
        <v>30</v>
      </c>
      <c r="F2846" t="s">
        <v>361</v>
      </c>
      <c r="G2846" t="s">
        <v>2020</v>
      </c>
      <c r="H2846" t="s">
        <v>59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1090</v>
      </c>
      <c r="O2846" t="s">
        <v>1091</v>
      </c>
      <c r="P2846" s="4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1" t="s">
        <v>5789</v>
      </c>
      <c r="C2847" s="1" t="s">
        <v>5790</v>
      </c>
      <c r="D2847" s="2">
        <v>7500</v>
      </c>
      <c r="E2847" s="3">
        <v>2366</v>
      </c>
      <c r="F2847" t="s">
        <v>361</v>
      </c>
      <c r="G2847" t="s">
        <v>20</v>
      </c>
      <c r="H2847" t="s">
        <v>21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1090</v>
      </c>
      <c r="O2847" t="s">
        <v>1091</v>
      </c>
      <c r="P2847" s="4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1" t="s">
        <v>5791</v>
      </c>
      <c r="C2848" s="1" t="s">
        <v>5792</v>
      </c>
      <c r="D2848" s="2">
        <v>8000</v>
      </c>
      <c r="E2848" s="3">
        <v>0</v>
      </c>
      <c r="F2848" t="s">
        <v>361</v>
      </c>
      <c r="G2848" t="s">
        <v>20</v>
      </c>
      <c r="H2848" t="s">
        <v>21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1090</v>
      </c>
      <c r="O2848" t="s">
        <v>1091</v>
      </c>
      <c r="P2848" s="4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1" t="s">
        <v>5793</v>
      </c>
      <c r="C2849" s="1" t="s">
        <v>5794</v>
      </c>
      <c r="D2849" s="2">
        <v>2000</v>
      </c>
      <c r="E2849" s="3">
        <v>0</v>
      </c>
      <c r="F2849" t="s">
        <v>361</v>
      </c>
      <c r="G2849" t="s">
        <v>20</v>
      </c>
      <c r="H2849" t="s">
        <v>21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1090</v>
      </c>
      <c r="O2849" t="s">
        <v>1091</v>
      </c>
      <c r="P2849" s="4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1" t="s">
        <v>5795</v>
      </c>
      <c r="C2850" s="1" t="s">
        <v>5796</v>
      </c>
      <c r="D2850" s="2">
        <v>35000</v>
      </c>
      <c r="E2850" s="3">
        <v>70</v>
      </c>
      <c r="F2850" t="s">
        <v>361</v>
      </c>
      <c r="G2850" t="s">
        <v>20</v>
      </c>
      <c r="H2850" t="s">
        <v>21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1090</v>
      </c>
      <c r="O2850" t="s">
        <v>1091</v>
      </c>
      <c r="P2850" s="4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1" t="s">
        <v>5797</v>
      </c>
      <c r="C2851" s="1" t="s">
        <v>5798</v>
      </c>
      <c r="D2851" s="2">
        <v>500</v>
      </c>
      <c r="E2851" s="3">
        <v>5</v>
      </c>
      <c r="F2851" t="s">
        <v>361</v>
      </c>
      <c r="G2851" t="s">
        <v>28</v>
      </c>
      <c r="H2851" t="s">
        <v>29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1090</v>
      </c>
      <c r="O2851" t="s">
        <v>1091</v>
      </c>
      <c r="P2851" s="4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1" t="s">
        <v>5799</v>
      </c>
      <c r="C2852" s="1" t="s">
        <v>5800</v>
      </c>
      <c r="D2852" s="2">
        <v>8000</v>
      </c>
      <c r="E2852" s="3">
        <v>311</v>
      </c>
      <c r="F2852" t="s">
        <v>361</v>
      </c>
      <c r="G2852" t="s">
        <v>20</v>
      </c>
      <c r="H2852" t="s">
        <v>21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1090</v>
      </c>
      <c r="O2852" t="s">
        <v>1091</v>
      </c>
      <c r="P2852" s="4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1" t="s">
        <v>5801</v>
      </c>
      <c r="C2853" s="1" t="s">
        <v>5802</v>
      </c>
      <c r="D2853" s="2">
        <v>4500</v>
      </c>
      <c r="E2853" s="3">
        <v>0</v>
      </c>
      <c r="F2853" t="s">
        <v>361</v>
      </c>
      <c r="G2853" t="s">
        <v>2467</v>
      </c>
      <c r="H2853" t="s">
        <v>59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1090</v>
      </c>
      <c r="O2853" t="s">
        <v>1091</v>
      </c>
      <c r="P2853" s="4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1" t="s">
        <v>5803</v>
      </c>
      <c r="C2854" s="1" t="s">
        <v>5804</v>
      </c>
      <c r="D2854" s="2">
        <v>5000</v>
      </c>
      <c r="E2854" s="3">
        <v>95</v>
      </c>
      <c r="F2854" t="s">
        <v>361</v>
      </c>
      <c r="G2854" t="s">
        <v>20</v>
      </c>
      <c r="H2854" t="s">
        <v>21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1090</v>
      </c>
      <c r="O2854" t="s">
        <v>1091</v>
      </c>
      <c r="P2854" s="4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1" t="s">
        <v>5805</v>
      </c>
      <c r="C2855" s="1" t="s">
        <v>5806</v>
      </c>
      <c r="D2855" s="2">
        <v>9500</v>
      </c>
      <c r="E2855" s="3">
        <v>0</v>
      </c>
      <c r="F2855" t="s">
        <v>361</v>
      </c>
      <c r="G2855" t="s">
        <v>163</v>
      </c>
      <c r="H2855" t="s">
        <v>164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1090</v>
      </c>
      <c r="O2855" t="s">
        <v>1091</v>
      </c>
      <c r="P2855" s="4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1" t="s">
        <v>5807</v>
      </c>
      <c r="C2856" s="1" t="s">
        <v>5808</v>
      </c>
      <c r="D2856" s="2">
        <v>1000</v>
      </c>
      <c r="E2856" s="3">
        <v>417</v>
      </c>
      <c r="F2856" t="s">
        <v>361</v>
      </c>
      <c r="G2856" t="s">
        <v>28</v>
      </c>
      <c r="H2856" t="s">
        <v>29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1090</v>
      </c>
      <c r="O2856" t="s">
        <v>1091</v>
      </c>
      <c r="P2856" s="4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1" t="s">
        <v>5809</v>
      </c>
      <c r="C2857" s="1" t="s">
        <v>5810</v>
      </c>
      <c r="D2857" s="2">
        <v>600</v>
      </c>
      <c r="E2857" s="3">
        <v>300</v>
      </c>
      <c r="F2857" t="s">
        <v>361</v>
      </c>
      <c r="G2857" t="s">
        <v>20</v>
      </c>
      <c r="H2857" t="s">
        <v>21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1090</v>
      </c>
      <c r="O2857" t="s">
        <v>1091</v>
      </c>
      <c r="P2857" s="4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1" t="s">
        <v>5811</v>
      </c>
      <c r="C2858" s="1" t="s">
        <v>5812</v>
      </c>
      <c r="D2858" s="2">
        <v>3000</v>
      </c>
      <c r="E2858" s="3">
        <v>146</v>
      </c>
      <c r="F2858" t="s">
        <v>361</v>
      </c>
      <c r="G2858" t="s">
        <v>20</v>
      </c>
      <c r="H2858" t="s">
        <v>21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1090</v>
      </c>
      <c r="O2858" t="s">
        <v>1091</v>
      </c>
      <c r="P2858" s="4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1" t="s">
        <v>5813</v>
      </c>
      <c r="C2859" s="1" t="s">
        <v>5814</v>
      </c>
      <c r="D2859" s="2">
        <v>38000</v>
      </c>
      <c r="E2859" s="3">
        <v>7500</v>
      </c>
      <c r="F2859" t="s">
        <v>361</v>
      </c>
      <c r="G2859" t="s">
        <v>1430</v>
      </c>
      <c r="H2859" t="s">
        <v>1431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1090</v>
      </c>
      <c r="O2859" t="s">
        <v>1091</v>
      </c>
      <c r="P2859" s="4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1" t="s">
        <v>5815</v>
      </c>
      <c r="C2860" s="1" t="s">
        <v>5816</v>
      </c>
      <c r="D2860" s="2">
        <v>1000</v>
      </c>
      <c r="E2860" s="3">
        <v>0</v>
      </c>
      <c r="F2860" t="s">
        <v>361</v>
      </c>
      <c r="G2860" t="s">
        <v>391</v>
      </c>
      <c r="H2860" t="s">
        <v>59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1090</v>
      </c>
      <c r="O2860" t="s">
        <v>1091</v>
      </c>
      <c r="P2860" s="4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1" t="s">
        <v>5817</v>
      </c>
      <c r="C2861" s="1" t="s">
        <v>5818</v>
      </c>
      <c r="D2861" s="2">
        <v>2000</v>
      </c>
      <c r="E2861" s="3">
        <v>35</v>
      </c>
      <c r="F2861" t="s">
        <v>361</v>
      </c>
      <c r="G2861" t="s">
        <v>54</v>
      </c>
      <c r="H2861" t="s">
        <v>55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1090</v>
      </c>
      <c r="O2861" t="s">
        <v>1091</v>
      </c>
      <c r="P2861" s="4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1" t="s">
        <v>5819</v>
      </c>
      <c r="C2862" s="1" t="s">
        <v>5820</v>
      </c>
      <c r="D2862" s="2">
        <v>4000</v>
      </c>
      <c r="E2862" s="3">
        <v>266</v>
      </c>
      <c r="F2862" t="s">
        <v>361</v>
      </c>
      <c r="G2862" t="s">
        <v>20</v>
      </c>
      <c r="H2862" t="s">
        <v>21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1090</v>
      </c>
      <c r="O2862" t="s">
        <v>1091</v>
      </c>
      <c r="P2862" s="4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1" t="s">
        <v>5821</v>
      </c>
      <c r="C2863" s="1" t="s">
        <v>5822</v>
      </c>
      <c r="D2863" s="2">
        <v>250</v>
      </c>
      <c r="E2863" s="3">
        <v>80</v>
      </c>
      <c r="F2863" t="s">
        <v>361</v>
      </c>
      <c r="G2863" t="s">
        <v>54</v>
      </c>
      <c r="H2863" t="s">
        <v>55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1090</v>
      </c>
      <c r="O2863" t="s">
        <v>1091</v>
      </c>
      <c r="P2863" s="4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1" t="s">
        <v>5823</v>
      </c>
      <c r="C2864" s="1" t="s">
        <v>5824</v>
      </c>
      <c r="D2864" s="2">
        <v>12700</v>
      </c>
      <c r="E2864" s="3">
        <v>55</v>
      </c>
      <c r="F2864" t="s">
        <v>361</v>
      </c>
      <c r="G2864" t="s">
        <v>20</v>
      </c>
      <c r="H2864" t="s">
        <v>21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1090</v>
      </c>
      <c r="O2864" t="s">
        <v>1091</v>
      </c>
      <c r="P2864" s="4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1" t="s">
        <v>5825</v>
      </c>
      <c r="C2865" s="1" t="s">
        <v>5826</v>
      </c>
      <c r="D2865" s="2">
        <v>50000</v>
      </c>
      <c r="E2865" s="3">
        <v>20</v>
      </c>
      <c r="F2865" t="s">
        <v>361</v>
      </c>
      <c r="G2865" t="s">
        <v>20</v>
      </c>
      <c r="H2865" t="s">
        <v>21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1090</v>
      </c>
      <c r="O2865" t="s">
        <v>1091</v>
      </c>
      <c r="P2865" s="4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1" t="s">
        <v>5827</v>
      </c>
      <c r="C2866" s="1" t="s">
        <v>5828</v>
      </c>
      <c r="D2866" s="2">
        <v>2500</v>
      </c>
      <c r="E2866" s="3">
        <v>40</v>
      </c>
      <c r="F2866" t="s">
        <v>361</v>
      </c>
      <c r="G2866" t="s">
        <v>28</v>
      </c>
      <c r="H2866" t="s">
        <v>29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1090</v>
      </c>
      <c r="O2866" t="s">
        <v>1091</v>
      </c>
      <c r="P2866" s="4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1" t="s">
        <v>5829</v>
      </c>
      <c r="C2867" s="1" t="s">
        <v>5830</v>
      </c>
      <c r="D2867" s="2">
        <v>2888</v>
      </c>
      <c r="E2867" s="3">
        <v>0</v>
      </c>
      <c r="F2867" t="s">
        <v>361</v>
      </c>
      <c r="G2867" t="s">
        <v>20</v>
      </c>
      <c r="H2867" t="s">
        <v>21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1090</v>
      </c>
      <c r="O2867" t="s">
        <v>1091</v>
      </c>
      <c r="P2867" s="4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1" t="s">
        <v>5831</v>
      </c>
      <c r="C2868" s="1" t="s">
        <v>5832</v>
      </c>
      <c r="D2868" s="2">
        <v>5000</v>
      </c>
      <c r="E2868" s="3">
        <v>45</v>
      </c>
      <c r="F2868" t="s">
        <v>361</v>
      </c>
      <c r="G2868" t="s">
        <v>20</v>
      </c>
      <c r="H2868" t="s">
        <v>21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1090</v>
      </c>
      <c r="O2868" t="s">
        <v>1091</v>
      </c>
      <c r="P2868" s="4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1" t="s">
        <v>5833</v>
      </c>
      <c r="C2869" s="1" t="s">
        <v>5834</v>
      </c>
      <c r="D2869" s="2">
        <v>2500</v>
      </c>
      <c r="E2869" s="3">
        <v>504</v>
      </c>
      <c r="F2869" t="s">
        <v>361</v>
      </c>
      <c r="G2869" t="s">
        <v>20</v>
      </c>
      <c r="H2869" t="s">
        <v>21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1090</v>
      </c>
      <c r="O2869" t="s">
        <v>1091</v>
      </c>
      <c r="P2869" s="4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1" t="s">
        <v>5835</v>
      </c>
      <c r="C2870" s="1" t="s">
        <v>5836</v>
      </c>
      <c r="D2870" s="2">
        <v>15000</v>
      </c>
      <c r="E2870" s="3">
        <v>6301.76</v>
      </c>
      <c r="F2870" t="s">
        <v>361</v>
      </c>
      <c r="G2870" t="s">
        <v>20</v>
      </c>
      <c r="H2870" t="s">
        <v>21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1090</v>
      </c>
      <c r="O2870" t="s">
        <v>1091</v>
      </c>
      <c r="P2870" s="4">
        <f t="shared" si="88"/>
        <v>42618.827013888891</v>
      </c>
      <c r="Q2870">
        <f t="shared" si="89"/>
        <v>2016</v>
      </c>
    </row>
    <row r="2871" spans="1:17" ht="60" x14ac:dyDescent="0.25">
      <c r="A2871">
        <v>2869</v>
      </c>
      <c r="B2871" s="1" t="s">
        <v>5837</v>
      </c>
      <c r="C2871" s="1" t="s">
        <v>5838</v>
      </c>
      <c r="D2871" s="2">
        <v>20000</v>
      </c>
      <c r="E2871" s="3">
        <v>177</v>
      </c>
      <c r="F2871" t="s">
        <v>361</v>
      </c>
      <c r="G2871" t="s">
        <v>20</v>
      </c>
      <c r="H2871" t="s">
        <v>21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1090</v>
      </c>
      <c r="O2871" t="s">
        <v>1091</v>
      </c>
      <c r="P2871" s="4">
        <f t="shared" si="88"/>
        <v>42540.593530092592</v>
      </c>
      <c r="Q2871">
        <f t="shared" si="89"/>
        <v>2016</v>
      </c>
    </row>
    <row r="2872" spans="1:17" ht="60" x14ac:dyDescent="0.25">
      <c r="A2872">
        <v>2870</v>
      </c>
      <c r="B2872" s="1" t="s">
        <v>5839</v>
      </c>
      <c r="C2872" s="1" t="s">
        <v>5840</v>
      </c>
      <c r="D2872" s="2">
        <v>5000</v>
      </c>
      <c r="E2872" s="3">
        <v>750</v>
      </c>
      <c r="F2872" t="s">
        <v>361</v>
      </c>
      <c r="G2872" t="s">
        <v>20</v>
      </c>
      <c r="H2872" t="s">
        <v>21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1090</v>
      </c>
      <c r="O2872" t="s">
        <v>1091</v>
      </c>
      <c r="P2872" s="4">
        <f t="shared" si="88"/>
        <v>41746.189409722225</v>
      </c>
      <c r="Q2872">
        <f t="shared" si="89"/>
        <v>2014</v>
      </c>
    </row>
    <row r="2873" spans="1:17" ht="45" x14ac:dyDescent="0.25">
      <c r="A2873">
        <v>2871</v>
      </c>
      <c r="B2873" s="1" t="s">
        <v>5841</v>
      </c>
      <c r="C2873" s="1" t="s">
        <v>5842</v>
      </c>
      <c r="D2873" s="2">
        <v>10000</v>
      </c>
      <c r="E2873" s="3">
        <v>467</v>
      </c>
      <c r="F2873" t="s">
        <v>361</v>
      </c>
      <c r="G2873" t="s">
        <v>20</v>
      </c>
      <c r="H2873" t="s">
        <v>21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1090</v>
      </c>
      <c r="O2873" t="s">
        <v>1091</v>
      </c>
      <c r="P2873" s="4">
        <f t="shared" si="88"/>
        <v>41974.738576388889</v>
      </c>
      <c r="Q2873">
        <f t="shared" si="89"/>
        <v>2014</v>
      </c>
    </row>
    <row r="2874" spans="1:17" ht="45" x14ac:dyDescent="0.25">
      <c r="A2874">
        <v>2872</v>
      </c>
      <c r="B2874" s="1" t="s">
        <v>5843</v>
      </c>
      <c r="C2874" s="1" t="s">
        <v>5844</v>
      </c>
      <c r="D2874" s="2">
        <v>3000</v>
      </c>
      <c r="E2874" s="3">
        <v>0</v>
      </c>
      <c r="F2874" t="s">
        <v>361</v>
      </c>
      <c r="G2874" t="s">
        <v>20</v>
      </c>
      <c r="H2874" t="s">
        <v>21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1090</v>
      </c>
      <c r="O2874" t="s">
        <v>1091</v>
      </c>
      <c r="P2874" s="4">
        <f t="shared" si="88"/>
        <v>42115.11618055556</v>
      </c>
      <c r="Q2874">
        <f t="shared" si="89"/>
        <v>2015</v>
      </c>
    </row>
    <row r="2875" spans="1:17" ht="60" x14ac:dyDescent="0.25">
      <c r="A2875">
        <v>2873</v>
      </c>
      <c r="B2875" s="1" t="s">
        <v>5845</v>
      </c>
      <c r="C2875" s="1" t="s">
        <v>5846</v>
      </c>
      <c r="D2875" s="2">
        <v>2500</v>
      </c>
      <c r="E2875" s="3">
        <v>953</v>
      </c>
      <c r="F2875" t="s">
        <v>361</v>
      </c>
      <c r="G2875" t="s">
        <v>20</v>
      </c>
      <c r="H2875" t="s">
        <v>21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1090</v>
      </c>
      <c r="O2875" t="s">
        <v>1091</v>
      </c>
      <c r="P2875" s="4">
        <f t="shared" si="88"/>
        <v>42002.817488425921</v>
      </c>
      <c r="Q2875">
        <f t="shared" si="89"/>
        <v>2014</v>
      </c>
    </row>
    <row r="2876" spans="1:17" ht="60" x14ac:dyDescent="0.25">
      <c r="A2876">
        <v>2874</v>
      </c>
      <c r="B2876" s="1" t="s">
        <v>5847</v>
      </c>
      <c r="C2876" s="1" t="s">
        <v>5848</v>
      </c>
      <c r="D2876" s="2">
        <v>5000</v>
      </c>
      <c r="E2876" s="3">
        <v>271</v>
      </c>
      <c r="F2876" t="s">
        <v>361</v>
      </c>
      <c r="G2876" t="s">
        <v>20</v>
      </c>
      <c r="H2876" t="s">
        <v>21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1090</v>
      </c>
      <c r="O2876" t="s">
        <v>1091</v>
      </c>
      <c r="P2876" s="4">
        <f t="shared" si="88"/>
        <v>42722.84474537037</v>
      </c>
      <c r="Q2876">
        <f t="shared" si="89"/>
        <v>2016</v>
      </c>
    </row>
    <row r="2877" spans="1:17" ht="60" x14ac:dyDescent="0.25">
      <c r="A2877">
        <v>2875</v>
      </c>
      <c r="B2877" s="1" t="s">
        <v>5849</v>
      </c>
      <c r="C2877" s="1" t="s">
        <v>5850</v>
      </c>
      <c r="D2877" s="2">
        <v>20000</v>
      </c>
      <c r="E2877" s="3">
        <v>7</v>
      </c>
      <c r="F2877" t="s">
        <v>361</v>
      </c>
      <c r="G2877" t="s">
        <v>20</v>
      </c>
      <c r="H2877" t="s">
        <v>21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1090</v>
      </c>
      <c r="O2877" t="s">
        <v>1091</v>
      </c>
      <c r="P2877" s="4">
        <f t="shared" si="88"/>
        <v>42465.128391203703</v>
      </c>
      <c r="Q2877">
        <f t="shared" si="89"/>
        <v>2016</v>
      </c>
    </row>
    <row r="2878" spans="1:17" ht="60" x14ac:dyDescent="0.25">
      <c r="A2878">
        <v>2876</v>
      </c>
      <c r="B2878" s="1" t="s">
        <v>5851</v>
      </c>
      <c r="C2878" s="1" t="s">
        <v>5852</v>
      </c>
      <c r="D2878" s="2">
        <v>150000</v>
      </c>
      <c r="E2878" s="3">
        <v>0</v>
      </c>
      <c r="F2878" t="s">
        <v>361</v>
      </c>
      <c r="G2878" t="s">
        <v>20</v>
      </c>
      <c r="H2878" t="s">
        <v>21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1090</v>
      </c>
      <c r="O2878" t="s">
        <v>1091</v>
      </c>
      <c r="P2878" s="4">
        <f t="shared" si="88"/>
        <v>42171.743969907402</v>
      </c>
      <c r="Q2878">
        <f t="shared" si="89"/>
        <v>2015</v>
      </c>
    </row>
    <row r="2879" spans="1:17" ht="60" x14ac:dyDescent="0.25">
      <c r="A2879">
        <v>2877</v>
      </c>
      <c r="B2879" s="1" t="s">
        <v>5853</v>
      </c>
      <c r="C2879" s="1" t="s">
        <v>5854</v>
      </c>
      <c r="D2879" s="2">
        <v>6000</v>
      </c>
      <c r="E2879" s="3">
        <v>650</v>
      </c>
      <c r="F2879" t="s">
        <v>361</v>
      </c>
      <c r="G2879" t="s">
        <v>20</v>
      </c>
      <c r="H2879" t="s">
        <v>21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1090</v>
      </c>
      <c r="O2879" t="s">
        <v>1091</v>
      </c>
      <c r="P2879" s="4">
        <f t="shared" si="88"/>
        <v>42672.955138888887</v>
      </c>
      <c r="Q2879">
        <f t="shared" si="89"/>
        <v>2016</v>
      </c>
    </row>
    <row r="2880" spans="1:17" ht="45" x14ac:dyDescent="0.25">
      <c r="A2880">
        <v>2878</v>
      </c>
      <c r="B2880" s="1" t="s">
        <v>5855</v>
      </c>
      <c r="C2880" s="1" t="s">
        <v>5856</v>
      </c>
      <c r="D2880" s="2">
        <v>3000</v>
      </c>
      <c r="E2880" s="3">
        <v>63</v>
      </c>
      <c r="F2880" t="s">
        <v>361</v>
      </c>
      <c r="G2880" t="s">
        <v>28</v>
      </c>
      <c r="H2880" t="s">
        <v>29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1090</v>
      </c>
      <c r="O2880" t="s">
        <v>1091</v>
      </c>
      <c r="P2880" s="4">
        <f t="shared" si="88"/>
        <v>42128.615682870368</v>
      </c>
      <c r="Q2880">
        <f t="shared" si="89"/>
        <v>2015</v>
      </c>
    </row>
    <row r="2881" spans="1:17" ht="45" x14ac:dyDescent="0.25">
      <c r="A2881">
        <v>2879</v>
      </c>
      <c r="B2881" s="1" t="s">
        <v>5857</v>
      </c>
      <c r="C2881" s="1" t="s">
        <v>5858</v>
      </c>
      <c r="D2881" s="2">
        <v>11200</v>
      </c>
      <c r="E2881" s="3">
        <v>29</v>
      </c>
      <c r="F2881" t="s">
        <v>361</v>
      </c>
      <c r="G2881" t="s">
        <v>20</v>
      </c>
      <c r="H2881" t="s">
        <v>21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1090</v>
      </c>
      <c r="O2881" t="s">
        <v>1091</v>
      </c>
      <c r="P2881" s="4">
        <f t="shared" si="88"/>
        <v>42359.725243055553</v>
      </c>
      <c r="Q2881">
        <f t="shared" si="89"/>
        <v>2015</v>
      </c>
    </row>
    <row r="2882" spans="1:17" ht="60" x14ac:dyDescent="0.25">
      <c r="A2882">
        <v>2880</v>
      </c>
      <c r="B2882" s="1" t="s">
        <v>5859</v>
      </c>
      <c r="C2882" s="1" t="s">
        <v>5860</v>
      </c>
      <c r="D2882" s="2">
        <v>12000</v>
      </c>
      <c r="E2882" s="3">
        <v>2800</v>
      </c>
      <c r="F2882" t="s">
        <v>361</v>
      </c>
      <c r="G2882" t="s">
        <v>20</v>
      </c>
      <c r="H2882" t="s">
        <v>21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1090</v>
      </c>
      <c r="O2882" t="s">
        <v>1091</v>
      </c>
      <c r="P2882" s="4">
        <f t="shared" ref="P2882:P2945" si="90">(((J2882/60)/60)/24)+DATE(1970,1,1)</f>
        <v>42192.905694444446</v>
      </c>
      <c r="Q2882">
        <f t="shared" ref="Q2882:Q2945" si="91">YEAR(P2882)</f>
        <v>2015</v>
      </c>
    </row>
    <row r="2883" spans="1:17" ht="60" x14ac:dyDescent="0.25">
      <c r="A2883">
        <v>2881</v>
      </c>
      <c r="B2883" s="1" t="s">
        <v>5861</v>
      </c>
      <c r="C2883" s="1" t="s">
        <v>5862</v>
      </c>
      <c r="D2883" s="2">
        <v>5500</v>
      </c>
      <c r="E2883" s="3">
        <v>0</v>
      </c>
      <c r="F2883" t="s">
        <v>361</v>
      </c>
      <c r="G2883" t="s">
        <v>20</v>
      </c>
      <c r="H2883" t="s">
        <v>21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1090</v>
      </c>
      <c r="O2883" t="s">
        <v>1091</v>
      </c>
      <c r="P2883" s="4">
        <f t="shared" si="90"/>
        <v>41916.597638888888</v>
      </c>
      <c r="Q2883">
        <f t="shared" si="91"/>
        <v>2014</v>
      </c>
    </row>
    <row r="2884" spans="1:17" ht="60" x14ac:dyDescent="0.25">
      <c r="A2884">
        <v>2882</v>
      </c>
      <c r="B2884" s="1" t="s">
        <v>5863</v>
      </c>
      <c r="C2884" s="1" t="s">
        <v>5864</v>
      </c>
      <c r="D2884" s="2">
        <v>750</v>
      </c>
      <c r="E2884" s="3">
        <v>252</v>
      </c>
      <c r="F2884" t="s">
        <v>361</v>
      </c>
      <c r="G2884" t="s">
        <v>20</v>
      </c>
      <c r="H2884" t="s">
        <v>21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1090</v>
      </c>
      <c r="O2884" t="s">
        <v>1091</v>
      </c>
      <c r="P2884" s="4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1" t="s">
        <v>5865</v>
      </c>
      <c r="C2885" s="1" t="s">
        <v>5866</v>
      </c>
      <c r="D2885" s="2">
        <v>10000</v>
      </c>
      <c r="E2885" s="3">
        <v>1908</v>
      </c>
      <c r="F2885" t="s">
        <v>361</v>
      </c>
      <c r="G2885" t="s">
        <v>20</v>
      </c>
      <c r="H2885" t="s">
        <v>21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1090</v>
      </c>
      <c r="O2885" t="s">
        <v>1091</v>
      </c>
      <c r="P2885" s="4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1" t="s">
        <v>5867</v>
      </c>
      <c r="C2886" s="1" t="s">
        <v>5868</v>
      </c>
      <c r="D2886" s="2">
        <v>45000</v>
      </c>
      <c r="E2886" s="3">
        <v>185</v>
      </c>
      <c r="F2886" t="s">
        <v>361</v>
      </c>
      <c r="G2886" t="s">
        <v>20</v>
      </c>
      <c r="H2886" t="s">
        <v>21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1090</v>
      </c>
      <c r="O2886" t="s">
        <v>1091</v>
      </c>
      <c r="P2886" s="4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1" t="s">
        <v>5869</v>
      </c>
      <c r="C2887" s="1" t="s">
        <v>5870</v>
      </c>
      <c r="D2887" s="2">
        <v>400</v>
      </c>
      <c r="E2887" s="3">
        <v>130</v>
      </c>
      <c r="F2887" t="s">
        <v>361</v>
      </c>
      <c r="G2887" t="s">
        <v>20</v>
      </c>
      <c r="H2887" t="s">
        <v>21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1090</v>
      </c>
      <c r="O2887" t="s">
        <v>1091</v>
      </c>
      <c r="P2887" s="4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1" t="s">
        <v>5871</v>
      </c>
      <c r="C2888" s="1" t="s">
        <v>5872</v>
      </c>
      <c r="D2888" s="2">
        <v>200</v>
      </c>
      <c r="E2888" s="3">
        <v>10</v>
      </c>
      <c r="F2888" t="s">
        <v>361</v>
      </c>
      <c r="G2888" t="s">
        <v>20</v>
      </c>
      <c r="H2888" t="s">
        <v>21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1090</v>
      </c>
      <c r="O2888" t="s">
        <v>1091</v>
      </c>
      <c r="P2888" s="4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1" t="s">
        <v>5873</v>
      </c>
      <c r="C2889" s="1" t="s">
        <v>5874</v>
      </c>
      <c r="D2889" s="2">
        <v>3000</v>
      </c>
      <c r="E2889" s="3">
        <v>5</v>
      </c>
      <c r="F2889" t="s">
        <v>361</v>
      </c>
      <c r="G2889" t="s">
        <v>20</v>
      </c>
      <c r="H2889" t="s">
        <v>21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1090</v>
      </c>
      <c r="O2889" t="s">
        <v>1091</v>
      </c>
      <c r="P2889" s="4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1" t="s">
        <v>5875</v>
      </c>
      <c r="C2890" s="1" t="s">
        <v>5876</v>
      </c>
      <c r="D2890" s="2">
        <v>30000</v>
      </c>
      <c r="E2890" s="3">
        <v>0</v>
      </c>
      <c r="F2890" t="s">
        <v>361</v>
      </c>
      <c r="G2890" t="s">
        <v>20</v>
      </c>
      <c r="H2890" t="s">
        <v>21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1090</v>
      </c>
      <c r="O2890" t="s">
        <v>1091</v>
      </c>
      <c r="P2890" s="4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1" t="s">
        <v>5877</v>
      </c>
      <c r="C2891" s="1" t="s">
        <v>5878</v>
      </c>
      <c r="D2891" s="2">
        <v>3000</v>
      </c>
      <c r="E2891" s="3">
        <v>1142</v>
      </c>
      <c r="F2891" t="s">
        <v>361</v>
      </c>
      <c r="G2891" t="s">
        <v>20</v>
      </c>
      <c r="H2891" t="s">
        <v>21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1090</v>
      </c>
      <c r="O2891" t="s">
        <v>1091</v>
      </c>
      <c r="P2891" s="4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1" t="s">
        <v>5879</v>
      </c>
      <c r="C2892" s="1" t="s">
        <v>5880</v>
      </c>
      <c r="D2892" s="2">
        <v>2000</v>
      </c>
      <c r="E2892" s="3">
        <v>21</v>
      </c>
      <c r="F2892" t="s">
        <v>361</v>
      </c>
      <c r="G2892" t="s">
        <v>20</v>
      </c>
      <c r="H2892" t="s">
        <v>21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1090</v>
      </c>
      <c r="O2892" t="s">
        <v>1091</v>
      </c>
      <c r="P2892" s="4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1" t="s">
        <v>5881</v>
      </c>
      <c r="C2893" s="1" t="s">
        <v>5882</v>
      </c>
      <c r="D2893" s="2">
        <v>10000</v>
      </c>
      <c r="E2893" s="3">
        <v>273</v>
      </c>
      <c r="F2893" t="s">
        <v>361</v>
      </c>
      <c r="G2893" t="s">
        <v>20</v>
      </c>
      <c r="H2893" t="s">
        <v>21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1090</v>
      </c>
      <c r="O2893" t="s">
        <v>1091</v>
      </c>
      <c r="P2893" s="4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1" t="s">
        <v>5883</v>
      </c>
      <c r="C2894" s="1" t="s">
        <v>5884</v>
      </c>
      <c r="D2894" s="2">
        <v>5500</v>
      </c>
      <c r="E2894" s="3">
        <v>500</v>
      </c>
      <c r="F2894" t="s">
        <v>361</v>
      </c>
      <c r="G2894" t="s">
        <v>20</v>
      </c>
      <c r="H2894" t="s">
        <v>21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1090</v>
      </c>
      <c r="O2894" t="s">
        <v>1091</v>
      </c>
      <c r="P2894" s="4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1" t="s">
        <v>5885</v>
      </c>
      <c r="C2895" s="1" t="s">
        <v>5886</v>
      </c>
      <c r="D2895" s="2">
        <v>5000</v>
      </c>
      <c r="E2895" s="3">
        <v>25</v>
      </c>
      <c r="F2895" t="s">
        <v>361</v>
      </c>
      <c r="G2895" t="s">
        <v>20</v>
      </c>
      <c r="H2895" t="s">
        <v>21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1090</v>
      </c>
      <c r="O2895" t="s">
        <v>1091</v>
      </c>
      <c r="P2895" s="4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1" t="s">
        <v>5887</v>
      </c>
      <c r="C2896" s="1" t="s">
        <v>5888</v>
      </c>
      <c r="D2896" s="2">
        <v>50000</v>
      </c>
      <c r="E2896" s="3">
        <v>0</v>
      </c>
      <c r="F2896" t="s">
        <v>361</v>
      </c>
      <c r="G2896" t="s">
        <v>20</v>
      </c>
      <c r="H2896" t="s">
        <v>21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1090</v>
      </c>
      <c r="O2896" t="s">
        <v>1091</v>
      </c>
      <c r="P2896" s="4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1" t="s">
        <v>5889</v>
      </c>
      <c r="C2897" s="1" t="s">
        <v>5890</v>
      </c>
      <c r="D2897" s="2">
        <v>500</v>
      </c>
      <c r="E2897" s="3">
        <v>23</v>
      </c>
      <c r="F2897" t="s">
        <v>361</v>
      </c>
      <c r="G2897" t="s">
        <v>20</v>
      </c>
      <c r="H2897" t="s">
        <v>21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1090</v>
      </c>
      <c r="O2897" t="s">
        <v>1091</v>
      </c>
      <c r="P2897" s="4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1" t="s">
        <v>5891</v>
      </c>
      <c r="C2898" s="1" t="s">
        <v>5892</v>
      </c>
      <c r="D2898" s="2">
        <v>3000</v>
      </c>
      <c r="E2898" s="3">
        <v>625</v>
      </c>
      <c r="F2898" t="s">
        <v>361</v>
      </c>
      <c r="G2898" t="s">
        <v>20</v>
      </c>
      <c r="H2898" t="s">
        <v>21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1090</v>
      </c>
      <c r="O2898" t="s">
        <v>1091</v>
      </c>
      <c r="P2898" s="4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1" t="s">
        <v>5893</v>
      </c>
      <c r="C2899" s="1" t="s">
        <v>5894</v>
      </c>
      <c r="D2899" s="2">
        <v>12000</v>
      </c>
      <c r="E2899" s="3">
        <v>550</v>
      </c>
      <c r="F2899" t="s">
        <v>361</v>
      </c>
      <c r="G2899" t="s">
        <v>20</v>
      </c>
      <c r="H2899" t="s">
        <v>21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1090</v>
      </c>
      <c r="O2899" t="s">
        <v>1091</v>
      </c>
      <c r="P2899" s="4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1" t="s">
        <v>5895</v>
      </c>
      <c r="C2900" s="1" t="s">
        <v>5896</v>
      </c>
      <c r="D2900" s="2">
        <v>7500</v>
      </c>
      <c r="E2900" s="3">
        <v>316</v>
      </c>
      <c r="F2900" t="s">
        <v>361</v>
      </c>
      <c r="G2900" t="s">
        <v>20</v>
      </c>
      <c r="H2900" t="s">
        <v>21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1090</v>
      </c>
      <c r="O2900" t="s">
        <v>1091</v>
      </c>
      <c r="P2900" s="4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1" t="s">
        <v>5897</v>
      </c>
      <c r="C2901" s="1" t="s">
        <v>5898</v>
      </c>
      <c r="D2901" s="2">
        <v>10000</v>
      </c>
      <c r="E2901" s="3">
        <v>0</v>
      </c>
      <c r="F2901" t="s">
        <v>361</v>
      </c>
      <c r="G2901" t="s">
        <v>20</v>
      </c>
      <c r="H2901" t="s">
        <v>21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1090</v>
      </c>
      <c r="O2901" t="s">
        <v>1091</v>
      </c>
      <c r="P2901" s="4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1" t="s">
        <v>5899</v>
      </c>
      <c r="C2902" s="1" t="s">
        <v>5900</v>
      </c>
      <c r="D2902" s="2">
        <v>5500</v>
      </c>
      <c r="E2902" s="3">
        <v>3405</v>
      </c>
      <c r="F2902" t="s">
        <v>361</v>
      </c>
      <c r="G2902" t="s">
        <v>20</v>
      </c>
      <c r="H2902" t="s">
        <v>21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1090</v>
      </c>
      <c r="O2902" t="s">
        <v>1091</v>
      </c>
      <c r="P2902" s="4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1" t="s">
        <v>5901</v>
      </c>
      <c r="C2903" s="1" t="s">
        <v>5902</v>
      </c>
      <c r="D2903" s="2">
        <v>750</v>
      </c>
      <c r="E2903" s="3">
        <v>6</v>
      </c>
      <c r="F2903" t="s">
        <v>361</v>
      </c>
      <c r="G2903" t="s">
        <v>20</v>
      </c>
      <c r="H2903" t="s">
        <v>21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1090</v>
      </c>
      <c r="O2903" t="s">
        <v>1091</v>
      </c>
      <c r="P2903" s="4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1" t="s">
        <v>5903</v>
      </c>
      <c r="C2904" s="1" t="s">
        <v>5904</v>
      </c>
      <c r="D2904" s="2">
        <v>150000</v>
      </c>
      <c r="E2904" s="3">
        <v>25</v>
      </c>
      <c r="F2904" t="s">
        <v>361</v>
      </c>
      <c r="G2904" t="s">
        <v>20</v>
      </c>
      <c r="H2904" t="s">
        <v>21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1090</v>
      </c>
      <c r="O2904" t="s">
        <v>1091</v>
      </c>
      <c r="P2904" s="4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1" t="s">
        <v>5905</v>
      </c>
      <c r="C2905" s="1" t="s">
        <v>5906</v>
      </c>
      <c r="D2905" s="2">
        <v>5000</v>
      </c>
      <c r="E2905" s="3">
        <v>39</v>
      </c>
      <c r="F2905" t="s">
        <v>361</v>
      </c>
      <c r="G2905" t="s">
        <v>20</v>
      </c>
      <c r="H2905" t="s">
        <v>21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1090</v>
      </c>
      <c r="O2905" t="s">
        <v>1091</v>
      </c>
      <c r="P2905" s="4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1" t="s">
        <v>5907</v>
      </c>
      <c r="C2906" s="1" t="s">
        <v>5908</v>
      </c>
      <c r="D2906" s="2">
        <v>1500</v>
      </c>
      <c r="E2906" s="3">
        <v>75</v>
      </c>
      <c r="F2906" t="s">
        <v>361</v>
      </c>
      <c r="G2906" t="s">
        <v>28</v>
      </c>
      <c r="H2906" t="s">
        <v>29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1090</v>
      </c>
      <c r="O2906" t="s">
        <v>1091</v>
      </c>
      <c r="P2906" s="4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1" t="s">
        <v>5909</v>
      </c>
      <c r="C2907" s="1" t="s">
        <v>5910</v>
      </c>
      <c r="D2907" s="2">
        <v>3500</v>
      </c>
      <c r="E2907" s="3">
        <v>622</v>
      </c>
      <c r="F2907" t="s">
        <v>361</v>
      </c>
      <c r="G2907" t="s">
        <v>20</v>
      </c>
      <c r="H2907" t="s">
        <v>21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1090</v>
      </c>
      <c r="O2907" t="s">
        <v>1091</v>
      </c>
      <c r="P2907" s="4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1" t="s">
        <v>5911</v>
      </c>
      <c r="C2908" s="1" t="s">
        <v>5912</v>
      </c>
      <c r="D2908" s="2">
        <v>6000</v>
      </c>
      <c r="E2908" s="3">
        <v>565</v>
      </c>
      <c r="F2908" t="s">
        <v>361</v>
      </c>
      <c r="G2908" t="s">
        <v>20</v>
      </c>
      <c r="H2908" t="s">
        <v>21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1090</v>
      </c>
      <c r="O2908" t="s">
        <v>1091</v>
      </c>
      <c r="P2908" s="4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1" t="s">
        <v>5913</v>
      </c>
      <c r="C2909" s="1" t="s">
        <v>5914</v>
      </c>
      <c r="D2909" s="2">
        <v>2500</v>
      </c>
      <c r="E2909" s="3">
        <v>2</v>
      </c>
      <c r="F2909" t="s">
        <v>361</v>
      </c>
      <c r="G2909" t="s">
        <v>20</v>
      </c>
      <c r="H2909" t="s">
        <v>21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1090</v>
      </c>
      <c r="O2909" t="s">
        <v>1091</v>
      </c>
      <c r="P2909" s="4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1" t="s">
        <v>5915</v>
      </c>
      <c r="C2910" s="1" t="s">
        <v>5916</v>
      </c>
      <c r="D2910" s="2">
        <v>9600</v>
      </c>
      <c r="E2910" s="3">
        <v>264</v>
      </c>
      <c r="F2910" t="s">
        <v>361</v>
      </c>
      <c r="G2910" t="s">
        <v>20</v>
      </c>
      <c r="H2910" t="s">
        <v>21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1090</v>
      </c>
      <c r="O2910" t="s">
        <v>1091</v>
      </c>
      <c r="P2910" s="4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1" t="s">
        <v>5917</v>
      </c>
      <c r="C2911" s="1" t="s">
        <v>5918</v>
      </c>
      <c r="D2911" s="2">
        <v>180000</v>
      </c>
      <c r="E2911" s="3">
        <v>20</v>
      </c>
      <c r="F2911" t="s">
        <v>361</v>
      </c>
      <c r="G2911" t="s">
        <v>20</v>
      </c>
      <c r="H2911" t="s">
        <v>21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1090</v>
      </c>
      <c r="O2911" t="s">
        <v>1091</v>
      </c>
      <c r="P2911" s="4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1" t="s">
        <v>5919</v>
      </c>
      <c r="C2912" s="1" t="s">
        <v>5920</v>
      </c>
      <c r="D2912" s="2">
        <v>30000</v>
      </c>
      <c r="E2912" s="3">
        <v>1</v>
      </c>
      <c r="F2912" t="s">
        <v>361</v>
      </c>
      <c r="G2912" t="s">
        <v>28</v>
      </c>
      <c r="H2912" t="s">
        <v>29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1090</v>
      </c>
      <c r="O2912" t="s">
        <v>1091</v>
      </c>
      <c r="P2912" s="4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1" t="s">
        <v>5921</v>
      </c>
      <c r="C2913" s="1" t="s">
        <v>5922</v>
      </c>
      <c r="D2913" s="2">
        <v>1800</v>
      </c>
      <c r="E2913" s="3">
        <v>657</v>
      </c>
      <c r="F2913" t="s">
        <v>361</v>
      </c>
      <c r="G2913" t="s">
        <v>20</v>
      </c>
      <c r="H2913" t="s">
        <v>21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1090</v>
      </c>
      <c r="O2913" t="s">
        <v>1091</v>
      </c>
      <c r="P2913" s="4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1" t="s">
        <v>5923</v>
      </c>
      <c r="C2914" s="1" t="s">
        <v>5924</v>
      </c>
      <c r="D2914" s="2">
        <v>14440</v>
      </c>
      <c r="E2914" s="3">
        <v>2030</v>
      </c>
      <c r="F2914" t="s">
        <v>361</v>
      </c>
      <c r="G2914" t="s">
        <v>20</v>
      </c>
      <c r="H2914" t="s">
        <v>21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1090</v>
      </c>
      <c r="O2914" t="s">
        <v>1091</v>
      </c>
      <c r="P2914" s="4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1" t="s">
        <v>5925</v>
      </c>
      <c r="C2915" s="1" t="s">
        <v>5926</v>
      </c>
      <c r="D2915" s="2">
        <v>10000</v>
      </c>
      <c r="E2915" s="3">
        <v>2</v>
      </c>
      <c r="F2915" t="s">
        <v>361</v>
      </c>
      <c r="G2915" t="s">
        <v>20</v>
      </c>
      <c r="H2915" t="s">
        <v>21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1090</v>
      </c>
      <c r="O2915" t="s">
        <v>1091</v>
      </c>
      <c r="P2915" s="4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1" t="s">
        <v>5927</v>
      </c>
      <c r="C2916" s="1" t="s">
        <v>5928</v>
      </c>
      <c r="D2916" s="2">
        <v>25000</v>
      </c>
      <c r="E2916" s="3">
        <v>1</v>
      </c>
      <c r="F2916" t="s">
        <v>361</v>
      </c>
      <c r="G2916" t="s">
        <v>28</v>
      </c>
      <c r="H2916" t="s">
        <v>29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1090</v>
      </c>
      <c r="O2916" t="s">
        <v>1091</v>
      </c>
      <c r="P2916" s="4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1" t="s">
        <v>5929</v>
      </c>
      <c r="C2917" s="1" t="s">
        <v>5930</v>
      </c>
      <c r="D2917" s="2">
        <v>1000</v>
      </c>
      <c r="E2917" s="3">
        <v>611</v>
      </c>
      <c r="F2917" t="s">
        <v>361</v>
      </c>
      <c r="G2917" t="s">
        <v>28</v>
      </c>
      <c r="H2917" t="s">
        <v>29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1090</v>
      </c>
      <c r="O2917" t="s">
        <v>1091</v>
      </c>
      <c r="P2917" s="4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1" t="s">
        <v>5931</v>
      </c>
      <c r="C2918" s="1" t="s">
        <v>5932</v>
      </c>
      <c r="D2918" s="2">
        <v>1850</v>
      </c>
      <c r="E2918" s="3">
        <v>145</v>
      </c>
      <c r="F2918" t="s">
        <v>361</v>
      </c>
      <c r="G2918" t="s">
        <v>28</v>
      </c>
      <c r="H2918" t="s">
        <v>29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1090</v>
      </c>
      <c r="O2918" t="s">
        <v>1091</v>
      </c>
      <c r="P2918" s="4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1" t="s">
        <v>5933</v>
      </c>
      <c r="C2919" s="1" t="s">
        <v>5934</v>
      </c>
      <c r="D2919" s="2">
        <v>2000</v>
      </c>
      <c r="E2919" s="3">
        <v>437</v>
      </c>
      <c r="F2919" t="s">
        <v>361</v>
      </c>
      <c r="G2919" t="s">
        <v>20</v>
      </c>
      <c r="H2919" t="s">
        <v>21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1090</v>
      </c>
      <c r="O2919" t="s">
        <v>1091</v>
      </c>
      <c r="P2919" s="4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1" t="s">
        <v>5935</v>
      </c>
      <c r="C2920" s="1" t="s">
        <v>5936</v>
      </c>
      <c r="D2920" s="2">
        <v>5000</v>
      </c>
      <c r="E2920" s="3">
        <v>1362</v>
      </c>
      <c r="F2920" t="s">
        <v>361</v>
      </c>
      <c r="G2920" t="s">
        <v>20</v>
      </c>
      <c r="H2920" t="s">
        <v>21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1090</v>
      </c>
      <c r="O2920" t="s">
        <v>1091</v>
      </c>
      <c r="P2920" s="4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1" t="s">
        <v>5937</v>
      </c>
      <c r="C2921" s="1" t="s">
        <v>5938</v>
      </c>
      <c r="D2921" s="2">
        <v>600</v>
      </c>
      <c r="E2921" s="3">
        <v>51</v>
      </c>
      <c r="F2921" t="s">
        <v>361</v>
      </c>
      <c r="G2921" t="s">
        <v>20</v>
      </c>
      <c r="H2921" t="s">
        <v>21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1090</v>
      </c>
      <c r="O2921" t="s">
        <v>1091</v>
      </c>
      <c r="P2921" s="4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1" t="s">
        <v>5939</v>
      </c>
      <c r="C2922" s="1" t="s">
        <v>5940</v>
      </c>
      <c r="D2922" s="2">
        <v>2500</v>
      </c>
      <c r="E2922" s="3">
        <v>671</v>
      </c>
      <c r="F2922" t="s">
        <v>361</v>
      </c>
      <c r="G2922" t="s">
        <v>163</v>
      </c>
      <c r="H2922" t="s">
        <v>164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1090</v>
      </c>
      <c r="O2922" t="s">
        <v>1091</v>
      </c>
      <c r="P2922" s="4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1" t="s">
        <v>5941</v>
      </c>
      <c r="C2923" s="1" t="s">
        <v>5942</v>
      </c>
      <c r="D2923" s="2">
        <v>100</v>
      </c>
      <c r="E2923" s="3">
        <v>129</v>
      </c>
      <c r="F2923" t="s">
        <v>19</v>
      </c>
      <c r="G2923" t="s">
        <v>20</v>
      </c>
      <c r="H2923" t="s">
        <v>21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1090</v>
      </c>
      <c r="O2923" t="s">
        <v>5943</v>
      </c>
      <c r="P2923" s="4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1" t="s">
        <v>5944</v>
      </c>
      <c r="C2924" s="1" t="s">
        <v>5945</v>
      </c>
      <c r="D2924" s="2">
        <v>500</v>
      </c>
      <c r="E2924" s="3">
        <v>500</v>
      </c>
      <c r="F2924" t="s">
        <v>19</v>
      </c>
      <c r="G2924" t="s">
        <v>28</v>
      </c>
      <c r="H2924" t="s">
        <v>29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1090</v>
      </c>
      <c r="O2924" t="s">
        <v>5943</v>
      </c>
      <c r="P2924" s="4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1" t="s">
        <v>5946</v>
      </c>
      <c r="C2925" s="1" t="s">
        <v>5947</v>
      </c>
      <c r="D2925" s="2">
        <v>300</v>
      </c>
      <c r="E2925" s="3">
        <v>300</v>
      </c>
      <c r="F2925" t="s">
        <v>19</v>
      </c>
      <c r="G2925" t="s">
        <v>20</v>
      </c>
      <c r="H2925" t="s">
        <v>21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1090</v>
      </c>
      <c r="O2925" t="s">
        <v>5943</v>
      </c>
      <c r="P2925" s="4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1" t="s">
        <v>5948</v>
      </c>
      <c r="C2926" s="1" t="s">
        <v>5949</v>
      </c>
      <c r="D2926" s="2">
        <v>25000</v>
      </c>
      <c r="E2926" s="3">
        <v>25800</v>
      </c>
      <c r="F2926" t="s">
        <v>19</v>
      </c>
      <c r="G2926" t="s">
        <v>20</v>
      </c>
      <c r="H2926" t="s">
        <v>21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1090</v>
      </c>
      <c r="O2926" t="s">
        <v>5943</v>
      </c>
      <c r="P2926" s="4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1" t="s">
        <v>5950</v>
      </c>
      <c r="C2927" s="1" t="s">
        <v>5951</v>
      </c>
      <c r="D2927" s="2">
        <v>45000</v>
      </c>
      <c r="E2927" s="3">
        <v>46100.69</v>
      </c>
      <c r="F2927" t="s">
        <v>19</v>
      </c>
      <c r="G2927" t="s">
        <v>20</v>
      </c>
      <c r="H2927" t="s">
        <v>21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1090</v>
      </c>
      <c r="O2927" t="s">
        <v>5943</v>
      </c>
      <c r="P2927" s="4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1" t="s">
        <v>5952</v>
      </c>
      <c r="C2928" s="1" t="s">
        <v>5953</v>
      </c>
      <c r="D2928" s="2">
        <v>3000</v>
      </c>
      <c r="E2928" s="3">
        <v>3750</v>
      </c>
      <c r="F2928" t="s">
        <v>19</v>
      </c>
      <c r="G2928" t="s">
        <v>20</v>
      </c>
      <c r="H2928" t="s">
        <v>21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1090</v>
      </c>
      <c r="O2928" t="s">
        <v>5943</v>
      </c>
      <c r="P2928" s="4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1" t="s">
        <v>5954</v>
      </c>
      <c r="C2929" s="1" t="s">
        <v>5955</v>
      </c>
      <c r="D2929" s="2">
        <v>1800</v>
      </c>
      <c r="E2929" s="3">
        <v>2355</v>
      </c>
      <c r="F2929" t="s">
        <v>19</v>
      </c>
      <c r="G2929" t="s">
        <v>20</v>
      </c>
      <c r="H2929" t="s">
        <v>21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1090</v>
      </c>
      <c r="O2929" t="s">
        <v>5943</v>
      </c>
      <c r="P2929" s="4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1" t="s">
        <v>5956</v>
      </c>
      <c r="C2930" s="1" t="s">
        <v>5957</v>
      </c>
      <c r="D2930" s="2">
        <v>1000</v>
      </c>
      <c r="E2930" s="3">
        <v>1000</v>
      </c>
      <c r="F2930" t="s">
        <v>19</v>
      </c>
      <c r="G2930" t="s">
        <v>20</v>
      </c>
      <c r="H2930" t="s">
        <v>21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1090</v>
      </c>
      <c r="O2930" t="s">
        <v>5943</v>
      </c>
      <c r="P2930" s="4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1" t="s">
        <v>5958</v>
      </c>
      <c r="C2931" s="1" t="s">
        <v>5959</v>
      </c>
      <c r="D2931" s="2">
        <v>8000</v>
      </c>
      <c r="E2931" s="3">
        <v>8165.55</v>
      </c>
      <c r="F2931" t="s">
        <v>19</v>
      </c>
      <c r="G2931" t="s">
        <v>20</v>
      </c>
      <c r="H2931" t="s">
        <v>21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1090</v>
      </c>
      <c r="O2931" t="s">
        <v>5943</v>
      </c>
      <c r="P2931" s="4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1" t="s">
        <v>5960</v>
      </c>
      <c r="C2932" s="1" t="s">
        <v>5961</v>
      </c>
      <c r="D2932" s="2">
        <v>10000</v>
      </c>
      <c r="E2932" s="3">
        <v>10092</v>
      </c>
      <c r="F2932" t="s">
        <v>19</v>
      </c>
      <c r="G2932" t="s">
        <v>28</v>
      </c>
      <c r="H2932" t="s">
        <v>29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1090</v>
      </c>
      <c r="O2932" t="s">
        <v>5943</v>
      </c>
      <c r="P2932" s="4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1" t="s">
        <v>5962</v>
      </c>
      <c r="C2933" s="1" t="s">
        <v>5963</v>
      </c>
      <c r="D2933" s="2">
        <v>750</v>
      </c>
      <c r="E2933" s="3">
        <v>795</v>
      </c>
      <c r="F2933" t="s">
        <v>19</v>
      </c>
      <c r="G2933" t="s">
        <v>163</v>
      </c>
      <c r="H2933" t="s">
        <v>164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1090</v>
      </c>
      <c r="O2933" t="s">
        <v>5943</v>
      </c>
      <c r="P2933" s="4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1" t="s">
        <v>5964</v>
      </c>
      <c r="C2934" s="1" t="s">
        <v>5965</v>
      </c>
      <c r="D2934" s="2">
        <v>3100</v>
      </c>
      <c r="E2934" s="3">
        <v>3258</v>
      </c>
      <c r="F2934" t="s">
        <v>19</v>
      </c>
      <c r="G2934" t="s">
        <v>54</v>
      </c>
      <c r="H2934" t="s">
        <v>55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1090</v>
      </c>
      <c r="O2934" t="s">
        <v>5943</v>
      </c>
      <c r="P2934" s="4">
        <f t="shared" si="90"/>
        <v>42025.164780092593</v>
      </c>
      <c r="Q2934">
        <f t="shared" si="91"/>
        <v>2015</v>
      </c>
    </row>
    <row r="2935" spans="1:17" ht="60" x14ac:dyDescent="0.25">
      <c r="A2935">
        <v>2933</v>
      </c>
      <c r="B2935" s="1" t="s">
        <v>5966</v>
      </c>
      <c r="C2935" s="1" t="s">
        <v>5967</v>
      </c>
      <c r="D2935" s="2">
        <v>2500</v>
      </c>
      <c r="E2935" s="3">
        <v>2569</v>
      </c>
      <c r="F2935" t="s">
        <v>19</v>
      </c>
      <c r="G2935" t="s">
        <v>20</v>
      </c>
      <c r="H2935" t="s">
        <v>21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1090</v>
      </c>
      <c r="O2935" t="s">
        <v>5943</v>
      </c>
      <c r="P2935" s="4">
        <f t="shared" si="90"/>
        <v>42495.956631944442</v>
      </c>
      <c r="Q2935">
        <f t="shared" si="91"/>
        <v>2016</v>
      </c>
    </row>
    <row r="2936" spans="1:17" ht="45" x14ac:dyDescent="0.25">
      <c r="A2936">
        <v>2934</v>
      </c>
      <c r="B2936" s="1" t="s">
        <v>5968</v>
      </c>
      <c r="C2936" s="1" t="s">
        <v>5969</v>
      </c>
      <c r="D2936" s="2">
        <v>2500</v>
      </c>
      <c r="E2936" s="3">
        <v>2700</v>
      </c>
      <c r="F2936" t="s">
        <v>19</v>
      </c>
      <c r="G2936" t="s">
        <v>163</v>
      </c>
      <c r="H2936" t="s">
        <v>164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1090</v>
      </c>
      <c r="O2936" t="s">
        <v>5943</v>
      </c>
      <c r="P2936" s="4">
        <f t="shared" si="90"/>
        <v>41775.636157407411</v>
      </c>
      <c r="Q2936">
        <f t="shared" si="91"/>
        <v>2014</v>
      </c>
    </row>
    <row r="2937" spans="1:17" ht="45" x14ac:dyDescent="0.25">
      <c r="A2937">
        <v>2935</v>
      </c>
      <c r="B2937" s="1" t="s">
        <v>5970</v>
      </c>
      <c r="C2937" s="1" t="s">
        <v>5971</v>
      </c>
      <c r="D2937" s="2">
        <v>3500</v>
      </c>
      <c r="E2937" s="3">
        <v>3531</v>
      </c>
      <c r="F2937" t="s">
        <v>19</v>
      </c>
      <c r="G2937" t="s">
        <v>20</v>
      </c>
      <c r="H2937" t="s">
        <v>21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1090</v>
      </c>
      <c r="O2937" t="s">
        <v>5943</v>
      </c>
      <c r="P2937" s="4">
        <f t="shared" si="90"/>
        <v>42553.583425925928</v>
      </c>
      <c r="Q2937">
        <f t="shared" si="91"/>
        <v>2016</v>
      </c>
    </row>
    <row r="2938" spans="1:17" ht="60" x14ac:dyDescent="0.25">
      <c r="A2938">
        <v>2936</v>
      </c>
      <c r="B2938" s="1" t="s">
        <v>5972</v>
      </c>
      <c r="C2938" s="1" t="s">
        <v>5973</v>
      </c>
      <c r="D2938" s="2">
        <v>1000</v>
      </c>
      <c r="E2938" s="3">
        <v>1280</v>
      </c>
      <c r="F2938" t="s">
        <v>19</v>
      </c>
      <c r="G2938" t="s">
        <v>20</v>
      </c>
      <c r="H2938" t="s">
        <v>21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1090</v>
      </c>
      <c r="O2938" t="s">
        <v>5943</v>
      </c>
      <c r="P2938" s="4">
        <f t="shared" si="90"/>
        <v>41912.650729166664</v>
      </c>
      <c r="Q2938">
        <f t="shared" si="91"/>
        <v>2014</v>
      </c>
    </row>
    <row r="2939" spans="1:17" ht="30" x14ac:dyDescent="0.25">
      <c r="A2939">
        <v>2937</v>
      </c>
      <c r="B2939" s="1" t="s">
        <v>5974</v>
      </c>
      <c r="C2939" s="1" t="s">
        <v>5975</v>
      </c>
      <c r="D2939" s="2">
        <v>1500</v>
      </c>
      <c r="E2939" s="3">
        <v>2000</v>
      </c>
      <c r="F2939" t="s">
        <v>19</v>
      </c>
      <c r="G2939" t="s">
        <v>28</v>
      </c>
      <c r="H2939" t="s">
        <v>29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1090</v>
      </c>
      <c r="O2939" t="s">
        <v>5943</v>
      </c>
      <c r="P2939" s="4">
        <f t="shared" si="90"/>
        <v>41803.457326388889</v>
      </c>
      <c r="Q2939">
        <f t="shared" si="91"/>
        <v>2014</v>
      </c>
    </row>
    <row r="2940" spans="1:17" ht="60" x14ac:dyDescent="0.25">
      <c r="A2940">
        <v>2938</v>
      </c>
      <c r="B2940" s="1" t="s">
        <v>5976</v>
      </c>
      <c r="C2940" s="1" t="s">
        <v>5977</v>
      </c>
      <c r="D2940" s="2">
        <v>4000</v>
      </c>
      <c r="E2940" s="3">
        <v>4055</v>
      </c>
      <c r="F2940" t="s">
        <v>19</v>
      </c>
      <c r="G2940" t="s">
        <v>20</v>
      </c>
      <c r="H2940" t="s">
        <v>21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1090</v>
      </c>
      <c r="O2940" t="s">
        <v>5943</v>
      </c>
      <c r="P2940" s="4">
        <f t="shared" si="90"/>
        <v>42004.703865740739</v>
      </c>
      <c r="Q2940">
        <f t="shared" si="91"/>
        <v>2014</v>
      </c>
    </row>
    <row r="2941" spans="1:17" ht="60" x14ac:dyDescent="0.25">
      <c r="A2941">
        <v>2939</v>
      </c>
      <c r="B2941" s="1" t="s">
        <v>5978</v>
      </c>
      <c r="C2941" s="1" t="s">
        <v>5979</v>
      </c>
      <c r="D2941" s="2">
        <v>8000</v>
      </c>
      <c r="E2941" s="3">
        <v>8230</v>
      </c>
      <c r="F2941" t="s">
        <v>19</v>
      </c>
      <c r="G2941" t="s">
        <v>20</v>
      </c>
      <c r="H2941" t="s">
        <v>21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1090</v>
      </c>
      <c r="O2941" t="s">
        <v>5943</v>
      </c>
      <c r="P2941" s="4">
        <f t="shared" si="90"/>
        <v>41845.809166666666</v>
      </c>
      <c r="Q2941">
        <f t="shared" si="91"/>
        <v>2014</v>
      </c>
    </row>
    <row r="2942" spans="1:17" ht="45" x14ac:dyDescent="0.25">
      <c r="A2942">
        <v>2940</v>
      </c>
      <c r="B2942" s="1" t="s">
        <v>5980</v>
      </c>
      <c r="C2942" s="1" t="s">
        <v>5981</v>
      </c>
      <c r="D2942" s="2">
        <v>2500</v>
      </c>
      <c r="E2942" s="3">
        <v>2681</v>
      </c>
      <c r="F2942" t="s">
        <v>19</v>
      </c>
      <c r="G2942" t="s">
        <v>20</v>
      </c>
      <c r="H2942" t="s">
        <v>21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1090</v>
      </c>
      <c r="O2942" t="s">
        <v>5943</v>
      </c>
      <c r="P2942" s="4">
        <f t="shared" si="90"/>
        <v>41982.773356481484</v>
      </c>
      <c r="Q2942">
        <f t="shared" si="91"/>
        <v>2014</v>
      </c>
    </row>
    <row r="2943" spans="1:17" ht="60" x14ac:dyDescent="0.25">
      <c r="A2943">
        <v>2941</v>
      </c>
      <c r="B2943" s="1" t="s">
        <v>5982</v>
      </c>
      <c r="C2943" s="1" t="s">
        <v>5983</v>
      </c>
      <c r="D2943" s="2">
        <v>25000</v>
      </c>
      <c r="E2943" s="3">
        <v>1</v>
      </c>
      <c r="F2943" t="s">
        <v>361</v>
      </c>
      <c r="G2943" t="s">
        <v>20</v>
      </c>
      <c r="H2943" t="s">
        <v>21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1090</v>
      </c>
      <c r="O2943" t="s">
        <v>5501</v>
      </c>
      <c r="P2943" s="4">
        <f t="shared" si="90"/>
        <v>42034.960127314815</v>
      </c>
      <c r="Q2943">
        <f t="shared" si="91"/>
        <v>2015</v>
      </c>
    </row>
    <row r="2944" spans="1:17" ht="60" x14ac:dyDescent="0.25">
      <c r="A2944">
        <v>2942</v>
      </c>
      <c r="B2944" s="1" t="s">
        <v>5984</v>
      </c>
      <c r="C2944" s="1" t="s">
        <v>5985</v>
      </c>
      <c r="D2944" s="2">
        <v>200000</v>
      </c>
      <c r="E2944" s="3">
        <v>40850</v>
      </c>
      <c r="F2944" t="s">
        <v>361</v>
      </c>
      <c r="G2944" t="s">
        <v>163</v>
      </c>
      <c r="H2944" t="s">
        <v>164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1090</v>
      </c>
      <c r="O2944" t="s">
        <v>5501</v>
      </c>
      <c r="P2944" s="4">
        <f t="shared" si="90"/>
        <v>42334.803923611107</v>
      </c>
      <c r="Q2944">
        <f t="shared" si="91"/>
        <v>2015</v>
      </c>
    </row>
    <row r="2945" spans="1:17" ht="60" x14ac:dyDescent="0.25">
      <c r="A2945">
        <v>2943</v>
      </c>
      <c r="B2945" s="1" t="s">
        <v>5986</v>
      </c>
      <c r="C2945" s="1" t="s">
        <v>5987</v>
      </c>
      <c r="D2945" s="2">
        <v>3000</v>
      </c>
      <c r="E2945" s="3">
        <v>0</v>
      </c>
      <c r="F2945" t="s">
        <v>361</v>
      </c>
      <c r="G2945" t="s">
        <v>20</v>
      </c>
      <c r="H2945" t="s">
        <v>21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1090</v>
      </c>
      <c r="O2945" t="s">
        <v>5501</v>
      </c>
      <c r="P2945" s="4">
        <f t="shared" si="90"/>
        <v>42077.129398148143</v>
      </c>
      <c r="Q2945">
        <f t="shared" si="91"/>
        <v>2015</v>
      </c>
    </row>
    <row r="2946" spans="1:17" ht="45" x14ac:dyDescent="0.25">
      <c r="A2946">
        <v>2944</v>
      </c>
      <c r="B2946" s="1" t="s">
        <v>5988</v>
      </c>
      <c r="C2946" s="1" t="s">
        <v>5989</v>
      </c>
      <c r="D2946" s="2">
        <v>10000</v>
      </c>
      <c r="E2946" s="3">
        <v>100</v>
      </c>
      <c r="F2946" t="s">
        <v>361</v>
      </c>
      <c r="G2946" t="s">
        <v>20</v>
      </c>
      <c r="H2946" t="s">
        <v>21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1090</v>
      </c>
      <c r="O2946" t="s">
        <v>5501</v>
      </c>
      <c r="P2946" s="4">
        <f t="shared" ref="P2946:P3009" si="92">(((J2946/60)/60)/24)+DATE(1970,1,1)</f>
        <v>42132.9143287037</v>
      </c>
      <c r="Q2946">
        <f t="shared" ref="Q2946:Q3009" si="93">YEAR(P2946)</f>
        <v>2015</v>
      </c>
    </row>
    <row r="2947" spans="1:17" ht="60" x14ac:dyDescent="0.25">
      <c r="A2947">
        <v>2945</v>
      </c>
      <c r="B2947" s="1" t="s">
        <v>5990</v>
      </c>
      <c r="C2947" s="1" t="s">
        <v>5991</v>
      </c>
      <c r="D2947" s="2">
        <v>50000</v>
      </c>
      <c r="E2947" s="3">
        <v>0</v>
      </c>
      <c r="F2947" t="s">
        <v>361</v>
      </c>
      <c r="G2947" t="s">
        <v>20</v>
      </c>
      <c r="H2947" t="s">
        <v>21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1090</v>
      </c>
      <c r="O2947" t="s">
        <v>5501</v>
      </c>
      <c r="P2947" s="4">
        <f t="shared" si="92"/>
        <v>42118.139583333337</v>
      </c>
      <c r="Q2947">
        <f t="shared" si="93"/>
        <v>2015</v>
      </c>
    </row>
    <row r="2948" spans="1:17" ht="60" x14ac:dyDescent="0.25">
      <c r="A2948">
        <v>2946</v>
      </c>
      <c r="B2948" s="1" t="s">
        <v>5992</v>
      </c>
      <c r="C2948" s="1" t="s">
        <v>5993</v>
      </c>
      <c r="D2948" s="2">
        <v>2000</v>
      </c>
      <c r="E2948" s="3">
        <v>2</v>
      </c>
      <c r="F2948" t="s">
        <v>361</v>
      </c>
      <c r="G2948" t="s">
        <v>28</v>
      </c>
      <c r="H2948" t="s">
        <v>29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1090</v>
      </c>
      <c r="O2948" t="s">
        <v>5501</v>
      </c>
      <c r="P2948" s="4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1" t="s">
        <v>5994</v>
      </c>
      <c r="C2949" s="1" t="s">
        <v>5995</v>
      </c>
      <c r="D2949" s="2">
        <v>25000</v>
      </c>
      <c r="E2949" s="3">
        <v>1072</v>
      </c>
      <c r="F2949" t="s">
        <v>361</v>
      </c>
      <c r="G2949" t="s">
        <v>20</v>
      </c>
      <c r="H2949" t="s">
        <v>21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1090</v>
      </c>
      <c r="O2949" t="s">
        <v>5501</v>
      </c>
      <c r="P2949" s="4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1" t="s">
        <v>5996</v>
      </c>
      <c r="C2950" s="1" t="s">
        <v>5997</v>
      </c>
      <c r="D2950" s="2">
        <v>500000</v>
      </c>
      <c r="E2950" s="3">
        <v>24</v>
      </c>
      <c r="F2950" t="s">
        <v>361</v>
      </c>
      <c r="G2950" t="s">
        <v>20</v>
      </c>
      <c r="H2950" t="s">
        <v>21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1090</v>
      </c>
      <c r="O2950" t="s">
        <v>5501</v>
      </c>
      <c r="P2950" s="4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1" t="s">
        <v>5998</v>
      </c>
      <c r="C2951" s="1" t="s">
        <v>5999</v>
      </c>
      <c r="D2951" s="2">
        <v>1000</v>
      </c>
      <c r="E2951" s="3">
        <v>25</v>
      </c>
      <c r="F2951" t="s">
        <v>361</v>
      </c>
      <c r="G2951" t="s">
        <v>20</v>
      </c>
      <c r="H2951" t="s">
        <v>21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1090</v>
      </c>
      <c r="O2951" t="s">
        <v>5501</v>
      </c>
      <c r="P2951" s="4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1" t="s">
        <v>6000</v>
      </c>
      <c r="C2952" s="1" t="s">
        <v>6001</v>
      </c>
      <c r="D2952" s="2">
        <v>5000000</v>
      </c>
      <c r="E2952" s="3">
        <v>0</v>
      </c>
      <c r="F2952" t="s">
        <v>361</v>
      </c>
      <c r="G2952" t="s">
        <v>20</v>
      </c>
      <c r="H2952" t="s">
        <v>21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1090</v>
      </c>
      <c r="O2952" t="s">
        <v>5501</v>
      </c>
      <c r="P2952" s="4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1" t="s">
        <v>6002</v>
      </c>
      <c r="C2953" s="1" t="s">
        <v>6003</v>
      </c>
      <c r="D2953" s="2">
        <v>50000</v>
      </c>
      <c r="E2953" s="3">
        <v>1096</v>
      </c>
      <c r="F2953" t="s">
        <v>276</v>
      </c>
      <c r="G2953" t="s">
        <v>20</v>
      </c>
      <c r="H2953" t="s">
        <v>21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1090</v>
      </c>
      <c r="O2953" t="s">
        <v>5501</v>
      </c>
      <c r="P2953" s="4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1" t="s">
        <v>6004</v>
      </c>
      <c r="C2954" s="1" t="s">
        <v>6005</v>
      </c>
      <c r="D2954" s="2">
        <v>20000</v>
      </c>
      <c r="E2954" s="3">
        <v>1605</v>
      </c>
      <c r="F2954" t="s">
        <v>276</v>
      </c>
      <c r="G2954" t="s">
        <v>20</v>
      </c>
      <c r="H2954" t="s">
        <v>21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1090</v>
      </c>
      <c r="O2954" t="s">
        <v>5501</v>
      </c>
      <c r="P2954" s="4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1" t="s">
        <v>6006</v>
      </c>
      <c r="C2955" s="1" t="s">
        <v>6007</v>
      </c>
      <c r="D2955" s="2">
        <v>400000</v>
      </c>
      <c r="E2955" s="3">
        <v>605</v>
      </c>
      <c r="F2955" t="s">
        <v>276</v>
      </c>
      <c r="G2955" t="s">
        <v>20</v>
      </c>
      <c r="H2955" t="s">
        <v>21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1090</v>
      </c>
      <c r="O2955" t="s">
        <v>5501</v>
      </c>
      <c r="P2955" s="4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1" t="s">
        <v>6008</v>
      </c>
      <c r="C2956" s="1" t="s">
        <v>6009</v>
      </c>
      <c r="D2956" s="2">
        <v>15000</v>
      </c>
      <c r="E2956" s="3">
        <v>0</v>
      </c>
      <c r="F2956" t="s">
        <v>276</v>
      </c>
      <c r="G2956" t="s">
        <v>20</v>
      </c>
      <c r="H2956" t="s">
        <v>21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1090</v>
      </c>
      <c r="O2956" t="s">
        <v>5501</v>
      </c>
      <c r="P2956" s="4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1" t="s">
        <v>6010</v>
      </c>
      <c r="C2957" s="1" t="s">
        <v>6011</v>
      </c>
      <c r="D2957" s="2">
        <v>1200</v>
      </c>
      <c r="E2957" s="3">
        <v>715</v>
      </c>
      <c r="F2957" t="s">
        <v>276</v>
      </c>
      <c r="G2957" t="s">
        <v>20</v>
      </c>
      <c r="H2957" t="s">
        <v>21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1090</v>
      </c>
      <c r="O2957" t="s">
        <v>5501</v>
      </c>
      <c r="P2957" s="4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1" t="s">
        <v>6012</v>
      </c>
      <c r="C2958" s="1" t="s">
        <v>6013</v>
      </c>
      <c r="D2958" s="2">
        <v>7900</v>
      </c>
      <c r="E2958" s="3">
        <v>1322</v>
      </c>
      <c r="F2958" t="s">
        <v>276</v>
      </c>
      <c r="G2958" t="s">
        <v>20</v>
      </c>
      <c r="H2958" t="s">
        <v>21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1090</v>
      </c>
      <c r="O2958" t="s">
        <v>5501</v>
      </c>
      <c r="P2958" s="4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1" t="s">
        <v>6014</v>
      </c>
      <c r="C2959" s="1" t="s">
        <v>6015</v>
      </c>
      <c r="D2959" s="2">
        <v>15000</v>
      </c>
      <c r="E2959" s="3">
        <v>280</v>
      </c>
      <c r="F2959" t="s">
        <v>276</v>
      </c>
      <c r="G2959" t="s">
        <v>20</v>
      </c>
      <c r="H2959" t="s">
        <v>21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1090</v>
      </c>
      <c r="O2959" t="s">
        <v>5501</v>
      </c>
      <c r="P2959" s="4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1" t="s">
        <v>6016</v>
      </c>
      <c r="C2960" s="1" t="s">
        <v>6017</v>
      </c>
      <c r="D2960" s="2">
        <v>80000</v>
      </c>
      <c r="E2960" s="3">
        <v>0</v>
      </c>
      <c r="F2960" t="s">
        <v>276</v>
      </c>
      <c r="G2960" t="s">
        <v>20</v>
      </c>
      <c r="H2960" t="s">
        <v>21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1090</v>
      </c>
      <c r="O2960" t="s">
        <v>5501</v>
      </c>
      <c r="P2960" s="4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1" t="s">
        <v>6018</v>
      </c>
      <c r="C2961" s="1" t="s">
        <v>6019</v>
      </c>
      <c r="D2961" s="2">
        <v>10000</v>
      </c>
      <c r="E2961" s="3">
        <v>0</v>
      </c>
      <c r="F2961" t="s">
        <v>276</v>
      </c>
      <c r="G2961" t="s">
        <v>28</v>
      </c>
      <c r="H2961" t="s">
        <v>29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1090</v>
      </c>
      <c r="O2961" t="s">
        <v>5501</v>
      </c>
      <c r="P2961" s="4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1" t="s">
        <v>6020</v>
      </c>
      <c r="C2962" s="1" t="s">
        <v>6021</v>
      </c>
      <c r="D2962" s="2">
        <v>30000000</v>
      </c>
      <c r="E2962" s="3">
        <v>0</v>
      </c>
      <c r="F2962" t="s">
        <v>276</v>
      </c>
      <c r="G2962" t="s">
        <v>20</v>
      </c>
      <c r="H2962" t="s">
        <v>21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1090</v>
      </c>
      <c r="O2962" t="s">
        <v>5501</v>
      </c>
      <c r="P2962" s="4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1" t="s">
        <v>6022</v>
      </c>
      <c r="C2963" s="1" t="s">
        <v>6023</v>
      </c>
      <c r="D2963" s="2">
        <v>5000</v>
      </c>
      <c r="E2963" s="3">
        <v>5481</v>
      </c>
      <c r="F2963" t="s">
        <v>19</v>
      </c>
      <c r="G2963" t="s">
        <v>20</v>
      </c>
      <c r="H2963" t="s">
        <v>21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1090</v>
      </c>
      <c r="O2963" t="s">
        <v>1091</v>
      </c>
      <c r="P2963" s="4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1" t="s">
        <v>6024</v>
      </c>
      <c r="C2964" s="1" t="s">
        <v>6025</v>
      </c>
      <c r="D2964" s="2">
        <v>1000</v>
      </c>
      <c r="E2964" s="3">
        <v>1218</v>
      </c>
      <c r="F2964" t="s">
        <v>19</v>
      </c>
      <c r="G2964" t="s">
        <v>20</v>
      </c>
      <c r="H2964" t="s">
        <v>21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1090</v>
      </c>
      <c r="O2964" t="s">
        <v>1091</v>
      </c>
      <c r="P2964" s="4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1" t="s">
        <v>6026</v>
      </c>
      <c r="C2965" s="1" t="s">
        <v>6027</v>
      </c>
      <c r="D2965" s="2">
        <v>10000</v>
      </c>
      <c r="E2965" s="3">
        <v>10685</v>
      </c>
      <c r="F2965" t="s">
        <v>19</v>
      </c>
      <c r="G2965" t="s">
        <v>20</v>
      </c>
      <c r="H2965" t="s">
        <v>21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1090</v>
      </c>
      <c r="O2965" t="s">
        <v>1091</v>
      </c>
      <c r="P2965" s="4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1" t="s">
        <v>6028</v>
      </c>
      <c r="C2966" s="1" t="s">
        <v>6029</v>
      </c>
      <c r="D2966" s="2">
        <v>5000</v>
      </c>
      <c r="E2966" s="3">
        <v>5035.6899999999996</v>
      </c>
      <c r="F2966" t="s">
        <v>19</v>
      </c>
      <c r="G2966" t="s">
        <v>20</v>
      </c>
      <c r="H2966" t="s">
        <v>21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1090</v>
      </c>
      <c r="O2966" t="s">
        <v>1091</v>
      </c>
      <c r="P2966" s="4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1" t="s">
        <v>6030</v>
      </c>
      <c r="C2967" s="1" t="s">
        <v>6031</v>
      </c>
      <c r="D2967" s="2">
        <v>1500</v>
      </c>
      <c r="E2967" s="3">
        <v>1635</v>
      </c>
      <c r="F2967" t="s">
        <v>19</v>
      </c>
      <c r="G2967" t="s">
        <v>20</v>
      </c>
      <c r="H2967" t="s">
        <v>21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1090</v>
      </c>
      <c r="O2967" t="s">
        <v>1091</v>
      </c>
      <c r="P2967" s="4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1" t="s">
        <v>6032</v>
      </c>
      <c r="C2968" s="1" t="s">
        <v>6033</v>
      </c>
      <c r="D2968" s="2">
        <v>10000</v>
      </c>
      <c r="E2968" s="3">
        <v>11363</v>
      </c>
      <c r="F2968" t="s">
        <v>19</v>
      </c>
      <c r="G2968" t="s">
        <v>20</v>
      </c>
      <c r="H2968" t="s">
        <v>21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1090</v>
      </c>
      <c r="O2968" t="s">
        <v>1091</v>
      </c>
      <c r="P2968" s="4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1" t="s">
        <v>6034</v>
      </c>
      <c r="C2969" s="1" t="s">
        <v>6035</v>
      </c>
      <c r="D2969" s="2">
        <v>5000</v>
      </c>
      <c r="E2969" s="3">
        <v>5696</v>
      </c>
      <c r="F2969" t="s">
        <v>19</v>
      </c>
      <c r="G2969" t="s">
        <v>20</v>
      </c>
      <c r="H2969" t="s">
        <v>21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1090</v>
      </c>
      <c r="O2969" t="s">
        <v>1091</v>
      </c>
      <c r="P2969" s="4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1" t="s">
        <v>6036</v>
      </c>
      <c r="C2970" s="1" t="s">
        <v>6037</v>
      </c>
      <c r="D2970" s="2">
        <v>3500</v>
      </c>
      <c r="E2970" s="3">
        <v>3710</v>
      </c>
      <c r="F2970" t="s">
        <v>19</v>
      </c>
      <c r="G2970" t="s">
        <v>20</v>
      </c>
      <c r="H2970" t="s">
        <v>21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1090</v>
      </c>
      <c r="O2970" t="s">
        <v>1091</v>
      </c>
      <c r="P2970" s="4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1" t="s">
        <v>6038</v>
      </c>
      <c r="C2971" s="1" t="s">
        <v>6039</v>
      </c>
      <c r="D2971" s="2">
        <v>1000</v>
      </c>
      <c r="E2971" s="3">
        <v>1625</v>
      </c>
      <c r="F2971" t="s">
        <v>19</v>
      </c>
      <c r="G2971" t="s">
        <v>163</v>
      </c>
      <c r="H2971" t="s">
        <v>164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1090</v>
      </c>
      <c r="O2971" t="s">
        <v>1091</v>
      </c>
      <c r="P2971" s="4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1" t="s">
        <v>6040</v>
      </c>
      <c r="C2972" s="1" t="s">
        <v>6041</v>
      </c>
      <c r="D2972" s="2">
        <v>6000</v>
      </c>
      <c r="E2972" s="3">
        <v>6360</v>
      </c>
      <c r="F2972" t="s">
        <v>19</v>
      </c>
      <c r="G2972" t="s">
        <v>20</v>
      </c>
      <c r="H2972" t="s">
        <v>21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1090</v>
      </c>
      <c r="O2972" t="s">
        <v>1091</v>
      </c>
      <c r="P2972" s="4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1" t="s">
        <v>6042</v>
      </c>
      <c r="C2973" s="1" t="s">
        <v>6043</v>
      </c>
      <c r="D2973" s="2">
        <v>3200</v>
      </c>
      <c r="E2973" s="3">
        <v>3205</v>
      </c>
      <c r="F2973" t="s">
        <v>19</v>
      </c>
      <c r="G2973" t="s">
        <v>20</v>
      </c>
      <c r="H2973" t="s">
        <v>21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1090</v>
      </c>
      <c r="O2973" t="s">
        <v>1091</v>
      </c>
      <c r="P2973" s="4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1" t="s">
        <v>6044</v>
      </c>
      <c r="C2974" s="1" t="s">
        <v>6045</v>
      </c>
      <c r="D2974" s="2">
        <v>2000</v>
      </c>
      <c r="E2974" s="3">
        <v>2107</v>
      </c>
      <c r="F2974" t="s">
        <v>19</v>
      </c>
      <c r="G2974" t="s">
        <v>20</v>
      </c>
      <c r="H2974" t="s">
        <v>21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1090</v>
      </c>
      <c r="O2974" t="s">
        <v>1091</v>
      </c>
      <c r="P2974" s="4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1" t="s">
        <v>6046</v>
      </c>
      <c r="C2975" s="1" t="s">
        <v>6047</v>
      </c>
      <c r="D2975" s="2">
        <v>5000</v>
      </c>
      <c r="E2975" s="3">
        <v>8740</v>
      </c>
      <c r="F2975" t="s">
        <v>19</v>
      </c>
      <c r="G2975" t="s">
        <v>20</v>
      </c>
      <c r="H2975" t="s">
        <v>21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1090</v>
      </c>
      <c r="O2975" t="s">
        <v>1091</v>
      </c>
      <c r="P2975" s="4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1" t="s">
        <v>6048</v>
      </c>
      <c r="C2976" s="1" t="s">
        <v>6049</v>
      </c>
      <c r="D2976" s="2">
        <v>5000</v>
      </c>
      <c r="E2976" s="3">
        <v>5100</v>
      </c>
      <c r="F2976" t="s">
        <v>19</v>
      </c>
      <c r="G2976" t="s">
        <v>20</v>
      </c>
      <c r="H2976" t="s">
        <v>21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1090</v>
      </c>
      <c r="O2976" t="s">
        <v>1091</v>
      </c>
      <c r="P2976" s="4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1" t="s">
        <v>6050</v>
      </c>
      <c r="C2977" s="1" t="s">
        <v>6051</v>
      </c>
      <c r="D2977" s="2">
        <v>8000</v>
      </c>
      <c r="E2977" s="3">
        <v>8010</v>
      </c>
      <c r="F2977" t="s">
        <v>19</v>
      </c>
      <c r="G2977" t="s">
        <v>20</v>
      </c>
      <c r="H2977" t="s">
        <v>21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1090</v>
      </c>
      <c r="O2977" t="s">
        <v>1091</v>
      </c>
      <c r="P2977" s="4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1" t="s">
        <v>6052</v>
      </c>
      <c r="C2978" s="1" t="s">
        <v>6053</v>
      </c>
      <c r="D2978" s="2">
        <v>70</v>
      </c>
      <c r="E2978" s="3">
        <v>120</v>
      </c>
      <c r="F2978" t="s">
        <v>19</v>
      </c>
      <c r="G2978" t="s">
        <v>28</v>
      </c>
      <c r="H2978" t="s">
        <v>29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1090</v>
      </c>
      <c r="O2978" t="s">
        <v>1091</v>
      </c>
      <c r="P2978" s="4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1" t="s">
        <v>6054</v>
      </c>
      <c r="C2979" s="1" t="s">
        <v>6055</v>
      </c>
      <c r="D2979" s="2">
        <v>3000</v>
      </c>
      <c r="E2979" s="3">
        <v>3407</v>
      </c>
      <c r="F2979" t="s">
        <v>19</v>
      </c>
      <c r="G2979" t="s">
        <v>20</v>
      </c>
      <c r="H2979" t="s">
        <v>21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1090</v>
      </c>
      <c r="O2979" t="s">
        <v>1091</v>
      </c>
      <c r="P2979" s="4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1" t="s">
        <v>6056</v>
      </c>
      <c r="C2980" s="1" t="s">
        <v>6057</v>
      </c>
      <c r="D2980" s="2">
        <v>750</v>
      </c>
      <c r="E2980" s="3">
        <v>971</v>
      </c>
      <c r="F2980" t="s">
        <v>19</v>
      </c>
      <c r="G2980" t="s">
        <v>20</v>
      </c>
      <c r="H2980" t="s">
        <v>21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1090</v>
      </c>
      <c r="O2980" t="s">
        <v>1091</v>
      </c>
      <c r="P2980" s="4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1" t="s">
        <v>6058</v>
      </c>
      <c r="C2981" s="1" t="s">
        <v>6059</v>
      </c>
      <c r="D2981" s="2">
        <v>5000</v>
      </c>
      <c r="E2981" s="3">
        <v>5070</v>
      </c>
      <c r="F2981" t="s">
        <v>19</v>
      </c>
      <c r="G2981" t="s">
        <v>20</v>
      </c>
      <c r="H2981" t="s">
        <v>21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1090</v>
      </c>
      <c r="O2981" t="s">
        <v>1091</v>
      </c>
      <c r="P2981" s="4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1" t="s">
        <v>6060</v>
      </c>
      <c r="C2982" s="1" t="s">
        <v>6061</v>
      </c>
      <c r="D2982" s="2">
        <v>3000</v>
      </c>
      <c r="E2982" s="3">
        <v>3275</v>
      </c>
      <c r="F2982" t="s">
        <v>19</v>
      </c>
      <c r="G2982" t="s">
        <v>20</v>
      </c>
      <c r="H2982" t="s">
        <v>21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1090</v>
      </c>
      <c r="O2982" t="s">
        <v>1091</v>
      </c>
      <c r="P2982" s="4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1" t="s">
        <v>6062</v>
      </c>
      <c r="C2983" s="1" t="s">
        <v>6063</v>
      </c>
      <c r="D2983" s="2">
        <v>4000</v>
      </c>
      <c r="E2983" s="3">
        <v>5157</v>
      </c>
      <c r="F2983" t="s">
        <v>19</v>
      </c>
      <c r="G2983" t="s">
        <v>2467</v>
      </c>
      <c r="H2983" t="s">
        <v>59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1090</v>
      </c>
      <c r="O2983" t="s">
        <v>5501</v>
      </c>
      <c r="P2983" s="4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1" t="s">
        <v>6064</v>
      </c>
      <c r="C2984" s="1" t="s">
        <v>6065</v>
      </c>
      <c r="D2984" s="2">
        <v>5000</v>
      </c>
      <c r="E2984" s="3">
        <v>5103</v>
      </c>
      <c r="F2984" t="s">
        <v>19</v>
      </c>
      <c r="G2984" t="s">
        <v>28</v>
      </c>
      <c r="H2984" t="s">
        <v>29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1090</v>
      </c>
      <c r="O2984" t="s">
        <v>5501</v>
      </c>
      <c r="P2984" s="4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1" t="s">
        <v>6066</v>
      </c>
      <c r="C2985" s="1" t="s">
        <v>6067</v>
      </c>
      <c r="D2985" s="2">
        <v>116000</v>
      </c>
      <c r="E2985" s="3">
        <v>169985.91</v>
      </c>
      <c r="F2985" t="s">
        <v>19</v>
      </c>
      <c r="G2985" t="s">
        <v>20</v>
      </c>
      <c r="H2985" t="s">
        <v>21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1090</v>
      </c>
      <c r="O2985" t="s">
        <v>5501</v>
      </c>
      <c r="P2985" s="4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1" t="s">
        <v>6068</v>
      </c>
      <c r="C2986" s="1" t="s">
        <v>6069</v>
      </c>
      <c r="D2986" s="2">
        <v>25000</v>
      </c>
      <c r="E2986" s="3">
        <v>25088</v>
      </c>
      <c r="F2986" t="s">
        <v>19</v>
      </c>
      <c r="G2986" t="s">
        <v>20</v>
      </c>
      <c r="H2986" t="s">
        <v>21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1090</v>
      </c>
      <c r="O2986" t="s">
        <v>5501</v>
      </c>
      <c r="P2986" s="4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1" t="s">
        <v>6070</v>
      </c>
      <c r="C2987" s="1" t="s">
        <v>6071</v>
      </c>
      <c r="D2987" s="2">
        <v>10000</v>
      </c>
      <c r="E2987" s="3">
        <v>12165</v>
      </c>
      <c r="F2987" t="s">
        <v>19</v>
      </c>
      <c r="G2987" t="s">
        <v>84</v>
      </c>
      <c r="H2987" t="s">
        <v>85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1090</v>
      </c>
      <c r="O2987" t="s">
        <v>5501</v>
      </c>
      <c r="P2987" s="4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1" t="s">
        <v>6072</v>
      </c>
      <c r="C2988" s="1" t="s">
        <v>6073</v>
      </c>
      <c r="D2988" s="2">
        <v>2400</v>
      </c>
      <c r="E2988" s="3">
        <v>2532</v>
      </c>
      <c r="F2988" t="s">
        <v>19</v>
      </c>
      <c r="G2988" t="s">
        <v>28</v>
      </c>
      <c r="H2988" t="s">
        <v>29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1090</v>
      </c>
      <c r="O2988" t="s">
        <v>5501</v>
      </c>
      <c r="P2988" s="4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1" t="s">
        <v>6074</v>
      </c>
      <c r="C2989" s="1" t="s">
        <v>6075</v>
      </c>
      <c r="D2989" s="2">
        <v>25000</v>
      </c>
      <c r="E2989" s="3">
        <v>27600.2</v>
      </c>
      <c r="F2989" t="s">
        <v>19</v>
      </c>
      <c r="G2989" t="s">
        <v>20</v>
      </c>
      <c r="H2989" t="s">
        <v>21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1090</v>
      </c>
      <c r="O2989" t="s">
        <v>5501</v>
      </c>
      <c r="P2989" s="4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1" t="s">
        <v>6076</v>
      </c>
      <c r="C2990" s="1" t="s">
        <v>6077</v>
      </c>
      <c r="D2990" s="2">
        <v>1000</v>
      </c>
      <c r="E2990" s="3">
        <v>1000</v>
      </c>
      <c r="F2990" t="s">
        <v>19</v>
      </c>
      <c r="G2990" t="s">
        <v>28</v>
      </c>
      <c r="H2990" t="s">
        <v>29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1090</v>
      </c>
      <c r="O2990" t="s">
        <v>5501</v>
      </c>
      <c r="P2990" s="4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1" t="s">
        <v>6078</v>
      </c>
      <c r="C2991" s="1" t="s">
        <v>6079</v>
      </c>
      <c r="D2991" s="2">
        <v>20000</v>
      </c>
      <c r="E2991" s="3">
        <v>35307</v>
      </c>
      <c r="F2991" t="s">
        <v>19</v>
      </c>
      <c r="G2991" t="s">
        <v>20</v>
      </c>
      <c r="H2991" t="s">
        <v>21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1090</v>
      </c>
      <c r="O2991" t="s">
        <v>5501</v>
      </c>
      <c r="P2991" s="4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1" t="s">
        <v>6080</v>
      </c>
      <c r="C2992" s="1" t="s">
        <v>6081</v>
      </c>
      <c r="D2992" s="2">
        <v>10000</v>
      </c>
      <c r="E2992" s="3">
        <v>10000</v>
      </c>
      <c r="F2992" t="s">
        <v>19</v>
      </c>
      <c r="G2992" t="s">
        <v>20</v>
      </c>
      <c r="H2992" t="s">
        <v>21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1090</v>
      </c>
      <c r="O2992" t="s">
        <v>5501</v>
      </c>
      <c r="P2992" s="4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1" t="s">
        <v>6082</v>
      </c>
      <c r="C2993" s="1" t="s">
        <v>6083</v>
      </c>
      <c r="D2993" s="2">
        <v>8500</v>
      </c>
      <c r="E2993" s="3">
        <v>8780</v>
      </c>
      <c r="F2993" t="s">
        <v>19</v>
      </c>
      <c r="G2993" t="s">
        <v>20</v>
      </c>
      <c r="H2993" t="s">
        <v>21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1090</v>
      </c>
      <c r="O2993" t="s">
        <v>5501</v>
      </c>
      <c r="P2993" s="4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1" t="s">
        <v>6084</v>
      </c>
      <c r="C2994" s="1" t="s">
        <v>6085</v>
      </c>
      <c r="D2994" s="2">
        <v>3000</v>
      </c>
      <c r="E2994" s="3">
        <v>3135</v>
      </c>
      <c r="F2994" t="s">
        <v>19</v>
      </c>
      <c r="G2994" t="s">
        <v>20</v>
      </c>
      <c r="H2994" t="s">
        <v>21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1090</v>
      </c>
      <c r="O2994" t="s">
        <v>5501</v>
      </c>
      <c r="P2994" s="4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1" t="s">
        <v>6086</v>
      </c>
      <c r="C2995" s="1" t="s">
        <v>6087</v>
      </c>
      <c r="D2995" s="2">
        <v>1000</v>
      </c>
      <c r="E2995" s="3">
        <v>1003</v>
      </c>
      <c r="F2995" t="s">
        <v>19</v>
      </c>
      <c r="G2995" t="s">
        <v>20</v>
      </c>
      <c r="H2995" t="s">
        <v>21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1090</v>
      </c>
      <c r="O2995" t="s">
        <v>5501</v>
      </c>
      <c r="P2995" s="4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1" t="s">
        <v>6088</v>
      </c>
      <c r="C2996" s="1" t="s">
        <v>6089</v>
      </c>
      <c r="D2996" s="2">
        <v>300</v>
      </c>
      <c r="E2996" s="3">
        <v>1373.24</v>
      </c>
      <c r="F2996" t="s">
        <v>19</v>
      </c>
      <c r="G2996" t="s">
        <v>28</v>
      </c>
      <c r="H2996" t="s">
        <v>29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1090</v>
      </c>
      <c r="O2996" t="s">
        <v>5501</v>
      </c>
      <c r="P2996" s="4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1" t="s">
        <v>6090</v>
      </c>
      <c r="C2997" s="1" t="s">
        <v>6091</v>
      </c>
      <c r="D2997" s="2">
        <v>15000</v>
      </c>
      <c r="E2997" s="3">
        <v>15744</v>
      </c>
      <c r="F2997" t="s">
        <v>19</v>
      </c>
      <c r="G2997" t="s">
        <v>20</v>
      </c>
      <c r="H2997" t="s">
        <v>21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1090</v>
      </c>
      <c r="O2997" t="s">
        <v>5501</v>
      </c>
      <c r="P2997" s="4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1" t="s">
        <v>6092</v>
      </c>
      <c r="C2998" s="1" t="s">
        <v>6093</v>
      </c>
      <c r="D2998" s="2">
        <v>35000</v>
      </c>
      <c r="E2998" s="3">
        <v>60180</v>
      </c>
      <c r="F2998" t="s">
        <v>19</v>
      </c>
      <c r="G2998" t="s">
        <v>20</v>
      </c>
      <c r="H2998" t="s">
        <v>21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1090</v>
      </c>
      <c r="O2998" t="s">
        <v>5501</v>
      </c>
      <c r="P2998" s="4">
        <f t="shared" si="92"/>
        <v>42090.912500000006</v>
      </c>
      <c r="Q2998">
        <f t="shared" si="93"/>
        <v>2015</v>
      </c>
    </row>
    <row r="2999" spans="1:17" ht="60" x14ac:dyDescent="0.25">
      <c r="A2999">
        <v>2997</v>
      </c>
      <c r="B2999" s="1" t="s">
        <v>6094</v>
      </c>
      <c r="C2999" s="1" t="s">
        <v>6095</v>
      </c>
      <c r="D2999" s="2">
        <v>10000</v>
      </c>
      <c r="E2999" s="3">
        <v>10373</v>
      </c>
      <c r="F2999" t="s">
        <v>19</v>
      </c>
      <c r="G2999" t="s">
        <v>20</v>
      </c>
      <c r="H2999" t="s">
        <v>21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1090</v>
      </c>
      <c r="O2999" t="s">
        <v>5501</v>
      </c>
      <c r="P2999" s="4">
        <f t="shared" si="92"/>
        <v>42775.733715277776</v>
      </c>
      <c r="Q2999">
        <f t="shared" si="93"/>
        <v>2017</v>
      </c>
    </row>
    <row r="3000" spans="1:17" ht="60" x14ac:dyDescent="0.25">
      <c r="A3000">
        <v>2998</v>
      </c>
      <c r="B3000" s="1" t="s">
        <v>6096</v>
      </c>
      <c r="C3000" s="1" t="s">
        <v>6097</v>
      </c>
      <c r="D3000" s="2">
        <v>50000</v>
      </c>
      <c r="E3000" s="3">
        <v>51514.5</v>
      </c>
      <c r="F3000" t="s">
        <v>19</v>
      </c>
      <c r="G3000" t="s">
        <v>20</v>
      </c>
      <c r="H3000" t="s">
        <v>21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1090</v>
      </c>
      <c r="O3000" t="s">
        <v>5501</v>
      </c>
      <c r="P3000" s="4">
        <f t="shared" si="92"/>
        <v>41778.193622685183</v>
      </c>
      <c r="Q3000">
        <f t="shared" si="93"/>
        <v>2014</v>
      </c>
    </row>
    <row r="3001" spans="1:17" ht="60" x14ac:dyDescent="0.25">
      <c r="A3001">
        <v>2999</v>
      </c>
      <c r="B3001" s="1" t="s">
        <v>6098</v>
      </c>
      <c r="C3001" s="1" t="s">
        <v>6099</v>
      </c>
      <c r="D3001" s="2">
        <v>1350</v>
      </c>
      <c r="E3001" s="3">
        <v>1605</v>
      </c>
      <c r="F3001" t="s">
        <v>19</v>
      </c>
      <c r="G3001" t="s">
        <v>20</v>
      </c>
      <c r="H3001" t="s">
        <v>21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1090</v>
      </c>
      <c r="O3001" t="s">
        <v>5501</v>
      </c>
      <c r="P3001" s="4">
        <f t="shared" si="92"/>
        <v>42780.740277777775</v>
      </c>
      <c r="Q3001">
        <f t="shared" si="93"/>
        <v>2017</v>
      </c>
    </row>
    <row r="3002" spans="1:17" ht="60" x14ac:dyDescent="0.25">
      <c r="A3002">
        <v>3000</v>
      </c>
      <c r="B3002" s="1" t="s">
        <v>6100</v>
      </c>
      <c r="C3002" s="1" t="s">
        <v>6101</v>
      </c>
      <c r="D3002" s="2">
        <v>500</v>
      </c>
      <c r="E3002" s="3">
        <v>500</v>
      </c>
      <c r="F3002" t="s">
        <v>19</v>
      </c>
      <c r="G3002" t="s">
        <v>20</v>
      </c>
      <c r="H3002" t="s">
        <v>21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1090</v>
      </c>
      <c r="O3002" t="s">
        <v>5501</v>
      </c>
      <c r="P3002" s="4">
        <f t="shared" si="92"/>
        <v>42752.827199074076</v>
      </c>
      <c r="Q3002">
        <f t="shared" si="93"/>
        <v>2017</v>
      </c>
    </row>
    <row r="3003" spans="1:17" ht="45" x14ac:dyDescent="0.25">
      <c r="A3003">
        <v>3001</v>
      </c>
      <c r="B3003" s="1" t="s">
        <v>6102</v>
      </c>
      <c r="C3003" s="1" t="s">
        <v>6103</v>
      </c>
      <c r="D3003" s="2">
        <v>7214</v>
      </c>
      <c r="E3003" s="3">
        <v>22991.01</v>
      </c>
      <c r="F3003" t="s">
        <v>19</v>
      </c>
      <c r="G3003" t="s">
        <v>20</v>
      </c>
      <c r="H3003" t="s">
        <v>21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1090</v>
      </c>
      <c r="O3003" t="s">
        <v>5501</v>
      </c>
      <c r="P3003" s="4">
        <f t="shared" si="92"/>
        <v>42534.895625000005</v>
      </c>
      <c r="Q3003">
        <f t="shared" si="93"/>
        <v>2016</v>
      </c>
    </row>
    <row r="3004" spans="1:17" ht="30" x14ac:dyDescent="0.25">
      <c r="A3004">
        <v>3002</v>
      </c>
      <c r="B3004" s="1" t="s">
        <v>6104</v>
      </c>
      <c r="C3004" s="1" t="s">
        <v>6105</v>
      </c>
      <c r="D3004" s="2">
        <v>7000</v>
      </c>
      <c r="E3004" s="3">
        <v>7595.43</v>
      </c>
      <c r="F3004" t="s">
        <v>19</v>
      </c>
      <c r="G3004" t="s">
        <v>20</v>
      </c>
      <c r="H3004" t="s">
        <v>21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1090</v>
      </c>
      <c r="O3004" t="s">
        <v>5501</v>
      </c>
      <c r="P3004" s="4">
        <f t="shared" si="92"/>
        <v>41239.83625</v>
      </c>
      <c r="Q3004">
        <f t="shared" si="93"/>
        <v>2012</v>
      </c>
    </row>
    <row r="3005" spans="1:17" ht="60" x14ac:dyDescent="0.25">
      <c r="A3005">
        <v>3003</v>
      </c>
      <c r="B3005" s="1" t="s">
        <v>6106</v>
      </c>
      <c r="C3005" s="1" t="s">
        <v>6107</v>
      </c>
      <c r="D3005" s="2">
        <v>3000</v>
      </c>
      <c r="E3005" s="3">
        <v>3035</v>
      </c>
      <c r="F3005" t="s">
        <v>19</v>
      </c>
      <c r="G3005" t="s">
        <v>20</v>
      </c>
      <c r="H3005" t="s">
        <v>21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1090</v>
      </c>
      <c r="O3005" t="s">
        <v>5501</v>
      </c>
      <c r="P3005" s="4">
        <f t="shared" si="92"/>
        <v>42398.849259259259</v>
      </c>
      <c r="Q3005">
        <f t="shared" si="93"/>
        <v>2016</v>
      </c>
    </row>
    <row r="3006" spans="1:17" ht="60" x14ac:dyDescent="0.25">
      <c r="A3006">
        <v>3004</v>
      </c>
      <c r="B3006" s="1" t="s">
        <v>6108</v>
      </c>
      <c r="C3006" s="1" t="s">
        <v>6109</v>
      </c>
      <c r="D3006" s="2">
        <v>40000</v>
      </c>
      <c r="E3006" s="3">
        <v>45126</v>
      </c>
      <c r="F3006" t="s">
        <v>19</v>
      </c>
      <c r="G3006" t="s">
        <v>20</v>
      </c>
      <c r="H3006" t="s">
        <v>21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1090</v>
      </c>
      <c r="O3006" t="s">
        <v>5501</v>
      </c>
      <c r="P3006" s="4">
        <f t="shared" si="92"/>
        <v>41928.881064814814</v>
      </c>
      <c r="Q3006">
        <f t="shared" si="93"/>
        <v>2014</v>
      </c>
    </row>
    <row r="3007" spans="1:17" ht="60" x14ac:dyDescent="0.25">
      <c r="A3007">
        <v>3005</v>
      </c>
      <c r="B3007" s="1" t="s">
        <v>6110</v>
      </c>
      <c r="C3007" s="1" t="s">
        <v>6111</v>
      </c>
      <c r="D3007" s="2">
        <v>10600</v>
      </c>
      <c r="E3007" s="3">
        <v>12772.6</v>
      </c>
      <c r="F3007" t="s">
        <v>19</v>
      </c>
      <c r="G3007" t="s">
        <v>20</v>
      </c>
      <c r="H3007" t="s">
        <v>21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1090</v>
      </c>
      <c r="O3007" t="s">
        <v>5501</v>
      </c>
      <c r="P3007" s="4">
        <f t="shared" si="92"/>
        <v>41888.674826388888</v>
      </c>
      <c r="Q3007">
        <f t="shared" si="93"/>
        <v>2014</v>
      </c>
    </row>
    <row r="3008" spans="1:17" ht="45" x14ac:dyDescent="0.25">
      <c r="A3008">
        <v>3006</v>
      </c>
      <c r="B3008" s="1" t="s">
        <v>6112</v>
      </c>
      <c r="C3008" s="1" t="s">
        <v>6113</v>
      </c>
      <c r="D3008" s="2">
        <v>8000</v>
      </c>
      <c r="E3008" s="3">
        <v>8620</v>
      </c>
      <c r="F3008" t="s">
        <v>19</v>
      </c>
      <c r="G3008" t="s">
        <v>163</v>
      </c>
      <c r="H3008" t="s">
        <v>164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1090</v>
      </c>
      <c r="O3008" t="s">
        <v>5501</v>
      </c>
      <c r="P3008" s="4">
        <f t="shared" si="92"/>
        <v>41957.756840277783</v>
      </c>
      <c r="Q3008">
        <f t="shared" si="93"/>
        <v>2014</v>
      </c>
    </row>
    <row r="3009" spans="1:17" ht="30" x14ac:dyDescent="0.25">
      <c r="A3009">
        <v>3007</v>
      </c>
      <c r="B3009" s="1" t="s">
        <v>6114</v>
      </c>
      <c r="C3009" s="1" t="s">
        <v>6115</v>
      </c>
      <c r="D3009" s="2">
        <v>600</v>
      </c>
      <c r="E3009" s="3">
        <v>1080</v>
      </c>
      <c r="F3009" t="s">
        <v>19</v>
      </c>
      <c r="G3009" t="s">
        <v>20</v>
      </c>
      <c r="H3009" t="s">
        <v>21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1090</v>
      </c>
      <c r="O3009" t="s">
        <v>5501</v>
      </c>
      <c r="P3009" s="4">
        <f t="shared" si="92"/>
        <v>42098.216238425928</v>
      </c>
      <c r="Q3009">
        <f t="shared" si="93"/>
        <v>2015</v>
      </c>
    </row>
    <row r="3010" spans="1:17" ht="45" x14ac:dyDescent="0.25">
      <c r="A3010">
        <v>3008</v>
      </c>
      <c r="B3010" s="1" t="s">
        <v>6116</v>
      </c>
      <c r="C3010" s="1" t="s">
        <v>6117</v>
      </c>
      <c r="D3010" s="2">
        <v>3000</v>
      </c>
      <c r="E3010" s="3">
        <v>3035</v>
      </c>
      <c r="F3010" t="s">
        <v>19</v>
      </c>
      <c r="G3010" t="s">
        <v>20</v>
      </c>
      <c r="H3010" t="s">
        <v>21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1090</v>
      </c>
      <c r="O3010" t="s">
        <v>5501</v>
      </c>
      <c r="P3010" s="4">
        <f t="shared" ref="P3010:P3073" si="94">(((J3010/60)/60)/24)+DATE(1970,1,1)</f>
        <v>42360.212025462963</v>
      </c>
      <c r="Q3010">
        <f t="shared" ref="Q3010:Q3073" si="95">YEAR(P3010)</f>
        <v>2015</v>
      </c>
    </row>
    <row r="3011" spans="1:17" ht="60" x14ac:dyDescent="0.25">
      <c r="A3011">
        <v>3009</v>
      </c>
      <c r="B3011" s="1" t="s">
        <v>6118</v>
      </c>
      <c r="C3011" s="1" t="s">
        <v>6119</v>
      </c>
      <c r="D3011" s="2">
        <v>25000</v>
      </c>
      <c r="E3011" s="3">
        <v>29939</v>
      </c>
      <c r="F3011" t="s">
        <v>19</v>
      </c>
      <c r="G3011" t="s">
        <v>20</v>
      </c>
      <c r="H3011" t="s">
        <v>21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1090</v>
      </c>
      <c r="O3011" t="s">
        <v>5501</v>
      </c>
      <c r="P3011" s="4">
        <f t="shared" si="94"/>
        <v>41939.569907407407</v>
      </c>
      <c r="Q3011">
        <f t="shared" si="95"/>
        <v>2014</v>
      </c>
    </row>
    <row r="3012" spans="1:17" ht="60" x14ac:dyDescent="0.25">
      <c r="A3012">
        <v>3010</v>
      </c>
      <c r="B3012" s="1" t="s">
        <v>6120</v>
      </c>
      <c r="C3012" s="1" t="s">
        <v>6121</v>
      </c>
      <c r="D3012" s="2">
        <v>1500</v>
      </c>
      <c r="E3012" s="3">
        <v>2370</v>
      </c>
      <c r="F3012" t="s">
        <v>19</v>
      </c>
      <c r="G3012" t="s">
        <v>20</v>
      </c>
      <c r="H3012" t="s">
        <v>21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1090</v>
      </c>
      <c r="O3012" t="s">
        <v>5501</v>
      </c>
      <c r="P3012" s="4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1" t="s">
        <v>6122</v>
      </c>
      <c r="C3013" s="1" t="s">
        <v>6123</v>
      </c>
      <c r="D3013" s="2">
        <v>300</v>
      </c>
      <c r="E3013" s="3">
        <v>371</v>
      </c>
      <c r="F3013" t="s">
        <v>19</v>
      </c>
      <c r="G3013" t="s">
        <v>58</v>
      </c>
      <c r="H3013" t="s">
        <v>59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1090</v>
      </c>
      <c r="O3013" t="s">
        <v>5501</v>
      </c>
      <c r="P3013" s="4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1" t="s">
        <v>6124</v>
      </c>
      <c r="C3014" s="1" t="s">
        <v>6125</v>
      </c>
      <c r="D3014" s="2">
        <v>4000</v>
      </c>
      <c r="E3014" s="3">
        <v>4685</v>
      </c>
      <c r="F3014" t="s">
        <v>19</v>
      </c>
      <c r="G3014" t="s">
        <v>20</v>
      </c>
      <c r="H3014" t="s">
        <v>21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1090</v>
      </c>
      <c r="O3014" t="s">
        <v>5501</v>
      </c>
      <c r="P3014" s="4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1" t="s">
        <v>6126</v>
      </c>
      <c r="C3015" s="1" t="s">
        <v>6127</v>
      </c>
      <c r="D3015" s="2">
        <v>10000</v>
      </c>
      <c r="E3015" s="3">
        <v>15696</v>
      </c>
      <c r="F3015" t="s">
        <v>19</v>
      </c>
      <c r="G3015" t="s">
        <v>20</v>
      </c>
      <c r="H3015" t="s">
        <v>21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1090</v>
      </c>
      <c r="O3015" t="s">
        <v>5501</v>
      </c>
      <c r="P3015" s="4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1" t="s">
        <v>6128</v>
      </c>
      <c r="C3016" s="1" t="s">
        <v>6129</v>
      </c>
      <c r="D3016" s="2">
        <v>25000</v>
      </c>
      <c r="E3016" s="3">
        <v>28276</v>
      </c>
      <c r="F3016" t="s">
        <v>19</v>
      </c>
      <c r="G3016" t="s">
        <v>20</v>
      </c>
      <c r="H3016" t="s">
        <v>21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1090</v>
      </c>
      <c r="O3016" t="s">
        <v>5501</v>
      </c>
      <c r="P3016" s="4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1" t="s">
        <v>6130</v>
      </c>
      <c r="C3017" s="1" t="s">
        <v>6131</v>
      </c>
      <c r="D3017" s="2">
        <v>3400</v>
      </c>
      <c r="E3017" s="3">
        <v>3508</v>
      </c>
      <c r="F3017" t="s">
        <v>19</v>
      </c>
      <c r="G3017" t="s">
        <v>20</v>
      </c>
      <c r="H3017" t="s">
        <v>21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1090</v>
      </c>
      <c r="O3017" t="s">
        <v>5501</v>
      </c>
      <c r="P3017" s="4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1" t="s">
        <v>6132</v>
      </c>
      <c r="C3018" s="1" t="s">
        <v>6133</v>
      </c>
      <c r="D3018" s="2">
        <v>8500</v>
      </c>
      <c r="E3018" s="3">
        <v>8722</v>
      </c>
      <c r="F3018" t="s">
        <v>19</v>
      </c>
      <c r="G3018" t="s">
        <v>20</v>
      </c>
      <c r="H3018" t="s">
        <v>21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1090</v>
      </c>
      <c r="O3018" t="s">
        <v>5501</v>
      </c>
      <c r="P3018" s="4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1" t="s">
        <v>6134</v>
      </c>
      <c r="C3019" s="1" t="s">
        <v>6135</v>
      </c>
      <c r="D3019" s="2">
        <v>22000</v>
      </c>
      <c r="E3019" s="3">
        <v>23285</v>
      </c>
      <c r="F3019" t="s">
        <v>19</v>
      </c>
      <c r="G3019" t="s">
        <v>20</v>
      </c>
      <c r="H3019" t="s">
        <v>21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1090</v>
      </c>
      <c r="O3019" t="s">
        <v>5501</v>
      </c>
      <c r="P3019" s="4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1" t="s">
        <v>6136</v>
      </c>
      <c r="C3020" s="1" t="s">
        <v>6137</v>
      </c>
      <c r="D3020" s="2">
        <v>4200</v>
      </c>
      <c r="E3020" s="3">
        <v>4230</v>
      </c>
      <c r="F3020" t="s">
        <v>19</v>
      </c>
      <c r="G3020" t="s">
        <v>183</v>
      </c>
      <c r="H3020" t="s">
        <v>59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1090</v>
      </c>
      <c r="O3020" t="s">
        <v>5501</v>
      </c>
      <c r="P3020" s="4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1" t="s">
        <v>6138</v>
      </c>
      <c r="C3021" s="1" t="s">
        <v>6139</v>
      </c>
      <c r="D3021" s="2">
        <v>15000</v>
      </c>
      <c r="E3021" s="3">
        <v>18185</v>
      </c>
      <c r="F3021" t="s">
        <v>19</v>
      </c>
      <c r="G3021" t="s">
        <v>20</v>
      </c>
      <c r="H3021" t="s">
        <v>21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1090</v>
      </c>
      <c r="O3021" t="s">
        <v>5501</v>
      </c>
      <c r="P3021" s="4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1" t="s">
        <v>6140</v>
      </c>
      <c r="C3022" s="1" t="s">
        <v>6141</v>
      </c>
      <c r="D3022" s="2">
        <v>7000</v>
      </c>
      <c r="E3022" s="3">
        <v>7040</v>
      </c>
      <c r="F3022" t="s">
        <v>19</v>
      </c>
      <c r="G3022" t="s">
        <v>20</v>
      </c>
      <c r="H3022" t="s">
        <v>21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1090</v>
      </c>
      <c r="O3022" t="s">
        <v>5501</v>
      </c>
      <c r="P3022" s="4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1" t="s">
        <v>6142</v>
      </c>
      <c r="C3023" s="1" t="s">
        <v>6143</v>
      </c>
      <c r="D3023" s="2">
        <v>4500</v>
      </c>
      <c r="E3023" s="3">
        <v>5221</v>
      </c>
      <c r="F3023" t="s">
        <v>19</v>
      </c>
      <c r="G3023" t="s">
        <v>20</v>
      </c>
      <c r="H3023" t="s">
        <v>21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1090</v>
      </c>
      <c r="O3023" t="s">
        <v>5501</v>
      </c>
      <c r="P3023" s="4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1" t="s">
        <v>6144</v>
      </c>
      <c r="C3024" s="1" t="s">
        <v>6145</v>
      </c>
      <c r="D3024" s="2">
        <v>10000</v>
      </c>
      <c r="E3024" s="3">
        <v>10088</v>
      </c>
      <c r="F3024" t="s">
        <v>19</v>
      </c>
      <c r="G3024" t="s">
        <v>20</v>
      </c>
      <c r="H3024" t="s">
        <v>21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1090</v>
      </c>
      <c r="O3024" t="s">
        <v>5501</v>
      </c>
      <c r="P3024" s="4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1" t="s">
        <v>6146</v>
      </c>
      <c r="C3025" s="1" t="s">
        <v>6147</v>
      </c>
      <c r="D3025" s="2">
        <v>700</v>
      </c>
      <c r="E3025" s="3">
        <v>721</v>
      </c>
      <c r="F3025" t="s">
        <v>19</v>
      </c>
      <c r="G3025" t="s">
        <v>28</v>
      </c>
      <c r="H3025" t="s">
        <v>29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1090</v>
      </c>
      <c r="O3025" t="s">
        <v>5501</v>
      </c>
      <c r="P3025" s="4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1" t="s">
        <v>6148</v>
      </c>
      <c r="C3026" s="1" t="s">
        <v>6149</v>
      </c>
      <c r="D3026" s="2">
        <v>5000</v>
      </c>
      <c r="E3026" s="3">
        <v>12321</v>
      </c>
      <c r="F3026" t="s">
        <v>19</v>
      </c>
      <c r="G3026" t="s">
        <v>20</v>
      </c>
      <c r="H3026" t="s">
        <v>21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1090</v>
      </c>
      <c r="O3026" t="s">
        <v>5501</v>
      </c>
      <c r="P3026" s="4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1" t="s">
        <v>6150</v>
      </c>
      <c r="C3027" s="1" t="s">
        <v>6151</v>
      </c>
      <c r="D3027" s="2">
        <v>2500</v>
      </c>
      <c r="E3027" s="3">
        <v>7555</v>
      </c>
      <c r="F3027" t="s">
        <v>19</v>
      </c>
      <c r="G3027" t="s">
        <v>28</v>
      </c>
      <c r="H3027" t="s">
        <v>29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1090</v>
      </c>
      <c r="O3027" t="s">
        <v>5501</v>
      </c>
      <c r="P3027" s="4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1" t="s">
        <v>6152</v>
      </c>
      <c r="C3028" s="1" t="s">
        <v>6153</v>
      </c>
      <c r="D3028" s="2">
        <v>900</v>
      </c>
      <c r="E3028" s="3">
        <v>1290</v>
      </c>
      <c r="F3028" t="s">
        <v>19</v>
      </c>
      <c r="G3028" t="s">
        <v>28</v>
      </c>
      <c r="H3028" t="s">
        <v>29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1090</v>
      </c>
      <c r="O3028" t="s">
        <v>5501</v>
      </c>
      <c r="P3028" s="4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1" t="s">
        <v>6154</v>
      </c>
      <c r="C3029" s="1" t="s">
        <v>6155</v>
      </c>
      <c r="D3029" s="2">
        <v>40000</v>
      </c>
      <c r="E3029" s="3">
        <v>52576</v>
      </c>
      <c r="F3029" t="s">
        <v>19</v>
      </c>
      <c r="G3029" t="s">
        <v>20</v>
      </c>
      <c r="H3029" t="s">
        <v>21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1090</v>
      </c>
      <c r="O3029" t="s">
        <v>5501</v>
      </c>
      <c r="P3029" s="4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1" t="s">
        <v>6156</v>
      </c>
      <c r="C3030" s="1" t="s">
        <v>6157</v>
      </c>
      <c r="D3030" s="2">
        <v>5000</v>
      </c>
      <c r="E3030" s="3">
        <v>8401</v>
      </c>
      <c r="F3030" t="s">
        <v>19</v>
      </c>
      <c r="G3030" t="s">
        <v>20</v>
      </c>
      <c r="H3030" t="s">
        <v>21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1090</v>
      </c>
      <c r="O3030" t="s">
        <v>5501</v>
      </c>
      <c r="P3030" s="4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1" t="s">
        <v>6158</v>
      </c>
      <c r="C3031" s="1" t="s">
        <v>6159</v>
      </c>
      <c r="D3031" s="2">
        <v>30000</v>
      </c>
      <c r="E3031" s="3">
        <v>32903</v>
      </c>
      <c r="F3031" t="s">
        <v>19</v>
      </c>
      <c r="G3031" t="s">
        <v>20</v>
      </c>
      <c r="H3031" t="s">
        <v>21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1090</v>
      </c>
      <c r="O3031" t="s">
        <v>5501</v>
      </c>
      <c r="P3031" s="4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1" t="s">
        <v>6160</v>
      </c>
      <c r="C3032" s="1" t="s">
        <v>6161</v>
      </c>
      <c r="D3032" s="2">
        <v>1750</v>
      </c>
      <c r="E3032" s="3">
        <v>1867</v>
      </c>
      <c r="F3032" t="s">
        <v>19</v>
      </c>
      <c r="G3032" t="s">
        <v>20</v>
      </c>
      <c r="H3032" t="s">
        <v>21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1090</v>
      </c>
      <c r="O3032" t="s">
        <v>5501</v>
      </c>
      <c r="P3032" s="4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1" t="s">
        <v>6162</v>
      </c>
      <c r="C3033" s="1" t="s">
        <v>6163</v>
      </c>
      <c r="D3033" s="2">
        <v>1500</v>
      </c>
      <c r="E3033" s="3">
        <v>1500</v>
      </c>
      <c r="F3033" t="s">
        <v>19</v>
      </c>
      <c r="G3033" t="s">
        <v>20</v>
      </c>
      <c r="H3033" t="s">
        <v>21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1090</v>
      </c>
      <c r="O3033" t="s">
        <v>5501</v>
      </c>
      <c r="P3033" s="4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1" t="s">
        <v>6164</v>
      </c>
      <c r="C3034" s="1" t="s">
        <v>6165</v>
      </c>
      <c r="D3034" s="2">
        <v>1000</v>
      </c>
      <c r="E3034" s="3">
        <v>1272</v>
      </c>
      <c r="F3034" t="s">
        <v>19</v>
      </c>
      <c r="G3034" t="s">
        <v>20</v>
      </c>
      <c r="H3034" t="s">
        <v>21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1090</v>
      </c>
      <c r="O3034" t="s">
        <v>5501</v>
      </c>
      <c r="P3034" s="4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1" t="s">
        <v>6166</v>
      </c>
      <c r="C3035" s="1" t="s">
        <v>6167</v>
      </c>
      <c r="D3035" s="2">
        <v>3000</v>
      </c>
      <c r="E3035" s="3">
        <v>4396</v>
      </c>
      <c r="F3035" t="s">
        <v>19</v>
      </c>
      <c r="G3035" t="s">
        <v>20</v>
      </c>
      <c r="H3035" t="s">
        <v>21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1090</v>
      </c>
      <c r="O3035" t="s">
        <v>5501</v>
      </c>
      <c r="P3035" s="4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1" t="s">
        <v>6168</v>
      </c>
      <c r="C3036" s="1" t="s">
        <v>6169</v>
      </c>
      <c r="D3036" s="2">
        <v>100000</v>
      </c>
      <c r="E3036" s="3">
        <v>112536</v>
      </c>
      <c r="F3036" t="s">
        <v>19</v>
      </c>
      <c r="G3036" t="s">
        <v>20</v>
      </c>
      <c r="H3036" t="s">
        <v>21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1090</v>
      </c>
      <c r="O3036" t="s">
        <v>5501</v>
      </c>
      <c r="P3036" s="4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1" t="s">
        <v>6170</v>
      </c>
      <c r="C3037" s="1" t="s">
        <v>6171</v>
      </c>
      <c r="D3037" s="2">
        <v>25000</v>
      </c>
      <c r="E3037" s="3">
        <v>27196.71</v>
      </c>
      <c r="F3037" t="s">
        <v>19</v>
      </c>
      <c r="G3037" t="s">
        <v>20</v>
      </c>
      <c r="H3037" t="s">
        <v>21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1090</v>
      </c>
      <c r="O3037" t="s">
        <v>5501</v>
      </c>
      <c r="P3037" s="4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1" t="s">
        <v>6172</v>
      </c>
      <c r="C3038" s="1" t="s">
        <v>6173</v>
      </c>
      <c r="D3038" s="2">
        <v>25000</v>
      </c>
      <c r="E3038" s="3">
        <v>31683</v>
      </c>
      <c r="F3038" t="s">
        <v>19</v>
      </c>
      <c r="G3038" t="s">
        <v>20</v>
      </c>
      <c r="H3038" t="s">
        <v>21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1090</v>
      </c>
      <c r="O3038" t="s">
        <v>5501</v>
      </c>
      <c r="P3038" s="4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1" t="s">
        <v>6174</v>
      </c>
      <c r="C3039" s="1" t="s">
        <v>6175</v>
      </c>
      <c r="D3039" s="2">
        <v>500</v>
      </c>
      <c r="E3039" s="3">
        <v>1066</v>
      </c>
      <c r="F3039" t="s">
        <v>19</v>
      </c>
      <c r="G3039" t="s">
        <v>20</v>
      </c>
      <c r="H3039" t="s">
        <v>21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1090</v>
      </c>
      <c r="O3039" t="s">
        <v>5501</v>
      </c>
      <c r="P3039" s="4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1" t="s">
        <v>6176</v>
      </c>
      <c r="C3040" s="1" t="s">
        <v>6177</v>
      </c>
      <c r="D3040" s="2">
        <v>1000</v>
      </c>
      <c r="E3040" s="3">
        <v>1005</v>
      </c>
      <c r="F3040" t="s">
        <v>19</v>
      </c>
      <c r="G3040" t="s">
        <v>20</v>
      </c>
      <c r="H3040" t="s">
        <v>21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1090</v>
      </c>
      <c r="O3040" t="s">
        <v>5501</v>
      </c>
      <c r="P3040" s="4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1" t="s">
        <v>6178</v>
      </c>
      <c r="C3041" s="1" t="s">
        <v>6179</v>
      </c>
      <c r="D3041" s="2">
        <v>20000</v>
      </c>
      <c r="E3041" s="3">
        <v>21742.78</v>
      </c>
      <c r="F3041" t="s">
        <v>19</v>
      </c>
      <c r="G3041" t="s">
        <v>20</v>
      </c>
      <c r="H3041" t="s">
        <v>21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1090</v>
      </c>
      <c r="O3041" t="s">
        <v>5501</v>
      </c>
      <c r="P3041" s="4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1" t="s">
        <v>6180</v>
      </c>
      <c r="C3042" s="1" t="s">
        <v>6181</v>
      </c>
      <c r="D3042" s="2">
        <v>3000</v>
      </c>
      <c r="E3042" s="3">
        <v>3225</v>
      </c>
      <c r="F3042" t="s">
        <v>19</v>
      </c>
      <c r="G3042" t="s">
        <v>20</v>
      </c>
      <c r="H3042" t="s">
        <v>21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1090</v>
      </c>
      <c r="O3042" t="s">
        <v>5501</v>
      </c>
      <c r="P3042" s="4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1" t="s">
        <v>6182</v>
      </c>
      <c r="C3043" s="1" t="s">
        <v>6183</v>
      </c>
      <c r="D3043" s="2">
        <v>8300</v>
      </c>
      <c r="E3043" s="3">
        <v>9170</v>
      </c>
      <c r="F3043" t="s">
        <v>19</v>
      </c>
      <c r="G3043" t="s">
        <v>20</v>
      </c>
      <c r="H3043" t="s">
        <v>21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1090</v>
      </c>
      <c r="O3043" t="s">
        <v>5501</v>
      </c>
      <c r="P3043" s="4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1" t="s">
        <v>6184</v>
      </c>
      <c r="C3044" s="1" t="s">
        <v>6185</v>
      </c>
      <c r="D3044" s="2">
        <v>1500</v>
      </c>
      <c r="E3044" s="3">
        <v>1920</v>
      </c>
      <c r="F3044" t="s">
        <v>19</v>
      </c>
      <c r="G3044" t="s">
        <v>28</v>
      </c>
      <c r="H3044" t="s">
        <v>29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1090</v>
      </c>
      <c r="O3044" t="s">
        <v>5501</v>
      </c>
      <c r="P3044" s="4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1" t="s">
        <v>6186</v>
      </c>
      <c r="C3045" s="1" t="s">
        <v>6187</v>
      </c>
      <c r="D3045" s="2">
        <v>15000</v>
      </c>
      <c r="E3045" s="3">
        <v>16501</v>
      </c>
      <c r="F3045" t="s">
        <v>19</v>
      </c>
      <c r="G3045" t="s">
        <v>163</v>
      </c>
      <c r="H3045" t="s">
        <v>164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1090</v>
      </c>
      <c r="O3045" t="s">
        <v>5501</v>
      </c>
      <c r="P3045" s="4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1" t="s">
        <v>6188</v>
      </c>
      <c r="C3046" s="1" t="s">
        <v>6189</v>
      </c>
      <c r="D3046" s="2">
        <v>12000</v>
      </c>
      <c r="E3046" s="3">
        <v>13121</v>
      </c>
      <c r="F3046" t="s">
        <v>19</v>
      </c>
      <c r="G3046" t="s">
        <v>20</v>
      </c>
      <c r="H3046" t="s">
        <v>21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1090</v>
      </c>
      <c r="O3046" t="s">
        <v>5501</v>
      </c>
      <c r="P3046" s="4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1" t="s">
        <v>6190</v>
      </c>
      <c r="C3047" s="1" t="s">
        <v>6191</v>
      </c>
      <c r="D3047" s="2">
        <v>4000</v>
      </c>
      <c r="E3047" s="3">
        <v>5308.26</v>
      </c>
      <c r="F3047" t="s">
        <v>19</v>
      </c>
      <c r="G3047" t="s">
        <v>20</v>
      </c>
      <c r="H3047" t="s">
        <v>21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1090</v>
      </c>
      <c r="O3047" t="s">
        <v>5501</v>
      </c>
      <c r="P3047" s="4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1" t="s">
        <v>6192</v>
      </c>
      <c r="C3048" s="1" t="s">
        <v>6193</v>
      </c>
      <c r="D3048" s="2">
        <v>7900</v>
      </c>
      <c r="E3048" s="3">
        <v>15077</v>
      </c>
      <c r="F3048" t="s">
        <v>19</v>
      </c>
      <c r="G3048" t="s">
        <v>20</v>
      </c>
      <c r="H3048" t="s">
        <v>21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1090</v>
      </c>
      <c r="O3048" t="s">
        <v>5501</v>
      </c>
      <c r="P3048" s="4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1" t="s">
        <v>6194</v>
      </c>
      <c r="C3049" s="1" t="s">
        <v>6195</v>
      </c>
      <c r="D3049" s="2">
        <v>500</v>
      </c>
      <c r="E3049" s="3">
        <v>745</v>
      </c>
      <c r="F3049" t="s">
        <v>19</v>
      </c>
      <c r="G3049" t="s">
        <v>20</v>
      </c>
      <c r="H3049" t="s">
        <v>21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1090</v>
      </c>
      <c r="O3049" t="s">
        <v>5501</v>
      </c>
      <c r="P3049" s="4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1" t="s">
        <v>6196</v>
      </c>
      <c r="C3050" s="1" t="s">
        <v>6197</v>
      </c>
      <c r="D3050" s="2">
        <v>5000</v>
      </c>
      <c r="E3050" s="3">
        <v>8320</v>
      </c>
      <c r="F3050" t="s">
        <v>19</v>
      </c>
      <c r="G3050" t="s">
        <v>20</v>
      </c>
      <c r="H3050" t="s">
        <v>21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1090</v>
      </c>
      <c r="O3050" t="s">
        <v>5501</v>
      </c>
      <c r="P3050" s="4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1" t="s">
        <v>6198</v>
      </c>
      <c r="C3051" s="1" t="s">
        <v>6199</v>
      </c>
      <c r="D3051" s="2">
        <v>3750</v>
      </c>
      <c r="E3051" s="3">
        <v>4000</v>
      </c>
      <c r="F3051" t="s">
        <v>19</v>
      </c>
      <c r="G3051" t="s">
        <v>20</v>
      </c>
      <c r="H3051" t="s">
        <v>21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1090</v>
      </c>
      <c r="O3051" t="s">
        <v>5501</v>
      </c>
      <c r="P3051" s="4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1" t="s">
        <v>6200</v>
      </c>
      <c r="C3052" s="1" t="s">
        <v>6201</v>
      </c>
      <c r="D3052" s="2">
        <v>600</v>
      </c>
      <c r="E3052" s="3">
        <v>636</v>
      </c>
      <c r="F3052" t="s">
        <v>19</v>
      </c>
      <c r="G3052" t="s">
        <v>20</v>
      </c>
      <c r="H3052" t="s">
        <v>21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1090</v>
      </c>
      <c r="O3052" t="s">
        <v>5501</v>
      </c>
      <c r="P3052" s="4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1" t="s">
        <v>6202</v>
      </c>
      <c r="C3053" s="1" t="s">
        <v>6203</v>
      </c>
      <c r="D3053" s="2">
        <v>3500</v>
      </c>
      <c r="E3053" s="3">
        <v>827</v>
      </c>
      <c r="F3053" t="s">
        <v>361</v>
      </c>
      <c r="G3053" t="s">
        <v>28</v>
      </c>
      <c r="H3053" t="s">
        <v>29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1090</v>
      </c>
      <c r="O3053" t="s">
        <v>5501</v>
      </c>
      <c r="P3053" s="4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1" t="s">
        <v>6204</v>
      </c>
      <c r="C3054" s="1" t="s">
        <v>6205</v>
      </c>
      <c r="D3054" s="2">
        <v>50000</v>
      </c>
      <c r="E3054" s="3">
        <v>75</v>
      </c>
      <c r="F3054" t="s">
        <v>361</v>
      </c>
      <c r="G3054" t="s">
        <v>20</v>
      </c>
      <c r="H3054" t="s">
        <v>21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1090</v>
      </c>
      <c r="O3054" t="s">
        <v>5501</v>
      </c>
      <c r="P3054" s="4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1" t="s">
        <v>6206</v>
      </c>
      <c r="C3055" s="1" t="s">
        <v>6207</v>
      </c>
      <c r="D3055" s="2">
        <v>10000</v>
      </c>
      <c r="E3055" s="3">
        <v>40</v>
      </c>
      <c r="F3055" t="s">
        <v>361</v>
      </c>
      <c r="G3055" t="s">
        <v>20</v>
      </c>
      <c r="H3055" t="s">
        <v>21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1090</v>
      </c>
      <c r="O3055" t="s">
        <v>5501</v>
      </c>
      <c r="P3055" s="4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1" t="s">
        <v>6208</v>
      </c>
      <c r="C3056" s="1" t="s">
        <v>6209</v>
      </c>
      <c r="D3056" s="2">
        <v>300</v>
      </c>
      <c r="E3056" s="3">
        <v>0</v>
      </c>
      <c r="F3056" t="s">
        <v>361</v>
      </c>
      <c r="G3056" t="s">
        <v>20</v>
      </c>
      <c r="H3056" t="s">
        <v>21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1090</v>
      </c>
      <c r="O3056" t="s">
        <v>5501</v>
      </c>
      <c r="P3056" s="4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1" t="s">
        <v>6210</v>
      </c>
      <c r="C3057" s="1" t="s">
        <v>6211</v>
      </c>
      <c r="D3057" s="2">
        <v>20000</v>
      </c>
      <c r="E3057" s="3">
        <v>1</v>
      </c>
      <c r="F3057" t="s">
        <v>361</v>
      </c>
      <c r="G3057" t="s">
        <v>20</v>
      </c>
      <c r="H3057" t="s">
        <v>21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1090</v>
      </c>
      <c r="O3057" t="s">
        <v>5501</v>
      </c>
      <c r="P3057" s="4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1" t="s">
        <v>6212</v>
      </c>
      <c r="C3058" s="1" t="s">
        <v>6213</v>
      </c>
      <c r="D3058" s="2">
        <v>25000</v>
      </c>
      <c r="E3058" s="3">
        <v>0</v>
      </c>
      <c r="F3058" t="s">
        <v>361</v>
      </c>
      <c r="G3058" t="s">
        <v>20</v>
      </c>
      <c r="H3058" t="s">
        <v>21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1090</v>
      </c>
      <c r="O3058" t="s">
        <v>5501</v>
      </c>
      <c r="P3058" s="4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1" t="s">
        <v>6214</v>
      </c>
      <c r="C3059" s="1" t="s">
        <v>6215</v>
      </c>
      <c r="D3059" s="2">
        <v>50000</v>
      </c>
      <c r="E3059" s="3">
        <v>0</v>
      </c>
      <c r="F3059" t="s">
        <v>361</v>
      </c>
      <c r="G3059" t="s">
        <v>28</v>
      </c>
      <c r="H3059" t="s">
        <v>29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1090</v>
      </c>
      <c r="O3059" t="s">
        <v>5501</v>
      </c>
      <c r="P3059" s="4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1" t="s">
        <v>6216</v>
      </c>
      <c r="C3060" s="1" t="s">
        <v>6217</v>
      </c>
      <c r="D3060" s="2">
        <v>18000</v>
      </c>
      <c r="E3060" s="3">
        <v>3</v>
      </c>
      <c r="F3060" t="s">
        <v>361</v>
      </c>
      <c r="G3060" t="s">
        <v>1230</v>
      </c>
      <c r="H3060" t="s">
        <v>59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1090</v>
      </c>
      <c r="O3060" t="s">
        <v>5501</v>
      </c>
      <c r="P3060" s="4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1" t="s">
        <v>6218</v>
      </c>
      <c r="C3061" s="1" t="s">
        <v>6219</v>
      </c>
      <c r="D3061" s="2">
        <v>15000</v>
      </c>
      <c r="E3061" s="3">
        <v>451</v>
      </c>
      <c r="F3061" t="s">
        <v>361</v>
      </c>
      <c r="G3061" t="s">
        <v>20</v>
      </c>
      <c r="H3061" t="s">
        <v>21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1090</v>
      </c>
      <c r="O3061" t="s">
        <v>5501</v>
      </c>
      <c r="P3061" s="4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1" t="s">
        <v>6220</v>
      </c>
      <c r="C3062" s="1" t="s">
        <v>6221</v>
      </c>
      <c r="D3062" s="2">
        <v>220000</v>
      </c>
      <c r="E3062" s="3">
        <v>335</v>
      </c>
      <c r="F3062" t="s">
        <v>361</v>
      </c>
      <c r="G3062" t="s">
        <v>20</v>
      </c>
      <c r="H3062" t="s">
        <v>21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1090</v>
      </c>
      <c r="O3062" t="s">
        <v>5501</v>
      </c>
      <c r="P3062" s="4">
        <f t="shared" si="94"/>
        <v>42245.274699074071</v>
      </c>
      <c r="Q3062">
        <f t="shared" si="95"/>
        <v>2015</v>
      </c>
    </row>
    <row r="3063" spans="1:17" x14ac:dyDescent="0.25">
      <c r="A3063">
        <v>3061</v>
      </c>
      <c r="B3063" s="1" t="s">
        <v>6222</v>
      </c>
      <c r="C3063" s="1" t="s">
        <v>6223</v>
      </c>
      <c r="D3063" s="2">
        <v>1000000</v>
      </c>
      <c r="E3063" s="3">
        <v>0</v>
      </c>
      <c r="F3063" t="s">
        <v>361</v>
      </c>
      <c r="G3063" t="s">
        <v>20</v>
      </c>
      <c r="H3063" t="s">
        <v>21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1090</v>
      </c>
      <c r="O3063" t="s">
        <v>5501</v>
      </c>
      <c r="P3063" s="4">
        <f t="shared" si="94"/>
        <v>41834.784120370372</v>
      </c>
      <c r="Q3063">
        <f t="shared" si="95"/>
        <v>2014</v>
      </c>
    </row>
    <row r="3064" spans="1:17" ht="60" x14ac:dyDescent="0.25">
      <c r="A3064">
        <v>3062</v>
      </c>
      <c r="B3064" s="1" t="s">
        <v>6224</v>
      </c>
      <c r="C3064" s="1" t="s">
        <v>6225</v>
      </c>
      <c r="D3064" s="2">
        <v>10000</v>
      </c>
      <c r="E3064" s="3">
        <v>6684</v>
      </c>
      <c r="F3064" t="s">
        <v>361</v>
      </c>
      <c r="G3064" t="s">
        <v>20</v>
      </c>
      <c r="H3064" t="s">
        <v>21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1090</v>
      </c>
      <c r="O3064" t="s">
        <v>5501</v>
      </c>
      <c r="P3064" s="4">
        <f t="shared" si="94"/>
        <v>42248.535787037035</v>
      </c>
      <c r="Q3064">
        <f t="shared" si="95"/>
        <v>2015</v>
      </c>
    </row>
    <row r="3065" spans="1:17" ht="45" x14ac:dyDescent="0.25">
      <c r="A3065">
        <v>3063</v>
      </c>
      <c r="B3065" s="1" t="s">
        <v>6226</v>
      </c>
      <c r="C3065" s="1" t="s">
        <v>6227</v>
      </c>
      <c r="D3065" s="2">
        <v>3000</v>
      </c>
      <c r="E3065" s="3">
        <v>587</v>
      </c>
      <c r="F3065" t="s">
        <v>361</v>
      </c>
      <c r="G3065" t="s">
        <v>20</v>
      </c>
      <c r="H3065" t="s">
        <v>21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1090</v>
      </c>
      <c r="O3065" t="s">
        <v>5501</v>
      </c>
      <c r="P3065" s="4">
        <f t="shared" si="94"/>
        <v>42630.922893518517</v>
      </c>
      <c r="Q3065">
        <f t="shared" si="95"/>
        <v>2016</v>
      </c>
    </row>
    <row r="3066" spans="1:17" ht="30" x14ac:dyDescent="0.25">
      <c r="A3066">
        <v>3064</v>
      </c>
      <c r="B3066" s="1" t="s">
        <v>6228</v>
      </c>
      <c r="C3066" s="1" t="s">
        <v>6229</v>
      </c>
      <c r="D3066" s="2">
        <v>75000</v>
      </c>
      <c r="E3066" s="3">
        <v>8471</v>
      </c>
      <c r="F3066" t="s">
        <v>361</v>
      </c>
      <c r="G3066" t="s">
        <v>20</v>
      </c>
      <c r="H3066" t="s">
        <v>21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1090</v>
      </c>
      <c r="O3066" t="s">
        <v>5501</v>
      </c>
      <c r="P3066" s="4">
        <f t="shared" si="94"/>
        <v>42299.130162037036</v>
      </c>
      <c r="Q3066">
        <f t="shared" si="95"/>
        <v>2015</v>
      </c>
    </row>
    <row r="3067" spans="1:17" ht="60" x14ac:dyDescent="0.25">
      <c r="A3067">
        <v>3065</v>
      </c>
      <c r="B3067" s="1" t="s">
        <v>6230</v>
      </c>
      <c r="C3067" s="1" t="s">
        <v>6231</v>
      </c>
      <c r="D3067" s="2">
        <v>25000</v>
      </c>
      <c r="E3067" s="3">
        <v>10</v>
      </c>
      <c r="F3067" t="s">
        <v>361</v>
      </c>
      <c r="G3067" t="s">
        <v>20</v>
      </c>
      <c r="H3067" t="s">
        <v>21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1090</v>
      </c>
      <c r="O3067" t="s">
        <v>5501</v>
      </c>
      <c r="P3067" s="4">
        <f t="shared" si="94"/>
        <v>41825.055231481485</v>
      </c>
      <c r="Q3067">
        <f t="shared" si="95"/>
        <v>2014</v>
      </c>
    </row>
    <row r="3068" spans="1:17" ht="45" x14ac:dyDescent="0.25">
      <c r="A3068">
        <v>3066</v>
      </c>
      <c r="B3068" s="1" t="s">
        <v>6232</v>
      </c>
      <c r="C3068" s="1" t="s">
        <v>6233</v>
      </c>
      <c r="D3068" s="2">
        <v>350000</v>
      </c>
      <c r="E3068" s="3">
        <v>41950</v>
      </c>
      <c r="F3068" t="s">
        <v>361</v>
      </c>
      <c r="G3068" t="s">
        <v>54</v>
      </c>
      <c r="H3068" t="s">
        <v>55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1090</v>
      </c>
      <c r="O3068" t="s">
        <v>5501</v>
      </c>
      <c r="P3068" s="4">
        <f t="shared" si="94"/>
        <v>42531.228437500002</v>
      </c>
      <c r="Q3068">
        <f t="shared" si="95"/>
        <v>2016</v>
      </c>
    </row>
    <row r="3069" spans="1:17" ht="60" x14ac:dyDescent="0.25">
      <c r="A3069">
        <v>3067</v>
      </c>
      <c r="B3069" s="1" t="s">
        <v>6234</v>
      </c>
      <c r="C3069" s="1" t="s">
        <v>6235</v>
      </c>
      <c r="D3069" s="2">
        <v>8000</v>
      </c>
      <c r="E3069" s="3">
        <v>200</v>
      </c>
      <c r="F3069" t="s">
        <v>361</v>
      </c>
      <c r="G3069" t="s">
        <v>84</v>
      </c>
      <c r="H3069" t="s">
        <v>85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1090</v>
      </c>
      <c r="O3069" t="s">
        <v>5501</v>
      </c>
      <c r="P3069" s="4">
        <f t="shared" si="94"/>
        <v>42226.938414351855</v>
      </c>
      <c r="Q3069">
        <f t="shared" si="95"/>
        <v>2015</v>
      </c>
    </row>
    <row r="3070" spans="1:17" ht="60" x14ac:dyDescent="0.25">
      <c r="A3070">
        <v>3068</v>
      </c>
      <c r="B3070" s="1" t="s">
        <v>6236</v>
      </c>
      <c r="C3070" s="1" t="s">
        <v>6237</v>
      </c>
      <c r="D3070" s="2">
        <v>250000</v>
      </c>
      <c r="E3070" s="3">
        <v>175</v>
      </c>
      <c r="F3070" t="s">
        <v>361</v>
      </c>
      <c r="G3070" t="s">
        <v>20</v>
      </c>
      <c r="H3070" t="s">
        <v>21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1090</v>
      </c>
      <c r="O3070" t="s">
        <v>5501</v>
      </c>
      <c r="P3070" s="4">
        <f t="shared" si="94"/>
        <v>42263.691574074073</v>
      </c>
      <c r="Q3070">
        <f t="shared" si="95"/>
        <v>2015</v>
      </c>
    </row>
    <row r="3071" spans="1:17" ht="60" x14ac:dyDescent="0.25">
      <c r="A3071">
        <v>3069</v>
      </c>
      <c r="B3071" s="1" t="s">
        <v>6238</v>
      </c>
      <c r="C3071" s="1" t="s">
        <v>6239</v>
      </c>
      <c r="D3071" s="2">
        <v>1000</v>
      </c>
      <c r="E3071" s="3">
        <v>141</v>
      </c>
      <c r="F3071" t="s">
        <v>361</v>
      </c>
      <c r="G3071" t="s">
        <v>20</v>
      </c>
      <c r="H3071" t="s">
        <v>21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1090</v>
      </c>
      <c r="O3071" t="s">
        <v>5501</v>
      </c>
      <c r="P3071" s="4">
        <f t="shared" si="94"/>
        <v>41957.833726851852</v>
      </c>
      <c r="Q3071">
        <f t="shared" si="95"/>
        <v>2014</v>
      </c>
    </row>
    <row r="3072" spans="1:17" ht="45" x14ac:dyDescent="0.25">
      <c r="A3072">
        <v>3070</v>
      </c>
      <c r="B3072" s="1" t="s">
        <v>6240</v>
      </c>
      <c r="C3072" s="1" t="s">
        <v>6241</v>
      </c>
      <c r="D3072" s="2">
        <v>10000</v>
      </c>
      <c r="E3072" s="3">
        <v>334</v>
      </c>
      <c r="F3072" t="s">
        <v>361</v>
      </c>
      <c r="G3072" t="s">
        <v>28</v>
      </c>
      <c r="H3072" t="s">
        <v>29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1090</v>
      </c>
      <c r="O3072" t="s">
        <v>5501</v>
      </c>
      <c r="P3072" s="4">
        <f t="shared" si="94"/>
        <v>42690.733437499999</v>
      </c>
      <c r="Q3072">
        <f t="shared" si="95"/>
        <v>2016</v>
      </c>
    </row>
    <row r="3073" spans="1:17" ht="45" x14ac:dyDescent="0.25">
      <c r="A3073">
        <v>3071</v>
      </c>
      <c r="B3073" s="1" t="s">
        <v>6242</v>
      </c>
      <c r="C3073" s="1" t="s">
        <v>6243</v>
      </c>
      <c r="D3073" s="2">
        <v>12000</v>
      </c>
      <c r="E3073" s="3">
        <v>7173</v>
      </c>
      <c r="F3073" t="s">
        <v>361</v>
      </c>
      <c r="G3073" t="s">
        <v>20</v>
      </c>
      <c r="H3073" t="s">
        <v>21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1090</v>
      </c>
      <c r="O3073" t="s">
        <v>5501</v>
      </c>
      <c r="P3073" s="4">
        <f t="shared" si="94"/>
        <v>42097.732418981483</v>
      </c>
      <c r="Q3073">
        <f t="shared" si="95"/>
        <v>2015</v>
      </c>
    </row>
    <row r="3074" spans="1:17" ht="60" x14ac:dyDescent="0.25">
      <c r="A3074">
        <v>3072</v>
      </c>
      <c r="B3074" s="1" t="s">
        <v>6244</v>
      </c>
      <c r="C3074" s="1" t="s">
        <v>6245</v>
      </c>
      <c r="D3074" s="2">
        <v>12000</v>
      </c>
      <c r="E3074" s="3">
        <v>2</v>
      </c>
      <c r="F3074" t="s">
        <v>361</v>
      </c>
      <c r="G3074" t="s">
        <v>20</v>
      </c>
      <c r="H3074" t="s">
        <v>21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1090</v>
      </c>
      <c r="O3074" t="s">
        <v>5501</v>
      </c>
      <c r="P3074" s="4">
        <f t="shared" ref="P3074:P3137" si="96">(((J3074/60)/60)/24)+DATE(1970,1,1)</f>
        <v>42658.690532407403</v>
      </c>
      <c r="Q3074">
        <f t="shared" ref="Q3074:Q3137" si="97">YEAR(P3074)</f>
        <v>2016</v>
      </c>
    </row>
    <row r="3075" spans="1:17" ht="45" x14ac:dyDescent="0.25">
      <c r="A3075">
        <v>3073</v>
      </c>
      <c r="B3075" s="1" t="s">
        <v>6246</v>
      </c>
      <c r="C3075" s="1" t="s">
        <v>6247</v>
      </c>
      <c r="D3075" s="2">
        <v>2800000</v>
      </c>
      <c r="E3075" s="3">
        <v>645</v>
      </c>
      <c r="F3075" t="s">
        <v>361</v>
      </c>
      <c r="G3075" t="s">
        <v>20</v>
      </c>
      <c r="H3075" t="s">
        <v>21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1090</v>
      </c>
      <c r="O3075" t="s">
        <v>5501</v>
      </c>
      <c r="P3075" s="4">
        <f t="shared" si="96"/>
        <v>42111.684027777781</v>
      </c>
      <c r="Q3075">
        <f t="shared" si="97"/>
        <v>2015</v>
      </c>
    </row>
    <row r="3076" spans="1:17" ht="75" x14ac:dyDescent="0.25">
      <c r="A3076">
        <v>3074</v>
      </c>
      <c r="B3076" s="1" t="s">
        <v>6248</v>
      </c>
      <c r="C3076" s="1" t="s">
        <v>6249</v>
      </c>
      <c r="D3076" s="2">
        <v>25000</v>
      </c>
      <c r="E3076" s="3">
        <v>22</v>
      </c>
      <c r="F3076" t="s">
        <v>361</v>
      </c>
      <c r="G3076" t="s">
        <v>183</v>
      </c>
      <c r="H3076" t="s">
        <v>59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1090</v>
      </c>
      <c r="O3076" t="s">
        <v>5501</v>
      </c>
      <c r="P3076" s="4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1" t="s">
        <v>6250</v>
      </c>
      <c r="C3077" s="1" t="s">
        <v>6251</v>
      </c>
      <c r="D3077" s="2">
        <v>15000</v>
      </c>
      <c r="E3077" s="3">
        <v>1296</v>
      </c>
      <c r="F3077" t="s">
        <v>361</v>
      </c>
      <c r="G3077" t="s">
        <v>20</v>
      </c>
      <c r="H3077" t="s">
        <v>21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1090</v>
      </c>
      <c r="O3077" t="s">
        <v>5501</v>
      </c>
      <c r="P3077" s="4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1" t="s">
        <v>6252</v>
      </c>
      <c r="C3078" s="1" t="s">
        <v>6253</v>
      </c>
      <c r="D3078" s="2">
        <v>10000</v>
      </c>
      <c r="E3078" s="3">
        <v>1506</v>
      </c>
      <c r="F3078" t="s">
        <v>361</v>
      </c>
      <c r="G3078" t="s">
        <v>20</v>
      </c>
      <c r="H3078" t="s">
        <v>21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1090</v>
      </c>
      <c r="O3078" t="s">
        <v>5501</v>
      </c>
      <c r="P3078" s="4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1" t="s">
        <v>6254</v>
      </c>
      <c r="C3079" s="1" t="s">
        <v>6255</v>
      </c>
      <c r="D3079" s="2">
        <v>22000</v>
      </c>
      <c r="E3079" s="3">
        <v>105</v>
      </c>
      <c r="F3079" t="s">
        <v>361</v>
      </c>
      <c r="G3079" t="s">
        <v>163</v>
      </c>
      <c r="H3079" t="s">
        <v>164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1090</v>
      </c>
      <c r="O3079" t="s">
        <v>5501</v>
      </c>
      <c r="P3079" s="4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1" t="s">
        <v>6256</v>
      </c>
      <c r="C3080" s="1" t="s">
        <v>6257</v>
      </c>
      <c r="D3080" s="2">
        <v>60000</v>
      </c>
      <c r="E3080" s="3">
        <v>71</v>
      </c>
      <c r="F3080" t="s">
        <v>361</v>
      </c>
      <c r="G3080" t="s">
        <v>20</v>
      </c>
      <c r="H3080" t="s">
        <v>21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1090</v>
      </c>
      <c r="O3080" t="s">
        <v>5501</v>
      </c>
      <c r="P3080" s="4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1" t="s">
        <v>6258</v>
      </c>
      <c r="C3081" s="1" t="s">
        <v>6259</v>
      </c>
      <c r="D3081" s="2">
        <v>1333666</v>
      </c>
      <c r="E3081" s="3">
        <v>11226</v>
      </c>
      <c r="F3081" t="s">
        <v>361</v>
      </c>
      <c r="G3081" t="s">
        <v>20</v>
      </c>
      <c r="H3081" t="s">
        <v>21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1090</v>
      </c>
      <c r="O3081" t="s">
        <v>5501</v>
      </c>
      <c r="P3081" s="4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1" t="s">
        <v>6260</v>
      </c>
      <c r="C3082" s="1" t="s">
        <v>6261</v>
      </c>
      <c r="D3082" s="2">
        <v>2000000</v>
      </c>
      <c r="E3082" s="3">
        <v>376</v>
      </c>
      <c r="F3082" t="s">
        <v>361</v>
      </c>
      <c r="G3082" t="s">
        <v>20</v>
      </c>
      <c r="H3082" t="s">
        <v>21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1090</v>
      </c>
      <c r="O3082" t="s">
        <v>5501</v>
      </c>
      <c r="P3082" s="4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1" t="s">
        <v>6262</v>
      </c>
      <c r="C3083" s="1" t="s">
        <v>6263</v>
      </c>
      <c r="D3083" s="2">
        <v>1000000</v>
      </c>
      <c r="E3083" s="3">
        <v>2103</v>
      </c>
      <c r="F3083" t="s">
        <v>361</v>
      </c>
      <c r="G3083" t="s">
        <v>20</v>
      </c>
      <c r="H3083" t="s">
        <v>21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1090</v>
      </c>
      <c r="O3083" t="s">
        <v>5501</v>
      </c>
      <c r="P3083" s="4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1" t="s">
        <v>6264</v>
      </c>
      <c r="C3084" s="1" t="s">
        <v>6265</v>
      </c>
      <c r="D3084" s="2">
        <v>9000</v>
      </c>
      <c r="E3084" s="3">
        <v>0</v>
      </c>
      <c r="F3084" t="s">
        <v>361</v>
      </c>
      <c r="G3084" t="s">
        <v>20</v>
      </c>
      <c r="H3084" t="s">
        <v>21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1090</v>
      </c>
      <c r="O3084" t="s">
        <v>5501</v>
      </c>
      <c r="P3084" s="4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1" t="s">
        <v>6266</v>
      </c>
      <c r="C3085" s="1" t="s">
        <v>6267</v>
      </c>
      <c r="D3085" s="2">
        <v>20000</v>
      </c>
      <c r="E3085" s="3">
        <v>56</v>
      </c>
      <c r="F3085" t="s">
        <v>361</v>
      </c>
      <c r="G3085" t="s">
        <v>20</v>
      </c>
      <c r="H3085" t="s">
        <v>21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1090</v>
      </c>
      <c r="O3085" t="s">
        <v>5501</v>
      </c>
      <c r="P3085" s="4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1" t="s">
        <v>6268</v>
      </c>
      <c r="C3086" s="1" t="s">
        <v>6269</v>
      </c>
      <c r="D3086" s="2">
        <v>4059</v>
      </c>
      <c r="E3086" s="3">
        <v>470</v>
      </c>
      <c r="F3086" t="s">
        <v>361</v>
      </c>
      <c r="G3086" t="s">
        <v>20</v>
      </c>
      <c r="H3086" t="s">
        <v>21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1090</v>
      </c>
      <c r="O3086" t="s">
        <v>5501</v>
      </c>
      <c r="P3086" s="4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1" t="s">
        <v>6270</v>
      </c>
      <c r="C3087" s="1" t="s">
        <v>6271</v>
      </c>
      <c r="D3087" s="2">
        <v>25000</v>
      </c>
      <c r="E3087" s="3">
        <v>610</v>
      </c>
      <c r="F3087" t="s">
        <v>361</v>
      </c>
      <c r="G3087" t="s">
        <v>20</v>
      </c>
      <c r="H3087" t="s">
        <v>21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1090</v>
      </c>
      <c r="O3087" t="s">
        <v>5501</v>
      </c>
      <c r="P3087" s="4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1" t="s">
        <v>6272</v>
      </c>
      <c r="C3088" s="1" t="s">
        <v>6273</v>
      </c>
      <c r="D3088" s="2">
        <v>20000</v>
      </c>
      <c r="E3088" s="3">
        <v>50</v>
      </c>
      <c r="F3088" t="s">
        <v>361</v>
      </c>
      <c r="G3088" t="s">
        <v>1230</v>
      </c>
      <c r="H3088" t="s">
        <v>59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1090</v>
      </c>
      <c r="O3088" t="s">
        <v>5501</v>
      </c>
      <c r="P3088" s="4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1" t="s">
        <v>6274</v>
      </c>
      <c r="C3089" s="1" t="s">
        <v>6275</v>
      </c>
      <c r="D3089" s="2">
        <v>20000</v>
      </c>
      <c r="E3089" s="3">
        <v>125</v>
      </c>
      <c r="F3089" t="s">
        <v>361</v>
      </c>
      <c r="G3089" t="s">
        <v>20</v>
      </c>
      <c r="H3089" t="s">
        <v>21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1090</v>
      </c>
      <c r="O3089" t="s">
        <v>5501</v>
      </c>
      <c r="P3089" s="4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1" t="s">
        <v>6276</v>
      </c>
      <c r="C3090" s="1" t="s">
        <v>6277</v>
      </c>
      <c r="D3090" s="2">
        <v>65000</v>
      </c>
      <c r="E3090" s="3">
        <v>126</v>
      </c>
      <c r="F3090" t="s">
        <v>361</v>
      </c>
      <c r="G3090" t="s">
        <v>20</v>
      </c>
      <c r="H3090" t="s">
        <v>21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1090</v>
      </c>
      <c r="O3090" t="s">
        <v>5501</v>
      </c>
      <c r="P3090" s="4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1" t="s">
        <v>6278</v>
      </c>
      <c r="C3091" s="1" t="s">
        <v>6279</v>
      </c>
      <c r="D3091" s="2">
        <v>25000</v>
      </c>
      <c r="E3091" s="3">
        <v>5854</v>
      </c>
      <c r="F3091" t="s">
        <v>361</v>
      </c>
      <c r="G3091" t="s">
        <v>20</v>
      </c>
      <c r="H3091" t="s">
        <v>21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1090</v>
      </c>
      <c r="O3091" t="s">
        <v>5501</v>
      </c>
      <c r="P3091" s="4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1" t="s">
        <v>6280</v>
      </c>
      <c r="C3092" s="1" t="s">
        <v>6281</v>
      </c>
      <c r="D3092" s="2">
        <v>225000</v>
      </c>
      <c r="E3092" s="3">
        <v>11432</v>
      </c>
      <c r="F3092" t="s">
        <v>361</v>
      </c>
      <c r="G3092" t="s">
        <v>20</v>
      </c>
      <c r="H3092" t="s">
        <v>21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1090</v>
      </c>
      <c r="O3092" t="s">
        <v>5501</v>
      </c>
      <c r="P3092" s="4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1" t="s">
        <v>6282</v>
      </c>
      <c r="C3093" s="1" t="s">
        <v>6283</v>
      </c>
      <c r="D3093" s="2">
        <v>5000</v>
      </c>
      <c r="E3093" s="3">
        <v>796</v>
      </c>
      <c r="F3093" t="s">
        <v>361</v>
      </c>
      <c r="G3093" t="s">
        <v>20</v>
      </c>
      <c r="H3093" t="s">
        <v>21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1090</v>
      </c>
      <c r="O3093" t="s">
        <v>5501</v>
      </c>
      <c r="P3093" s="4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1" t="s">
        <v>6284</v>
      </c>
      <c r="C3094" s="1" t="s">
        <v>6285</v>
      </c>
      <c r="D3094" s="2">
        <v>100000</v>
      </c>
      <c r="E3094" s="3">
        <v>1183.19</v>
      </c>
      <c r="F3094" t="s">
        <v>361</v>
      </c>
      <c r="G3094" t="s">
        <v>20</v>
      </c>
      <c r="H3094" t="s">
        <v>21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1090</v>
      </c>
      <c r="O3094" t="s">
        <v>5501</v>
      </c>
      <c r="P3094" s="4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1" t="s">
        <v>6286</v>
      </c>
      <c r="C3095" s="1" t="s">
        <v>6287</v>
      </c>
      <c r="D3095" s="2">
        <v>4000</v>
      </c>
      <c r="E3095" s="3">
        <v>910</v>
      </c>
      <c r="F3095" t="s">
        <v>361</v>
      </c>
      <c r="G3095" t="s">
        <v>163</v>
      </c>
      <c r="H3095" t="s">
        <v>164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1090</v>
      </c>
      <c r="O3095" t="s">
        <v>5501</v>
      </c>
      <c r="P3095" s="4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1" t="s">
        <v>6288</v>
      </c>
      <c r="C3096" s="1" t="s">
        <v>6289</v>
      </c>
      <c r="D3096" s="2">
        <v>100000</v>
      </c>
      <c r="E3096" s="3">
        <v>25</v>
      </c>
      <c r="F3096" t="s">
        <v>361</v>
      </c>
      <c r="G3096" t="s">
        <v>20</v>
      </c>
      <c r="H3096" t="s">
        <v>21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1090</v>
      </c>
      <c r="O3096" t="s">
        <v>5501</v>
      </c>
      <c r="P3096" s="4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1" t="s">
        <v>6290</v>
      </c>
      <c r="C3097" s="1" t="s">
        <v>6291</v>
      </c>
      <c r="D3097" s="2">
        <v>14920</v>
      </c>
      <c r="E3097" s="3">
        <v>50</v>
      </c>
      <c r="F3097" t="s">
        <v>361</v>
      </c>
      <c r="G3097" t="s">
        <v>20</v>
      </c>
      <c r="H3097" t="s">
        <v>21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1090</v>
      </c>
      <c r="O3097" t="s">
        <v>5501</v>
      </c>
      <c r="P3097" s="4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1" t="s">
        <v>6292</v>
      </c>
      <c r="C3098" s="1" t="s">
        <v>6293</v>
      </c>
      <c r="D3098" s="2">
        <v>20000</v>
      </c>
      <c r="E3098" s="3">
        <v>795</v>
      </c>
      <c r="F3098" t="s">
        <v>361</v>
      </c>
      <c r="G3098" t="s">
        <v>20</v>
      </c>
      <c r="H3098" t="s">
        <v>21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1090</v>
      </c>
      <c r="O3098" t="s">
        <v>5501</v>
      </c>
      <c r="P3098" s="4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1" t="s">
        <v>6294</v>
      </c>
      <c r="C3099" s="1" t="s">
        <v>6295</v>
      </c>
      <c r="D3099" s="2">
        <v>10000</v>
      </c>
      <c r="E3099" s="3">
        <v>1715</v>
      </c>
      <c r="F3099" t="s">
        <v>361</v>
      </c>
      <c r="G3099" t="s">
        <v>28</v>
      </c>
      <c r="H3099" t="s">
        <v>29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1090</v>
      </c>
      <c r="O3099" t="s">
        <v>5501</v>
      </c>
      <c r="P3099" s="4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1" t="s">
        <v>6296</v>
      </c>
      <c r="C3100" s="1" t="s">
        <v>6297</v>
      </c>
      <c r="D3100" s="2">
        <v>48725</v>
      </c>
      <c r="E3100" s="3">
        <v>1758</v>
      </c>
      <c r="F3100" t="s">
        <v>361</v>
      </c>
      <c r="G3100" t="s">
        <v>20</v>
      </c>
      <c r="H3100" t="s">
        <v>21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1090</v>
      </c>
      <c r="O3100" t="s">
        <v>5501</v>
      </c>
      <c r="P3100" s="4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1" t="s">
        <v>6298</v>
      </c>
      <c r="C3101" s="1" t="s">
        <v>6299</v>
      </c>
      <c r="D3101" s="2">
        <v>2000</v>
      </c>
      <c r="E3101" s="3">
        <v>278</v>
      </c>
      <c r="F3101" t="s">
        <v>361</v>
      </c>
      <c r="G3101" t="s">
        <v>20</v>
      </c>
      <c r="H3101" t="s">
        <v>21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1090</v>
      </c>
      <c r="O3101" t="s">
        <v>5501</v>
      </c>
      <c r="P3101" s="4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1" t="s">
        <v>6300</v>
      </c>
      <c r="C3102" s="1" t="s">
        <v>6301</v>
      </c>
      <c r="D3102" s="2">
        <v>12000</v>
      </c>
      <c r="E3102" s="3">
        <v>1827</v>
      </c>
      <c r="F3102" t="s">
        <v>361</v>
      </c>
      <c r="G3102" t="s">
        <v>20</v>
      </c>
      <c r="H3102" t="s">
        <v>21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1090</v>
      </c>
      <c r="O3102" t="s">
        <v>5501</v>
      </c>
      <c r="P3102" s="4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1" t="s">
        <v>6302</v>
      </c>
      <c r="C3103" s="1" t="s">
        <v>6303</v>
      </c>
      <c r="D3103" s="2">
        <v>2500</v>
      </c>
      <c r="E3103" s="3">
        <v>300</v>
      </c>
      <c r="F3103" t="s">
        <v>361</v>
      </c>
      <c r="G3103" t="s">
        <v>183</v>
      </c>
      <c r="H3103" t="s">
        <v>59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1090</v>
      </c>
      <c r="O3103" t="s">
        <v>5501</v>
      </c>
      <c r="P3103" s="4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1" t="s">
        <v>6304</v>
      </c>
      <c r="C3104" s="1" t="s">
        <v>6305</v>
      </c>
      <c r="D3104" s="2">
        <v>16000</v>
      </c>
      <c r="E3104" s="3">
        <v>6258</v>
      </c>
      <c r="F3104" t="s">
        <v>361</v>
      </c>
      <c r="G3104" t="s">
        <v>28</v>
      </c>
      <c r="H3104" t="s">
        <v>29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1090</v>
      </c>
      <c r="O3104" t="s">
        <v>5501</v>
      </c>
      <c r="P3104" s="4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1" t="s">
        <v>6306</v>
      </c>
      <c r="C3105" s="1" t="s">
        <v>6307</v>
      </c>
      <c r="D3105" s="2">
        <v>4100</v>
      </c>
      <c r="E3105" s="3">
        <v>11</v>
      </c>
      <c r="F3105" t="s">
        <v>361</v>
      </c>
      <c r="G3105" t="s">
        <v>20</v>
      </c>
      <c r="H3105" t="s">
        <v>21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1090</v>
      </c>
      <c r="O3105" t="s">
        <v>5501</v>
      </c>
      <c r="P3105" s="4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1" t="s">
        <v>6308</v>
      </c>
      <c r="C3106" s="1" t="s">
        <v>6309</v>
      </c>
      <c r="D3106" s="2">
        <v>4000</v>
      </c>
      <c r="E3106" s="3">
        <v>1185</v>
      </c>
      <c r="F3106" t="s">
        <v>361</v>
      </c>
      <c r="G3106" t="s">
        <v>54</v>
      </c>
      <c r="H3106" t="s">
        <v>55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1090</v>
      </c>
      <c r="O3106" t="s">
        <v>5501</v>
      </c>
      <c r="P3106" s="4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1" t="s">
        <v>6310</v>
      </c>
      <c r="C3107" s="1" t="s">
        <v>6311</v>
      </c>
      <c r="D3107" s="2">
        <v>5845</v>
      </c>
      <c r="E3107" s="3">
        <v>2476</v>
      </c>
      <c r="F3107" t="s">
        <v>361</v>
      </c>
      <c r="G3107" t="s">
        <v>20</v>
      </c>
      <c r="H3107" t="s">
        <v>21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1090</v>
      </c>
      <c r="O3107" t="s">
        <v>5501</v>
      </c>
      <c r="P3107" s="4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1" t="s">
        <v>6312</v>
      </c>
      <c r="C3108" s="1" t="s">
        <v>6313</v>
      </c>
      <c r="D3108" s="2">
        <v>1000</v>
      </c>
      <c r="E3108" s="3">
        <v>41</v>
      </c>
      <c r="F3108" t="s">
        <v>361</v>
      </c>
      <c r="G3108" t="s">
        <v>28</v>
      </c>
      <c r="H3108" t="s">
        <v>29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1090</v>
      </c>
      <c r="O3108" t="s">
        <v>5501</v>
      </c>
      <c r="P3108" s="4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1" t="s">
        <v>6314</v>
      </c>
      <c r="C3109" s="1" t="s">
        <v>6315</v>
      </c>
      <c r="D3109" s="2">
        <v>40000</v>
      </c>
      <c r="E3109" s="3">
        <v>7905</v>
      </c>
      <c r="F3109" t="s">
        <v>361</v>
      </c>
      <c r="G3109" t="s">
        <v>20</v>
      </c>
      <c r="H3109" t="s">
        <v>21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1090</v>
      </c>
      <c r="O3109" t="s">
        <v>5501</v>
      </c>
      <c r="P3109" s="4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1" t="s">
        <v>6316</v>
      </c>
      <c r="C3110" s="1" t="s">
        <v>6317</v>
      </c>
      <c r="D3110" s="2">
        <v>50000</v>
      </c>
      <c r="E3110" s="3">
        <v>26</v>
      </c>
      <c r="F3110" t="s">
        <v>361</v>
      </c>
      <c r="G3110" t="s">
        <v>20</v>
      </c>
      <c r="H3110" t="s">
        <v>21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1090</v>
      </c>
      <c r="O3110" t="s">
        <v>5501</v>
      </c>
      <c r="P3110" s="4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1" t="s">
        <v>6318</v>
      </c>
      <c r="C3111" s="1" t="s">
        <v>6319</v>
      </c>
      <c r="D3111" s="2">
        <v>26500</v>
      </c>
      <c r="E3111" s="3">
        <v>6633</v>
      </c>
      <c r="F3111" t="s">
        <v>361</v>
      </c>
      <c r="G3111" t="s">
        <v>20</v>
      </c>
      <c r="H3111" t="s">
        <v>21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1090</v>
      </c>
      <c r="O3111" t="s">
        <v>5501</v>
      </c>
      <c r="P3111" s="4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1" t="s">
        <v>6320</v>
      </c>
      <c r="C3112" s="1" t="s">
        <v>6321</v>
      </c>
      <c r="D3112" s="2">
        <v>25000</v>
      </c>
      <c r="E3112" s="3">
        <v>10</v>
      </c>
      <c r="F3112" t="s">
        <v>361</v>
      </c>
      <c r="G3112" t="s">
        <v>20</v>
      </c>
      <c r="H3112" t="s">
        <v>21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1090</v>
      </c>
      <c r="O3112" t="s">
        <v>5501</v>
      </c>
      <c r="P3112" s="4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1" t="s">
        <v>6322</v>
      </c>
      <c r="C3113" s="1" t="s">
        <v>6323</v>
      </c>
      <c r="D3113" s="2">
        <v>20000</v>
      </c>
      <c r="E3113" s="3">
        <v>5328</v>
      </c>
      <c r="F3113" t="s">
        <v>361</v>
      </c>
      <c r="G3113" t="s">
        <v>20</v>
      </c>
      <c r="H3113" t="s">
        <v>21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1090</v>
      </c>
      <c r="O3113" t="s">
        <v>5501</v>
      </c>
      <c r="P3113" s="4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1" t="s">
        <v>6324</v>
      </c>
      <c r="C3114" s="1" t="s">
        <v>6325</v>
      </c>
      <c r="D3114" s="2">
        <v>11000</v>
      </c>
      <c r="E3114" s="3">
        <v>521</v>
      </c>
      <c r="F3114" t="s">
        <v>361</v>
      </c>
      <c r="G3114" t="s">
        <v>20</v>
      </c>
      <c r="H3114" t="s">
        <v>21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1090</v>
      </c>
      <c r="O3114" t="s">
        <v>5501</v>
      </c>
      <c r="P3114" s="4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1" t="s">
        <v>6326</v>
      </c>
      <c r="C3115" s="1" t="s">
        <v>6327</v>
      </c>
      <c r="D3115" s="2">
        <v>109225</v>
      </c>
      <c r="E3115" s="3">
        <v>4635</v>
      </c>
      <c r="F3115" t="s">
        <v>361</v>
      </c>
      <c r="G3115" t="s">
        <v>20</v>
      </c>
      <c r="H3115" t="s">
        <v>21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1090</v>
      </c>
      <c r="O3115" t="s">
        <v>5501</v>
      </c>
      <c r="P3115" s="4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1" t="s">
        <v>6328</v>
      </c>
      <c r="C3116" s="1" t="s">
        <v>6329</v>
      </c>
      <c r="D3116" s="2">
        <v>75000</v>
      </c>
      <c r="E3116" s="3">
        <v>0</v>
      </c>
      <c r="F3116" t="s">
        <v>361</v>
      </c>
      <c r="G3116" t="s">
        <v>20</v>
      </c>
      <c r="H3116" t="s">
        <v>21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1090</v>
      </c>
      <c r="O3116" t="s">
        <v>5501</v>
      </c>
      <c r="P3116" s="4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1" t="s">
        <v>6330</v>
      </c>
      <c r="C3117" s="1" t="s">
        <v>6331</v>
      </c>
      <c r="D3117" s="2">
        <v>10000</v>
      </c>
      <c r="E3117" s="3">
        <v>300</v>
      </c>
      <c r="F3117" t="s">
        <v>361</v>
      </c>
      <c r="G3117" t="s">
        <v>480</v>
      </c>
      <c r="H3117" t="s">
        <v>481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1090</v>
      </c>
      <c r="O3117" t="s">
        <v>5501</v>
      </c>
      <c r="P3117" s="4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1" t="s">
        <v>6332</v>
      </c>
      <c r="C3118" s="1" t="s">
        <v>6333</v>
      </c>
      <c r="D3118" s="2">
        <v>750</v>
      </c>
      <c r="E3118" s="3">
        <v>430</v>
      </c>
      <c r="F3118" t="s">
        <v>361</v>
      </c>
      <c r="G3118" t="s">
        <v>20</v>
      </c>
      <c r="H3118" t="s">
        <v>21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1090</v>
      </c>
      <c r="O3118" t="s">
        <v>5501</v>
      </c>
      <c r="P3118" s="4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1" t="s">
        <v>6334</v>
      </c>
      <c r="C3119" s="1" t="s">
        <v>6335</v>
      </c>
      <c r="D3119" s="2">
        <v>1000</v>
      </c>
      <c r="E3119" s="3">
        <v>1</v>
      </c>
      <c r="F3119" t="s">
        <v>361</v>
      </c>
      <c r="G3119" t="s">
        <v>28</v>
      </c>
      <c r="H3119" t="s">
        <v>29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1090</v>
      </c>
      <c r="O3119" t="s">
        <v>5501</v>
      </c>
      <c r="P3119" s="4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1" t="s">
        <v>6336</v>
      </c>
      <c r="C3120" s="1" t="s">
        <v>6337</v>
      </c>
      <c r="D3120" s="2">
        <v>500000</v>
      </c>
      <c r="E3120" s="3">
        <v>1550</v>
      </c>
      <c r="F3120" t="s">
        <v>361</v>
      </c>
      <c r="G3120" t="s">
        <v>480</v>
      </c>
      <c r="H3120" t="s">
        <v>481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1090</v>
      </c>
      <c r="O3120" t="s">
        <v>5501</v>
      </c>
      <c r="P3120" s="4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1" t="s">
        <v>6338</v>
      </c>
      <c r="C3121" s="1" t="s">
        <v>6339</v>
      </c>
      <c r="D3121" s="2">
        <v>10000</v>
      </c>
      <c r="E3121" s="3">
        <v>5</v>
      </c>
      <c r="F3121" t="s">
        <v>361</v>
      </c>
      <c r="G3121" t="s">
        <v>20</v>
      </c>
      <c r="H3121" t="s">
        <v>21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1090</v>
      </c>
      <c r="O3121" t="s">
        <v>5501</v>
      </c>
      <c r="P3121" s="4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1" t="s">
        <v>6340</v>
      </c>
      <c r="C3122" s="1" t="s">
        <v>6341</v>
      </c>
      <c r="D3122" s="2">
        <v>1300000</v>
      </c>
      <c r="E3122" s="3">
        <v>128</v>
      </c>
      <c r="F3122" t="s">
        <v>361</v>
      </c>
      <c r="G3122" t="s">
        <v>391</v>
      </c>
      <c r="H3122" t="s">
        <v>59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1090</v>
      </c>
      <c r="O3122" t="s">
        <v>5501</v>
      </c>
      <c r="P3122" s="4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1" t="s">
        <v>6342</v>
      </c>
      <c r="C3123" s="1" t="s">
        <v>6343</v>
      </c>
      <c r="D3123" s="2">
        <v>1500</v>
      </c>
      <c r="E3123" s="3">
        <v>10</v>
      </c>
      <c r="F3123" t="s">
        <v>276</v>
      </c>
      <c r="G3123" t="s">
        <v>163</v>
      </c>
      <c r="H3123" t="s">
        <v>164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1090</v>
      </c>
      <c r="O3123" t="s">
        <v>5501</v>
      </c>
      <c r="P3123" s="4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1" t="s">
        <v>6344</v>
      </c>
      <c r="C3124" s="1" t="s">
        <v>6345</v>
      </c>
      <c r="D3124" s="2">
        <v>199</v>
      </c>
      <c r="E3124" s="3">
        <v>116</v>
      </c>
      <c r="F3124" t="s">
        <v>276</v>
      </c>
      <c r="G3124" t="s">
        <v>20</v>
      </c>
      <c r="H3124" t="s">
        <v>21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1090</v>
      </c>
      <c r="O3124" t="s">
        <v>5501</v>
      </c>
      <c r="P3124" s="4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1" t="s">
        <v>6346</v>
      </c>
      <c r="C3125" s="1" t="s">
        <v>6347</v>
      </c>
      <c r="D3125" s="2">
        <v>125000</v>
      </c>
      <c r="E3125" s="3">
        <v>85192</v>
      </c>
      <c r="F3125" t="s">
        <v>276</v>
      </c>
      <c r="G3125" t="s">
        <v>20</v>
      </c>
      <c r="H3125" t="s">
        <v>21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1090</v>
      </c>
      <c r="O3125" t="s">
        <v>5501</v>
      </c>
      <c r="P3125" s="4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1" t="s">
        <v>6348</v>
      </c>
      <c r="C3126" s="1" t="s">
        <v>6349</v>
      </c>
      <c r="D3126" s="2">
        <v>800000</v>
      </c>
      <c r="E3126" s="3">
        <v>26</v>
      </c>
      <c r="F3126" t="s">
        <v>276</v>
      </c>
      <c r="G3126" t="s">
        <v>20</v>
      </c>
      <c r="H3126" t="s">
        <v>21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1090</v>
      </c>
      <c r="O3126" t="s">
        <v>5501</v>
      </c>
      <c r="P3126" s="4">
        <f t="shared" si="96"/>
        <v>41977.780104166668</v>
      </c>
      <c r="Q3126">
        <f t="shared" si="97"/>
        <v>2014</v>
      </c>
    </row>
    <row r="3127" spans="1:17" x14ac:dyDescent="0.25">
      <c r="A3127">
        <v>3125</v>
      </c>
      <c r="B3127" s="1" t="s">
        <v>6350</v>
      </c>
      <c r="C3127" s="1" t="s">
        <v>6351</v>
      </c>
      <c r="D3127" s="2">
        <v>1500000</v>
      </c>
      <c r="E3127" s="3">
        <v>0</v>
      </c>
      <c r="F3127" t="s">
        <v>276</v>
      </c>
      <c r="G3127" t="s">
        <v>20</v>
      </c>
      <c r="H3127" t="s">
        <v>21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1090</v>
      </c>
      <c r="O3127" t="s">
        <v>5501</v>
      </c>
      <c r="P3127" s="4">
        <f t="shared" si="96"/>
        <v>42346.20685185185</v>
      </c>
      <c r="Q3127">
        <f t="shared" si="97"/>
        <v>2015</v>
      </c>
    </row>
    <row r="3128" spans="1:17" ht="90" x14ac:dyDescent="0.25">
      <c r="A3128">
        <v>3126</v>
      </c>
      <c r="B3128" s="1" t="s">
        <v>6352</v>
      </c>
      <c r="C3128" s="1" t="s">
        <v>6353</v>
      </c>
      <c r="D3128" s="2">
        <v>25000</v>
      </c>
      <c r="E3128" s="3">
        <v>1040</v>
      </c>
      <c r="F3128" t="s">
        <v>276</v>
      </c>
      <c r="G3128" t="s">
        <v>20</v>
      </c>
      <c r="H3128" t="s">
        <v>21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1090</v>
      </c>
      <c r="O3128" t="s">
        <v>5501</v>
      </c>
      <c r="P3128" s="4">
        <f t="shared" si="96"/>
        <v>42427.01807870371</v>
      </c>
      <c r="Q3128">
        <f t="shared" si="97"/>
        <v>2016</v>
      </c>
    </row>
    <row r="3129" spans="1:17" ht="60" x14ac:dyDescent="0.25">
      <c r="A3129">
        <v>3127</v>
      </c>
      <c r="B3129" s="1" t="s">
        <v>6354</v>
      </c>
      <c r="C3129" s="1" t="s">
        <v>6355</v>
      </c>
      <c r="D3129" s="2">
        <v>100000</v>
      </c>
      <c r="E3129" s="3">
        <v>0</v>
      </c>
      <c r="F3129" t="s">
        <v>276</v>
      </c>
      <c r="G3129" t="s">
        <v>20</v>
      </c>
      <c r="H3129" t="s">
        <v>21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1090</v>
      </c>
      <c r="O3129" t="s">
        <v>5501</v>
      </c>
      <c r="P3129" s="4">
        <f t="shared" si="96"/>
        <v>42034.856817129628</v>
      </c>
      <c r="Q3129">
        <f t="shared" si="97"/>
        <v>2015</v>
      </c>
    </row>
    <row r="3130" spans="1:17" ht="60" x14ac:dyDescent="0.25">
      <c r="A3130">
        <v>3128</v>
      </c>
      <c r="B3130" s="1" t="s">
        <v>6356</v>
      </c>
      <c r="C3130" s="1" t="s">
        <v>6357</v>
      </c>
      <c r="D3130" s="2">
        <v>15000</v>
      </c>
      <c r="E3130" s="3">
        <v>16291</v>
      </c>
      <c r="F3130" t="s">
        <v>3450</v>
      </c>
      <c r="G3130" t="s">
        <v>20</v>
      </c>
      <c r="H3130" t="s">
        <v>21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1090</v>
      </c>
      <c r="O3130" t="s">
        <v>1091</v>
      </c>
      <c r="P3130" s="4">
        <f t="shared" si="96"/>
        <v>42780.825706018513</v>
      </c>
      <c r="Q3130">
        <f t="shared" si="97"/>
        <v>2017</v>
      </c>
    </row>
    <row r="3131" spans="1:17" ht="60" x14ac:dyDescent="0.25">
      <c r="A3131">
        <v>3129</v>
      </c>
      <c r="B3131" s="1" t="s">
        <v>6358</v>
      </c>
      <c r="C3131" s="1" t="s">
        <v>6359</v>
      </c>
      <c r="D3131" s="2">
        <v>1250</v>
      </c>
      <c r="E3131" s="3">
        <v>10</v>
      </c>
      <c r="F3131" t="s">
        <v>3450</v>
      </c>
      <c r="G3131" t="s">
        <v>20</v>
      </c>
      <c r="H3131" t="s">
        <v>21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1090</v>
      </c>
      <c r="O3131" t="s">
        <v>1091</v>
      </c>
      <c r="P3131" s="4">
        <f t="shared" si="96"/>
        <v>42803.842812499999</v>
      </c>
      <c r="Q3131">
        <f t="shared" si="97"/>
        <v>2017</v>
      </c>
    </row>
    <row r="3132" spans="1:17" ht="45" x14ac:dyDescent="0.25">
      <c r="A3132">
        <v>3130</v>
      </c>
      <c r="B3132" s="1" t="s">
        <v>6360</v>
      </c>
      <c r="C3132" s="1" t="s">
        <v>6361</v>
      </c>
      <c r="D3132" s="2">
        <v>10000</v>
      </c>
      <c r="E3132" s="3">
        <v>375</v>
      </c>
      <c r="F3132" t="s">
        <v>3450</v>
      </c>
      <c r="G3132" t="s">
        <v>20</v>
      </c>
      <c r="H3132" t="s">
        <v>21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1090</v>
      </c>
      <c r="O3132" t="s">
        <v>1091</v>
      </c>
      <c r="P3132" s="4">
        <f t="shared" si="96"/>
        <v>42808.640231481477</v>
      </c>
      <c r="Q3132">
        <f t="shared" si="97"/>
        <v>2017</v>
      </c>
    </row>
    <row r="3133" spans="1:17" ht="30" x14ac:dyDescent="0.25">
      <c r="A3133">
        <v>3131</v>
      </c>
      <c r="B3133" s="1" t="s">
        <v>6362</v>
      </c>
      <c r="C3133" s="1" t="s">
        <v>6363</v>
      </c>
      <c r="D3133" s="2">
        <v>4100</v>
      </c>
      <c r="E3133" s="3">
        <v>645</v>
      </c>
      <c r="F3133" t="s">
        <v>3450</v>
      </c>
      <c r="G3133" t="s">
        <v>20</v>
      </c>
      <c r="H3133" t="s">
        <v>21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1090</v>
      </c>
      <c r="O3133" t="s">
        <v>1091</v>
      </c>
      <c r="P3133" s="4">
        <f t="shared" si="96"/>
        <v>42803.579224537039</v>
      </c>
      <c r="Q3133">
        <f t="shared" si="97"/>
        <v>2017</v>
      </c>
    </row>
    <row r="3134" spans="1:17" ht="30" x14ac:dyDescent="0.25">
      <c r="A3134">
        <v>3132</v>
      </c>
      <c r="B3134" s="1" t="s">
        <v>6364</v>
      </c>
      <c r="C3134" s="1" t="s">
        <v>6365</v>
      </c>
      <c r="D3134" s="2">
        <v>30000</v>
      </c>
      <c r="E3134" s="3">
        <v>10</v>
      </c>
      <c r="F3134" t="s">
        <v>3450</v>
      </c>
      <c r="G3134" t="s">
        <v>20</v>
      </c>
      <c r="H3134" t="s">
        <v>21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1090</v>
      </c>
      <c r="O3134" t="s">
        <v>1091</v>
      </c>
      <c r="P3134" s="4">
        <f t="shared" si="96"/>
        <v>42786.350231481483</v>
      </c>
      <c r="Q3134">
        <f t="shared" si="97"/>
        <v>2017</v>
      </c>
    </row>
    <row r="3135" spans="1:17" ht="60" x14ac:dyDescent="0.25">
      <c r="A3135">
        <v>3133</v>
      </c>
      <c r="B3135" s="1" t="s">
        <v>6366</v>
      </c>
      <c r="C3135" s="1" t="s">
        <v>6367</v>
      </c>
      <c r="D3135" s="2">
        <v>500</v>
      </c>
      <c r="E3135" s="3">
        <v>540</v>
      </c>
      <c r="F3135" t="s">
        <v>3450</v>
      </c>
      <c r="G3135" t="s">
        <v>28</v>
      </c>
      <c r="H3135" t="s">
        <v>29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1090</v>
      </c>
      <c r="O3135" t="s">
        <v>1091</v>
      </c>
      <c r="P3135" s="4">
        <f t="shared" si="96"/>
        <v>42788.565208333333</v>
      </c>
      <c r="Q3135">
        <f t="shared" si="97"/>
        <v>2017</v>
      </c>
    </row>
    <row r="3136" spans="1:17" ht="60" x14ac:dyDescent="0.25">
      <c r="A3136">
        <v>3134</v>
      </c>
      <c r="B3136" s="1" t="s">
        <v>6368</v>
      </c>
      <c r="C3136" s="1" t="s">
        <v>6369</v>
      </c>
      <c r="D3136" s="2">
        <v>1000</v>
      </c>
      <c r="E3136" s="3">
        <v>225</v>
      </c>
      <c r="F3136" t="s">
        <v>3450</v>
      </c>
      <c r="G3136" t="s">
        <v>28</v>
      </c>
      <c r="H3136" t="s">
        <v>29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1090</v>
      </c>
      <c r="O3136" t="s">
        <v>1091</v>
      </c>
      <c r="P3136" s="4">
        <f t="shared" si="96"/>
        <v>42800.720127314817</v>
      </c>
      <c r="Q3136">
        <f t="shared" si="97"/>
        <v>2017</v>
      </c>
    </row>
    <row r="3137" spans="1:17" ht="60" x14ac:dyDescent="0.25">
      <c r="A3137">
        <v>3135</v>
      </c>
      <c r="B3137" s="1" t="s">
        <v>6370</v>
      </c>
      <c r="C3137" s="1" t="s">
        <v>6371</v>
      </c>
      <c r="D3137" s="2">
        <v>777</v>
      </c>
      <c r="E3137" s="3">
        <v>162</v>
      </c>
      <c r="F3137" t="s">
        <v>3450</v>
      </c>
      <c r="G3137" t="s">
        <v>20</v>
      </c>
      <c r="H3137" t="s">
        <v>21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1090</v>
      </c>
      <c r="O3137" t="s">
        <v>1091</v>
      </c>
      <c r="P3137" s="4">
        <f t="shared" si="96"/>
        <v>42807.151863425926</v>
      </c>
      <c r="Q3137">
        <f t="shared" si="97"/>
        <v>2017</v>
      </c>
    </row>
    <row r="3138" spans="1:17" ht="60" x14ac:dyDescent="0.25">
      <c r="A3138">
        <v>3136</v>
      </c>
      <c r="B3138" s="1" t="s">
        <v>6372</v>
      </c>
      <c r="C3138" s="1" t="s">
        <v>6373</v>
      </c>
      <c r="D3138" s="2">
        <v>500</v>
      </c>
      <c r="E3138" s="3">
        <v>639</v>
      </c>
      <c r="F3138" t="s">
        <v>3450</v>
      </c>
      <c r="G3138" t="s">
        <v>28</v>
      </c>
      <c r="H3138" t="s">
        <v>29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1090</v>
      </c>
      <c r="O3138" t="s">
        <v>1091</v>
      </c>
      <c r="P3138" s="4">
        <f t="shared" ref="P3138:P3201" si="98">(((J3138/60)/60)/24)+DATE(1970,1,1)</f>
        <v>42789.462430555555</v>
      </c>
      <c r="Q3138">
        <f t="shared" ref="Q3138:Q3201" si="99">YEAR(P3138)</f>
        <v>2017</v>
      </c>
    </row>
    <row r="3139" spans="1:17" ht="45" x14ac:dyDescent="0.25">
      <c r="A3139">
        <v>3137</v>
      </c>
      <c r="B3139" s="1" t="s">
        <v>6374</v>
      </c>
      <c r="C3139" s="1" t="s">
        <v>6375</v>
      </c>
      <c r="D3139" s="2">
        <v>1500</v>
      </c>
      <c r="E3139" s="3">
        <v>50</v>
      </c>
      <c r="F3139" t="s">
        <v>3450</v>
      </c>
      <c r="G3139" t="s">
        <v>20</v>
      </c>
      <c r="H3139" t="s">
        <v>21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1090</v>
      </c>
      <c r="O3139" t="s">
        <v>1091</v>
      </c>
      <c r="P3139" s="4">
        <f t="shared" si="98"/>
        <v>42807.885057870371</v>
      </c>
      <c r="Q3139">
        <f t="shared" si="99"/>
        <v>2017</v>
      </c>
    </row>
    <row r="3140" spans="1:17" ht="60" x14ac:dyDescent="0.25">
      <c r="A3140">
        <v>3138</v>
      </c>
      <c r="B3140" s="1" t="s">
        <v>6376</v>
      </c>
      <c r="C3140" s="1" t="s">
        <v>6377</v>
      </c>
      <c r="D3140" s="2">
        <v>200</v>
      </c>
      <c r="E3140" s="3">
        <v>0</v>
      </c>
      <c r="F3140" t="s">
        <v>3450</v>
      </c>
      <c r="G3140" t="s">
        <v>28</v>
      </c>
      <c r="H3140" t="s">
        <v>29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1090</v>
      </c>
      <c r="O3140" t="s">
        <v>1091</v>
      </c>
      <c r="P3140" s="4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1" t="s">
        <v>6378</v>
      </c>
      <c r="C3141" s="1" t="s">
        <v>6379</v>
      </c>
      <c r="D3141" s="2">
        <v>50000</v>
      </c>
      <c r="E3141" s="3">
        <v>2700</v>
      </c>
      <c r="F3141" t="s">
        <v>3450</v>
      </c>
      <c r="G3141" t="s">
        <v>1430</v>
      </c>
      <c r="H3141" t="s">
        <v>1431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1090</v>
      </c>
      <c r="O3141" t="s">
        <v>1091</v>
      </c>
      <c r="P3141" s="4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1" t="s">
        <v>6380</v>
      </c>
      <c r="C3142" s="1" t="s">
        <v>6381</v>
      </c>
      <c r="D3142" s="2">
        <v>10000</v>
      </c>
      <c r="E3142" s="3">
        <v>96</v>
      </c>
      <c r="F3142" t="s">
        <v>3450</v>
      </c>
      <c r="G3142" t="s">
        <v>183</v>
      </c>
      <c r="H3142" t="s">
        <v>59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1090</v>
      </c>
      <c r="O3142" t="s">
        <v>1091</v>
      </c>
      <c r="P3142" s="4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1" t="s">
        <v>6382</v>
      </c>
      <c r="C3143" s="1" t="s">
        <v>6383</v>
      </c>
      <c r="D3143" s="2">
        <v>500</v>
      </c>
      <c r="E3143" s="3">
        <v>258</v>
      </c>
      <c r="F3143" t="s">
        <v>3450</v>
      </c>
      <c r="G3143" t="s">
        <v>391</v>
      </c>
      <c r="H3143" t="s">
        <v>59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1090</v>
      </c>
      <c r="O3143" t="s">
        <v>1091</v>
      </c>
      <c r="P3143" s="4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1" t="s">
        <v>6384</v>
      </c>
      <c r="C3144" s="1" t="s">
        <v>6385</v>
      </c>
      <c r="D3144" s="2">
        <v>2750</v>
      </c>
      <c r="E3144" s="3">
        <v>45</v>
      </c>
      <c r="F3144" t="s">
        <v>3450</v>
      </c>
      <c r="G3144" t="s">
        <v>28</v>
      </c>
      <c r="H3144" t="s">
        <v>29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1090</v>
      </c>
      <c r="O3144" t="s">
        <v>1091</v>
      </c>
      <c r="P3144" s="4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1" t="s">
        <v>6386</v>
      </c>
      <c r="C3145" s="1" t="s">
        <v>6387</v>
      </c>
      <c r="D3145" s="2">
        <v>700</v>
      </c>
      <c r="E3145" s="3">
        <v>0</v>
      </c>
      <c r="F3145" t="s">
        <v>3450</v>
      </c>
      <c r="G3145" t="s">
        <v>28</v>
      </c>
      <c r="H3145" t="s">
        <v>29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1090</v>
      </c>
      <c r="O3145" t="s">
        <v>1091</v>
      </c>
      <c r="P3145" s="4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1" t="s">
        <v>6388</v>
      </c>
      <c r="C3146" s="1" t="s">
        <v>6389</v>
      </c>
      <c r="D3146" s="2">
        <v>10000</v>
      </c>
      <c r="E3146" s="3">
        <v>7540</v>
      </c>
      <c r="F3146" t="s">
        <v>3450</v>
      </c>
      <c r="G3146" t="s">
        <v>20</v>
      </c>
      <c r="H3146" t="s">
        <v>21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1090</v>
      </c>
      <c r="O3146" t="s">
        <v>1091</v>
      </c>
      <c r="P3146" s="4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1" t="s">
        <v>6390</v>
      </c>
      <c r="C3147" s="1" t="s">
        <v>6391</v>
      </c>
      <c r="D3147" s="2">
        <v>25000</v>
      </c>
      <c r="E3147" s="3">
        <v>0</v>
      </c>
      <c r="F3147" t="s">
        <v>3450</v>
      </c>
      <c r="G3147" t="s">
        <v>20</v>
      </c>
      <c r="H3147" t="s">
        <v>21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1090</v>
      </c>
      <c r="O3147" t="s">
        <v>1091</v>
      </c>
      <c r="P3147" s="4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1" t="s">
        <v>6392</v>
      </c>
      <c r="C3148" s="1" t="s">
        <v>6393</v>
      </c>
      <c r="D3148" s="2">
        <v>50000</v>
      </c>
      <c r="E3148" s="3">
        <v>5250</v>
      </c>
      <c r="F3148" t="s">
        <v>3450</v>
      </c>
      <c r="G3148" t="s">
        <v>1430</v>
      </c>
      <c r="H3148" t="s">
        <v>1431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1090</v>
      </c>
      <c r="O3148" t="s">
        <v>1091</v>
      </c>
      <c r="P3148" s="4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1" t="s">
        <v>6394</v>
      </c>
      <c r="C3149" s="1" t="s">
        <v>6395</v>
      </c>
      <c r="D3149" s="2">
        <v>20000</v>
      </c>
      <c r="E3149" s="3">
        <v>23505</v>
      </c>
      <c r="F3149" t="s">
        <v>19</v>
      </c>
      <c r="G3149" t="s">
        <v>20</v>
      </c>
      <c r="H3149" t="s">
        <v>21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1090</v>
      </c>
      <c r="O3149" t="s">
        <v>1091</v>
      </c>
      <c r="P3149" s="4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1" t="s">
        <v>6396</v>
      </c>
      <c r="C3150" s="1" t="s">
        <v>6397</v>
      </c>
      <c r="D3150" s="2">
        <v>1800</v>
      </c>
      <c r="E3150" s="3">
        <v>2361</v>
      </c>
      <c r="F3150" t="s">
        <v>19</v>
      </c>
      <c r="G3150" t="s">
        <v>20</v>
      </c>
      <c r="H3150" t="s">
        <v>21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1090</v>
      </c>
      <c r="O3150" t="s">
        <v>1091</v>
      </c>
      <c r="P3150" s="4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1" t="s">
        <v>6398</v>
      </c>
      <c r="C3151" s="1" t="s">
        <v>6399</v>
      </c>
      <c r="D3151" s="2">
        <v>1250</v>
      </c>
      <c r="E3151" s="3">
        <v>1300</v>
      </c>
      <c r="F3151" t="s">
        <v>19</v>
      </c>
      <c r="G3151" t="s">
        <v>20</v>
      </c>
      <c r="H3151" t="s">
        <v>21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1090</v>
      </c>
      <c r="O3151" t="s">
        <v>1091</v>
      </c>
      <c r="P3151" s="4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1" t="s">
        <v>6400</v>
      </c>
      <c r="C3152" s="1" t="s">
        <v>6401</v>
      </c>
      <c r="D3152" s="2">
        <v>3500</v>
      </c>
      <c r="E3152" s="3">
        <v>3535</v>
      </c>
      <c r="F3152" t="s">
        <v>19</v>
      </c>
      <c r="G3152" t="s">
        <v>20</v>
      </c>
      <c r="H3152" t="s">
        <v>21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1090</v>
      </c>
      <c r="O3152" t="s">
        <v>1091</v>
      </c>
      <c r="P3152" s="4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1" t="s">
        <v>6402</v>
      </c>
      <c r="C3153" s="1" t="s">
        <v>6403</v>
      </c>
      <c r="D3153" s="2">
        <v>3500</v>
      </c>
      <c r="E3153" s="3">
        <v>3514</v>
      </c>
      <c r="F3153" t="s">
        <v>19</v>
      </c>
      <c r="G3153" t="s">
        <v>20</v>
      </c>
      <c r="H3153" t="s">
        <v>21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1090</v>
      </c>
      <c r="O3153" t="s">
        <v>1091</v>
      </c>
      <c r="P3153" s="4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1" t="s">
        <v>6404</v>
      </c>
      <c r="C3154" s="1" t="s">
        <v>6405</v>
      </c>
      <c r="D3154" s="2">
        <v>2200</v>
      </c>
      <c r="E3154" s="3">
        <v>2331</v>
      </c>
      <c r="F3154" t="s">
        <v>19</v>
      </c>
      <c r="G3154" t="s">
        <v>28</v>
      </c>
      <c r="H3154" t="s">
        <v>29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1090</v>
      </c>
      <c r="O3154" t="s">
        <v>1091</v>
      </c>
      <c r="P3154" s="4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1" t="s">
        <v>6406</v>
      </c>
      <c r="C3155" s="1" t="s">
        <v>6407</v>
      </c>
      <c r="D3155" s="2">
        <v>3000</v>
      </c>
      <c r="E3155" s="3">
        <v>10067.5</v>
      </c>
      <c r="F3155" t="s">
        <v>19</v>
      </c>
      <c r="G3155" t="s">
        <v>20</v>
      </c>
      <c r="H3155" t="s">
        <v>21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1090</v>
      </c>
      <c r="O3155" t="s">
        <v>1091</v>
      </c>
      <c r="P3155" s="4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1" t="s">
        <v>6408</v>
      </c>
      <c r="C3156" s="1" t="s">
        <v>6409</v>
      </c>
      <c r="D3156" s="2">
        <v>7000</v>
      </c>
      <c r="E3156" s="3">
        <v>7905</v>
      </c>
      <c r="F3156" t="s">
        <v>19</v>
      </c>
      <c r="G3156" t="s">
        <v>20</v>
      </c>
      <c r="H3156" t="s">
        <v>21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1090</v>
      </c>
      <c r="O3156" t="s">
        <v>1091</v>
      </c>
      <c r="P3156" s="4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1" t="s">
        <v>6410</v>
      </c>
      <c r="C3157" s="1" t="s">
        <v>6411</v>
      </c>
      <c r="D3157" s="2">
        <v>5000</v>
      </c>
      <c r="E3157" s="3">
        <v>9425.23</v>
      </c>
      <c r="F3157" t="s">
        <v>19</v>
      </c>
      <c r="G3157" t="s">
        <v>28</v>
      </c>
      <c r="H3157" t="s">
        <v>29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1090</v>
      </c>
      <c r="O3157" t="s">
        <v>1091</v>
      </c>
      <c r="P3157" s="4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1" t="s">
        <v>6412</v>
      </c>
      <c r="C3158" s="1" t="s">
        <v>6413</v>
      </c>
      <c r="D3158" s="2">
        <v>5500</v>
      </c>
      <c r="E3158" s="3">
        <v>5600</v>
      </c>
      <c r="F3158" t="s">
        <v>19</v>
      </c>
      <c r="G3158" t="s">
        <v>20</v>
      </c>
      <c r="H3158" t="s">
        <v>21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1090</v>
      </c>
      <c r="O3158" t="s">
        <v>1091</v>
      </c>
      <c r="P3158" s="4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1" t="s">
        <v>6414</v>
      </c>
      <c r="C3159" s="1" t="s">
        <v>6415</v>
      </c>
      <c r="D3159" s="2">
        <v>4000</v>
      </c>
      <c r="E3159" s="3">
        <v>4040</v>
      </c>
      <c r="F3159" t="s">
        <v>19</v>
      </c>
      <c r="G3159" t="s">
        <v>20</v>
      </c>
      <c r="H3159" t="s">
        <v>21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1090</v>
      </c>
      <c r="O3159" t="s">
        <v>1091</v>
      </c>
      <c r="P3159" s="4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1" t="s">
        <v>6416</v>
      </c>
      <c r="C3160" s="1" t="s">
        <v>6417</v>
      </c>
      <c r="D3160" s="2">
        <v>5000</v>
      </c>
      <c r="E3160" s="3">
        <v>5700</v>
      </c>
      <c r="F3160" t="s">
        <v>19</v>
      </c>
      <c r="G3160" t="s">
        <v>20</v>
      </c>
      <c r="H3160" t="s">
        <v>21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1090</v>
      </c>
      <c r="O3160" t="s">
        <v>1091</v>
      </c>
      <c r="P3160" s="4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1" t="s">
        <v>6418</v>
      </c>
      <c r="C3161" s="1" t="s">
        <v>6419</v>
      </c>
      <c r="D3161" s="2">
        <v>1500</v>
      </c>
      <c r="E3161" s="3">
        <v>2002.22</v>
      </c>
      <c r="F3161" t="s">
        <v>19</v>
      </c>
      <c r="G3161" t="s">
        <v>20</v>
      </c>
      <c r="H3161" t="s">
        <v>21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1090</v>
      </c>
      <c r="O3161" t="s">
        <v>1091</v>
      </c>
      <c r="P3161" s="4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1" t="s">
        <v>6420</v>
      </c>
      <c r="C3162" s="1" t="s">
        <v>6421</v>
      </c>
      <c r="D3162" s="2">
        <v>4500</v>
      </c>
      <c r="E3162" s="3">
        <v>4569</v>
      </c>
      <c r="F3162" t="s">
        <v>19</v>
      </c>
      <c r="G3162" t="s">
        <v>20</v>
      </c>
      <c r="H3162" t="s">
        <v>21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1090</v>
      </c>
      <c r="O3162" t="s">
        <v>1091</v>
      </c>
      <c r="P3162" s="4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1" t="s">
        <v>6422</v>
      </c>
      <c r="C3163" s="1" t="s">
        <v>6423</v>
      </c>
      <c r="D3163" s="2">
        <v>2000</v>
      </c>
      <c r="E3163" s="3">
        <v>2102</v>
      </c>
      <c r="F3163" t="s">
        <v>19</v>
      </c>
      <c r="G3163" t="s">
        <v>28</v>
      </c>
      <c r="H3163" t="s">
        <v>29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1090</v>
      </c>
      <c r="O3163" t="s">
        <v>1091</v>
      </c>
      <c r="P3163" s="4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1" t="s">
        <v>6424</v>
      </c>
      <c r="C3164" s="1" t="s">
        <v>6425</v>
      </c>
      <c r="D3164" s="2">
        <v>4000</v>
      </c>
      <c r="E3164" s="3">
        <v>5086</v>
      </c>
      <c r="F3164" t="s">
        <v>19</v>
      </c>
      <c r="G3164" t="s">
        <v>20</v>
      </c>
      <c r="H3164" t="s">
        <v>21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1090</v>
      </c>
      <c r="O3164" t="s">
        <v>1091</v>
      </c>
      <c r="P3164" s="4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1" t="s">
        <v>6426</v>
      </c>
      <c r="C3165" s="1" t="s">
        <v>6427</v>
      </c>
      <c r="D3165" s="2">
        <v>13000</v>
      </c>
      <c r="E3165" s="3">
        <v>14450</v>
      </c>
      <c r="F3165" t="s">
        <v>19</v>
      </c>
      <c r="G3165" t="s">
        <v>20</v>
      </c>
      <c r="H3165" t="s">
        <v>21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1090</v>
      </c>
      <c r="O3165" t="s">
        <v>1091</v>
      </c>
      <c r="P3165" s="4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1" t="s">
        <v>6428</v>
      </c>
      <c r="C3166" s="1" t="s">
        <v>6429</v>
      </c>
      <c r="D3166" s="2">
        <v>2500</v>
      </c>
      <c r="E3166" s="3">
        <v>2669</v>
      </c>
      <c r="F3166" t="s">
        <v>19</v>
      </c>
      <c r="G3166" t="s">
        <v>20</v>
      </c>
      <c r="H3166" t="s">
        <v>21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1090</v>
      </c>
      <c r="O3166" t="s">
        <v>1091</v>
      </c>
      <c r="P3166" s="4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1" t="s">
        <v>6430</v>
      </c>
      <c r="C3167" s="1" t="s">
        <v>6431</v>
      </c>
      <c r="D3167" s="2">
        <v>750</v>
      </c>
      <c r="E3167" s="3">
        <v>1220</v>
      </c>
      <c r="F3167" t="s">
        <v>19</v>
      </c>
      <c r="G3167" t="s">
        <v>20</v>
      </c>
      <c r="H3167" t="s">
        <v>21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1090</v>
      </c>
      <c r="O3167" t="s">
        <v>1091</v>
      </c>
      <c r="P3167" s="4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1" t="s">
        <v>6432</v>
      </c>
      <c r="C3168" s="1" t="s">
        <v>6433</v>
      </c>
      <c r="D3168" s="2">
        <v>35000</v>
      </c>
      <c r="E3168" s="3">
        <v>56079.83</v>
      </c>
      <c r="F3168" t="s">
        <v>19</v>
      </c>
      <c r="G3168" t="s">
        <v>20</v>
      </c>
      <c r="H3168" t="s">
        <v>21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1090</v>
      </c>
      <c r="O3168" t="s">
        <v>1091</v>
      </c>
      <c r="P3168" s="4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1" t="s">
        <v>6434</v>
      </c>
      <c r="C3169" s="1" t="s">
        <v>6435</v>
      </c>
      <c r="D3169" s="2">
        <v>3000</v>
      </c>
      <c r="E3169" s="3">
        <v>3485</v>
      </c>
      <c r="F3169" t="s">
        <v>19</v>
      </c>
      <c r="G3169" t="s">
        <v>20</v>
      </c>
      <c r="H3169" t="s">
        <v>21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1090</v>
      </c>
      <c r="O3169" t="s">
        <v>1091</v>
      </c>
      <c r="P3169" s="4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1" t="s">
        <v>6436</v>
      </c>
      <c r="C3170" s="1" t="s">
        <v>6437</v>
      </c>
      <c r="D3170" s="2">
        <v>2500</v>
      </c>
      <c r="E3170" s="3">
        <v>3105</v>
      </c>
      <c r="F3170" t="s">
        <v>19</v>
      </c>
      <c r="G3170" t="s">
        <v>20</v>
      </c>
      <c r="H3170" t="s">
        <v>21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1090</v>
      </c>
      <c r="O3170" t="s">
        <v>1091</v>
      </c>
      <c r="P3170" s="4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1" t="s">
        <v>6438</v>
      </c>
      <c r="C3171" s="1" t="s">
        <v>6439</v>
      </c>
      <c r="D3171" s="2">
        <v>8000</v>
      </c>
      <c r="E3171" s="3">
        <v>8241</v>
      </c>
      <c r="F3171" t="s">
        <v>19</v>
      </c>
      <c r="G3171" t="s">
        <v>20</v>
      </c>
      <c r="H3171" t="s">
        <v>21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1090</v>
      </c>
      <c r="O3171" t="s">
        <v>1091</v>
      </c>
      <c r="P3171" s="4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1" t="s">
        <v>6440</v>
      </c>
      <c r="C3172" s="1" t="s">
        <v>6441</v>
      </c>
      <c r="D3172" s="2">
        <v>2000</v>
      </c>
      <c r="E3172" s="3">
        <v>2245</v>
      </c>
      <c r="F3172" t="s">
        <v>19</v>
      </c>
      <c r="G3172" t="s">
        <v>20</v>
      </c>
      <c r="H3172" t="s">
        <v>21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1090</v>
      </c>
      <c r="O3172" t="s">
        <v>1091</v>
      </c>
      <c r="P3172" s="4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1" t="s">
        <v>6442</v>
      </c>
      <c r="C3173" s="1" t="s">
        <v>6443</v>
      </c>
      <c r="D3173" s="2">
        <v>7000</v>
      </c>
      <c r="E3173" s="3">
        <v>7617</v>
      </c>
      <c r="F3173" t="s">
        <v>19</v>
      </c>
      <c r="G3173" t="s">
        <v>28</v>
      </c>
      <c r="H3173" t="s">
        <v>29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1090</v>
      </c>
      <c r="O3173" t="s">
        <v>1091</v>
      </c>
      <c r="P3173" s="4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1" t="s">
        <v>6444</v>
      </c>
      <c r="C3174" s="1" t="s">
        <v>6445</v>
      </c>
      <c r="D3174" s="2">
        <v>2000</v>
      </c>
      <c r="E3174" s="3">
        <v>2300</v>
      </c>
      <c r="F3174" t="s">
        <v>19</v>
      </c>
      <c r="G3174" t="s">
        <v>20</v>
      </c>
      <c r="H3174" t="s">
        <v>21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1090</v>
      </c>
      <c r="O3174" t="s">
        <v>1091</v>
      </c>
      <c r="P3174" s="4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1" t="s">
        <v>6446</v>
      </c>
      <c r="C3175" s="1" t="s">
        <v>6447</v>
      </c>
      <c r="D3175" s="2">
        <v>10000</v>
      </c>
      <c r="E3175" s="3">
        <v>10300</v>
      </c>
      <c r="F3175" t="s">
        <v>19</v>
      </c>
      <c r="G3175" t="s">
        <v>20</v>
      </c>
      <c r="H3175" t="s">
        <v>21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1090</v>
      </c>
      <c r="O3175" t="s">
        <v>1091</v>
      </c>
      <c r="P3175" s="4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1" t="s">
        <v>6448</v>
      </c>
      <c r="C3176" s="1" t="s">
        <v>6449</v>
      </c>
      <c r="D3176" s="2">
        <v>3000</v>
      </c>
      <c r="E3176" s="3">
        <v>3034</v>
      </c>
      <c r="F3176" t="s">
        <v>19</v>
      </c>
      <c r="G3176" t="s">
        <v>20</v>
      </c>
      <c r="H3176" t="s">
        <v>21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1090</v>
      </c>
      <c r="O3176" t="s">
        <v>1091</v>
      </c>
      <c r="P3176" s="4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1" t="s">
        <v>6450</v>
      </c>
      <c r="C3177" s="1" t="s">
        <v>6451</v>
      </c>
      <c r="D3177" s="2">
        <v>5000</v>
      </c>
      <c r="E3177" s="3">
        <v>5478</v>
      </c>
      <c r="F3177" t="s">
        <v>19</v>
      </c>
      <c r="G3177" t="s">
        <v>20</v>
      </c>
      <c r="H3177" t="s">
        <v>21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1090</v>
      </c>
      <c r="O3177" t="s">
        <v>1091</v>
      </c>
      <c r="P3177" s="4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1" t="s">
        <v>6452</v>
      </c>
      <c r="C3178" s="1" t="s">
        <v>6453</v>
      </c>
      <c r="D3178" s="2">
        <v>1900</v>
      </c>
      <c r="E3178" s="3">
        <v>2182</v>
      </c>
      <c r="F3178" t="s">
        <v>19</v>
      </c>
      <c r="G3178" t="s">
        <v>20</v>
      </c>
      <c r="H3178" t="s">
        <v>21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1090</v>
      </c>
      <c r="O3178" t="s">
        <v>1091</v>
      </c>
      <c r="P3178" s="4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1" t="s">
        <v>6454</v>
      </c>
      <c r="C3179" s="1" t="s">
        <v>6455</v>
      </c>
      <c r="D3179" s="2">
        <v>2500</v>
      </c>
      <c r="E3179" s="3">
        <v>2935</v>
      </c>
      <c r="F3179" t="s">
        <v>19</v>
      </c>
      <c r="G3179" t="s">
        <v>20</v>
      </c>
      <c r="H3179" t="s">
        <v>21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1090</v>
      </c>
      <c r="O3179" t="s">
        <v>1091</v>
      </c>
      <c r="P3179" s="4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1" t="s">
        <v>6456</v>
      </c>
      <c r="C3180" s="1" t="s">
        <v>6457</v>
      </c>
      <c r="D3180" s="2">
        <v>1500</v>
      </c>
      <c r="E3180" s="3">
        <v>2576</v>
      </c>
      <c r="F3180" t="s">
        <v>19</v>
      </c>
      <c r="G3180" t="s">
        <v>28</v>
      </c>
      <c r="H3180" t="s">
        <v>29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1090</v>
      </c>
      <c r="O3180" t="s">
        <v>1091</v>
      </c>
      <c r="P3180" s="4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1" t="s">
        <v>6458</v>
      </c>
      <c r="C3181" s="1" t="s">
        <v>6459</v>
      </c>
      <c r="D3181" s="2">
        <v>4200</v>
      </c>
      <c r="E3181" s="3">
        <v>4794.82</v>
      </c>
      <c r="F3181" t="s">
        <v>19</v>
      </c>
      <c r="G3181" t="s">
        <v>20</v>
      </c>
      <c r="H3181" t="s">
        <v>21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1090</v>
      </c>
      <c r="O3181" t="s">
        <v>1091</v>
      </c>
      <c r="P3181" s="4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1" t="s">
        <v>6460</v>
      </c>
      <c r="C3182" s="1" t="s">
        <v>6461</v>
      </c>
      <c r="D3182" s="2">
        <v>1200</v>
      </c>
      <c r="E3182" s="3">
        <v>1437</v>
      </c>
      <c r="F3182" t="s">
        <v>19</v>
      </c>
      <c r="G3182" t="s">
        <v>28</v>
      </c>
      <c r="H3182" t="s">
        <v>29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1090</v>
      </c>
      <c r="O3182" t="s">
        <v>1091</v>
      </c>
      <c r="P3182" s="4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1" t="s">
        <v>6462</v>
      </c>
      <c r="C3183" s="1" t="s">
        <v>6463</v>
      </c>
      <c r="D3183" s="2">
        <v>500</v>
      </c>
      <c r="E3183" s="3">
        <v>545</v>
      </c>
      <c r="F3183" t="s">
        <v>19</v>
      </c>
      <c r="G3183" t="s">
        <v>28</v>
      </c>
      <c r="H3183" t="s">
        <v>29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1090</v>
      </c>
      <c r="O3183" t="s">
        <v>1091</v>
      </c>
      <c r="P3183" s="4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1" t="s">
        <v>6464</v>
      </c>
      <c r="C3184" s="1" t="s">
        <v>6465</v>
      </c>
      <c r="D3184" s="2">
        <v>7000</v>
      </c>
      <c r="E3184" s="3">
        <v>7062</v>
      </c>
      <c r="F3184" t="s">
        <v>19</v>
      </c>
      <c r="G3184" t="s">
        <v>20</v>
      </c>
      <c r="H3184" t="s">
        <v>21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1090</v>
      </c>
      <c r="O3184" t="s">
        <v>1091</v>
      </c>
      <c r="P3184" s="4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1" t="s">
        <v>6466</v>
      </c>
      <c r="C3185" s="1" t="s">
        <v>6467</v>
      </c>
      <c r="D3185" s="2">
        <v>2500</v>
      </c>
      <c r="E3185" s="3">
        <v>2725</v>
      </c>
      <c r="F3185" t="s">
        <v>19</v>
      </c>
      <c r="G3185" t="s">
        <v>20</v>
      </c>
      <c r="H3185" t="s">
        <v>21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1090</v>
      </c>
      <c r="O3185" t="s">
        <v>1091</v>
      </c>
      <c r="P3185" s="4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1" t="s">
        <v>6468</v>
      </c>
      <c r="C3186" s="1" t="s">
        <v>6469</v>
      </c>
      <c r="D3186" s="2">
        <v>4300</v>
      </c>
      <c r="E3186" s="3">
        <v>4610</v>
      </c>
      <c r="F3186" t="s">
        <v>19</v>
      </c>
      <c r="G3186" t="s">
        <v>20</v>
      </c>
      <c r="H3186" t="s">
        <v>21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1090</v>
      </c>
      <c r="O3186" t="s">
        <v>1091</v>
      </c>
      <c r="P3186" s="4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1" t="s">
        <v>6470</v>
      </c>
      <c r="C3187" s="1" t="s">
        <v>6471</v>
      </c>
      <c r="D3187" s="2">
        <v>1000</v>
      </c>
      <c r="E3187" s="3">
        <v>1000</v>
      </c>
      <c r="F3187" t="s">
        <v>19</v>
      </c>
      <c r="G3187" t="s">
        <v>28</v>
      </c>
      <c r="H3187" t="s">
        <v>29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1090</v>
      </c>
      <c r="O3187" t="s">
        <v>1091</v>
      </c>
      <c r="P3187" s="4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1" t="s">
        <v>6472</v>
      </c>
      <c r="C3188" s="1" t="s">
        <v>6473</v>
      </c>
      <c r="D3188" s="2">
        <v>3200</v>
      </c>
      <c r="E3188" s="3">
        <v>3270</v>
      </c>
      <c r="F3188" t="s">
        <v>19</v>
      </c>
      <c r="G3188" t="s">
        <v>28</v>
      </c>
      <c r="H3188" t="s">
        <v>29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1090</v>
      </c>
      <c r="O3188" t="s">
        <v>1091</v>
      </c>
      <c r="P3188" s="4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1" t="s">
        <v>6474</v>
      </c>
      <c r="C3189" s="1" t="s">
        <v>6475</v>
      </c>
      <c r="D3189" s="2">
        <v>15000</v>
      </c>
      <c r="E3189" s="3">
        <v>17444</v>
      </c>
      <c r="F3189" t="s">
        <v>19</v>
      </c>
      <c r="G3189" t="s">
        <v>20</v>
      </c>
      <c r="H3189" t="s">
        <v>21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1090</v>
      </c>
      <c r="O3189" t="s">
        <v>1091</v>
      </c>
      <c r="P3189" s="4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1" t="s">
        <v>6476</v>
      </c>
      <c r="C3190" s="1" t="s">
        <v>6477</v>
      </c>
      <c r="D3190" s="2">
        <v>200</v>
      </c>
      <c r="E3190" s="3">
        <v>130</v>
      </c>
      <c r="F3190" t="s">
        <v>361</v>
      </c>
      <c r="G3190" t="s">
        <v>28</v>
      </c>
      <c r="H3190" t="s">
        <v>29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1090</v>
      </c>
      <c r="O3190" t="s">
        <v>5943</v>
      </c>
      <c r="P3190" s="4">
        <f t="shared" si="98"/>
        <v>42144.415532407409</v>
      </c>
      <c r="Q3190">
        <f t="shared" si="99"/>
        <v>2015</v>
      </c>
    </row>
    <row r="3191" spans="1:17" ht="60" x14ac:dyDescent="0.25">
      <c r="A3191">
        <v>3189</v>
      </c>
      <c r="B3191" s="1" t="s">
        <v>6478</v>
      </c>
      <c r="C3191" s="1" t="s">
        <v>6479</v>
      </c>
      <c r="D3191" s="2">
        <v>55000</v>
      </c>
      <c r="E3191" s="3">
        <v>6780</v>
      </c>
      <c r="F3191" t="s">
        <v>361</v>
      </c>
      <c r="G3191" t="s">
        <v>480</v>
      </c>
      <c r="H3191" t="s">
        <v>481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1090</v>
      </c>
      <c r="O3191" t="s">
        <v>5943</v>
      </c>
      <c r="P3191" s="4">
        <f t="shared" si="98"/>
        <v>42118.346435185187</v>
      </c>
      <c r="Q3191">
        <f t="shared" si="99"/>
        <v>2015</v>
      </c>
    </row>
    <row r="3192" spans="1:17" ht="45" x14ac:dyDescent="0.25">
      <c r="A3192">
        <v>3190</v>
      </c>
      <c r="B3192" s="1" t="s">
        <v>6480</v>
      </c>
      <c r="C3192" s="1" t="s">
        <v>6481</v>
      </c>
      <c r="D3192" s="2">
        <v>4000</v>
      </c>
      <c r="E3192" s="3">
        <v>0</v>
      </c>
      <c r="F3192" t="s">
        <v>361</v>
      </c>
      <c r="G3192" t="s">
        <v>163</v>
      </c>
      <c r="H3192" t="s">
        <v>164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1090</v>
      </c>
      <c r="O3192" t="s">
        <v>5943</v>
      </c>
      <c r="P3192" s="4">
        <f t="shared" si="98"/>
        <v>42683.151331018518</v>
      </c>
      <c r="Q3192">
        <f t="shared" si="99"/>
        <v>2016</v>
      </c>
    </row>
    <row r="3193" spans="1:17" ht="45" x14ac:dyDescent="0.25">
      <c r="A3193">
        <v>3191</v>
      </c>
      <c r="B3193" s="1" t="s">
        <v>6482</v>
      </c>
      <c r="C3193" s="1" t="s">
        <v>6483</v>
      </c>
      <c r="D3193" s="2">
        <v>3750</v>
      </c>
      <c r="E3193" s="3">
        <v>151</v>
      </c>
      <c r="F3193" t="s">
        <v>361</v>
      </c>
      <c r="G3193" t="s">
        <v>20</v>
      </c>
      <c r="H3193" t="s">
        <v>21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1090</v>
      </c>
      <c r="O3193" t="s">
        <v>5943</v>
      </c>
      <c r="P3193" s="4">
        <f t="shared" si="98"/>
        <v>42538.755428240736</v>
      </c>
      <c r="Q3193">
        <f t="shared" si="99"/>
        <v>2016</v>
      </c>
    </row>
    <row r="3194" spans="1:17" ht="60" x14ac:dyDescent="0.25">
      <c r="A3194">
        <v>3192</v>
      </c>
      <c r="B3194" s="1" t="s">
        <v>6484</v>
      </c>
      <c r="C3194" s="1" t="s">
        <v>6485</v>
      </c>
      <c r="D3194" s="2">
        <v>10000</v>
      </c>
      <c r="E3194" s="3">
        <v>102</v>
      </c>
      <c r="F3194" t="s">
        <v>361</v>
      </c>
      <c r="G3194" t="s">
        <v>28</v>
      </c>
      <c r="H3194" t="s">
        <v>29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1090</v>
      </c>
      <c r="O3194" t="s">
        <v>5943</v>
      </c>
      <c r="P3194" s="4">
        <f t="shared" si="98"/>
        <v>42018.94049768518</v>
      </c>
      <c r="Q3194">
        <f t="shared" si="99"/>
        <v>2015</v>
      </c>
    </row>
    <row r="3195" spans="1:17" ht="45" x14ac:dyDescent="0.25">
      <c r="A3195">
        <v>3193</v>
      </c>
      <c r="B3195" s="1" t="s">
        <v>6486</v>
      </c>
      <c r="C3195" s="1" t="s">
        <v>6487</v>
      </c>
      <c r="D3195" s="2">
        <v>5000</v>
      </c>
      <c r="E3195" s="3">
        <v>587</v>
      </c>
      <c r="F3195" t="s">
        <v>361</v>
      </c>
      <c r="G3195" t="s">
        <v>28</v>
      </c>
      <c r="H3195" t="s">
        <v>29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1090</v>
      </c>
      <c r="O3195" t="s">
        <v>5943</v>
      </c>
      <c r="P3195" s="4">
        <f t="shared" si="98"/>
        <v>42010.968240740738</v>
      </c>
      <c r="Q3195">
        <f t="shared" si="99"/>
        <v>2015</v>
      </c>
    </row>
    <row r="3196" spans="1:17" ht="60" x14ac:dyDescent="0.25">
      <c r="A3196">
        <v>3194</v>
      </c>
      <c r="B3196" s="1" t="s">
        <v>6488</v>
      </c>
      <c r="C3196" s="1" t="s">
        <v>6489</v>
      </c>
      <c r="D3196" s="2">
        <v>11000</v>
      </c>
      <c r="E3196" s="3">
        <v>0</v>
      </c>
      <c r="F3196" t="s">
        <v>361</v>
      </c>
      <c r="G3196" t="s">
        <v>20</v>
      </c>
      <c r="H3196" t="s">
        <v>21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1090</v>
      </c>
      <c r="O3196" t="s">
        <v>5943</v>
      </c>
      <c r="P3196" s="4">
        <f t="shared" si="98"/>
        <v>42182.062476851846</v>
      </c>
      <c r="Q3196">
        <f t="shared" si="99"/>
        <v>2015</v>
      </c>
    </row>
    <row r="3197" spans="1:17" ht="60" x14ac:dyDescent="0.25">
      <c r="A3197">
        <v>3195</v>
      </c>
      <c r="B3197" s="1" t="s">
        <v>6490</v>
      </c>
      <c r="C3197" s="1" t="s">
        <v>6491</v>
      </c>
      <c r="D3197" s="2">
        <v>3500</v>
      </c>
      <c r="E3197" s="3">
        <v>2070</v>
      </c>
      <c r="F3197" t="s">
        <v>361</v>
      </c>
      <c r="G3197" t="s">
        <v>20</v>
      </c>
      <c r="H3197" t="s">
        <v>21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1090</v>
      </c>
      <c r="O3197" t="s">
        <v>5943</v>
      </c>
      <c r="P3197" s="4">
        <f t="shared" si="98"/>
        <v>42017.594236111108</v>
      </c>
      <c r="Q3197">
        <f t="shared" si="99"/>
        <v>2015</v>
      </c>
    </row>
    <row r="3198" spans="1:17" ht="45" x14ac:dyDescent="0.25">
      <c r="A3198">
        <v>3196</v>
      </c>
      <c r="B3198" s="1" t="s">
        <v>6492</v>
      </c>
      <c r="C3198" s="1" t="s">
        <v>6493</v>
      </c>
      <c r="D3198" s="2">
        <v>3000000</v>
      </c>
      <c r="E3198" s="3">
        <v>1800</v>
      </c>
      <c r="F3198" t="s">
        <v>361</v>
      </c>
      <c r="G3198" t="s">
        <v>20</v>
      </c>
      <c r="H3198" t="s">
        <v>21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1090</v>
      </c>
      <c r="O3198" t="s">
        <v>5943</v>
      </c>
      <c r="P3198" s="4">
        <f t="shared" si="98"/>
        <v>42157.598090277781</v>
      </c>
      <c r="Q3198">
        <f t="shared" si="99"/>
        <v>2015</v>
      </c>
    </row>
    <row r="3199" spans="1:17" ht="45" x14ac:dyDescent="0.25">
      <c r="A3199">
        <v>3197</v>
      </c>
      <c r="B3199" s="1" t="s">
        <v>6494</v>
      </c>
      <c r="C3199" s="1" t="s">
        <v>6495</v>
      </c>
      <c r="D3199" s="2">
        <v>10000</v>
      </c>
      <c r="E3199" s="3">
        <v>1145</v>
      </c>
      <c r="F3199" t="s">
        <v>361</v>
      </c>
      <c r="G3199" t="s">
        <v>414</v>
      </c>
      <c r="H3199" t="s">
        <v>415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1090</v>
      </c>
      <c r="O3199" t="s">
        <v>5943</v>
      </c>
      <c r="P3199" s="4">
        <f t="shared" si="98"/>
        <v>42009.493263888886</v>
      </c>
      <c r="Q3199">
        <f t="shared" si="99"/>
        <v>2015</v>
      </c>
    </row>
    <row r="3200" spans="1:17" ht="60" x14ac:dyDescent="0.25">
      <c r="A3200">
        <v>3198</v>
      </c>
      <c r="B3200" s="1" t="s">
        <v>6496</v>
      </c>
      <c r="C3200" s="1" t="s">
        <v>6497</v>
      </c>
      <c r="D3200" s="2">
        <v>30000</v>
      </c>
      <c r="E3200" s="3">
        <v>110</v>
      </c>
      <c r="F3200" t="s">
        <v>361</v>
      </c>
      <c r="G3200" t="s">
        <v>313</v>
      </c>
      <c r="H3200" t="s">
        <v>314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1090</v>
      </c>
      <c r="O3200" t="s">
        <v>5943</v>
      </c>
      <c r="P3200" s="4">
        <f t="shared" si="98"/>
        <v>42013.424502314811</v>
      </c>
      <c r="Q3200">
        <f t="shared" si="99"/>
        <v>2015</v>
      </c>
    </row>
    <row r="3201" spans="1:17" ht="45" x14ac:dyDescent="0.25">
      <c r="A3201">
        <v>3199</v>
      </c>
      <c r="B3201" s="1" t="s">
        <v>6498</v>
      </c>
      <c r="C3201" s="1" t="s">
        <v>6499</v>
      </c>
      <c r="D3201" s="2">
        <v>5000</v>
      </c>
      <c r="E3201" s="3">
        <v>2608</v>
      </c>
      <c r="F3201" t="s">
        <v>361</v>
      </c>
      <c r="G3201" t="s">
        <v>20</v>
      </c>
      <c r="H3201" t="s">
        <v>21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1090</v>
      </c>
      <c r="O3201" t="s">
        <v>5943</v>
      </c>
      <c r="P3201" s="4">
        <f t="shared" si="98"/>
        <v>41858.761782407404</v>
      </c>
      <c r="Q3201">
        <f t="shared" si="99"/>
        <v>2014</v>
      </c>
    </row>
    <row r="3202" spans="1:17" ht="60" x14ac:dyDescent="0.25">
      <c r="A3202">
        <v>3200</v>
      </c>
      <c r="B3202" s="1" t="s">
        <v>6500</v>
      </c>
      <c r="C3202" s="1" t="s">
        <v>6501</v>
      </c>
      <c r="D3202" s="2">
        <v>50000</v>
      </c>
      <c r="E3202" s="3">
        <v>1</v>
      </c>
      <c r="F3202" t="s">
        <v>361</v>
      </c>
      <c r="G3202" t="s">
        <v>20</v>
      </c>
      <c r="H3202" t="s">
        <v>21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1090</v>
      </c>
      <c r="O3202" t="s">
        <v>5943</v>
      </c>
      <c r="P3202" s="4">
        <f t="shared" ref="P3202:P3265" si="100">(((J3202/60)/60)/24)+DATE(1970,1,1)</f>
        <v>42460.320613425924</v>
      </c>
      <c r="Q3202">
        <f t="shared" ref="Q3202:Q3265" si="101">YEAR(P3202)</f>
        <v>2016</v>
      </c>
    </row>
    <row r="3203" spans="1:17" ht="60" x14ac:dyDescent="0.25">
      <c r="A3203">
        <v>3201</v>
      </c>
      <c r="B3203" s="1" t="s">
        <v>6502</v>
      </c>
      <c r="C3203" s="1" t="s">
        <v>6503</v>
      </c>
      <c r="D3203" s="2">
        <v>2000</v>
      </c>
      <c r="E3203" s="3">
        <v>25</v>
      </c>
      <c r="F3203" t="s">
        <v>361</v>
      </c>
      <c r="G3203" t="s">
        <v>28</v>
      </c>
      <c r="H3203" t="s">
        <v>29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1090</v>
      </c>
      <c r="O3203" t="s">
        <v>5943</v>
      </c>
      <c r="P3203" s="4">
        <f t="shared" si="100"/>
        <v>41861.767094907409</v>
      </c>
      <c r="Q3203">
        <f t="shared" si="101"/>
        <v>2014</v>
      </c>
    </row>
    <row r="3204" spans="1:17" ht="45" x14ac:dyDescent="0.25">
      <c r="A3204">
        <v>3202</v>
      </c>
      <c r="B3204" s="1" t="s">
        <v>6504</v>
      </c>
      <c r="C3204" s="1" t="s">
        <v>6505</v>
      </c>
      <c r="D3204" s="2">
        <v>5000</v>
      </c>
      <c r="E3204" s="3">
        <v>2726</v>
      </c>
      <c r="F3204" t="s">
        <v>361</v>
      </c>
      <c r="G3204" t="s">
        <v>20</v>
      </c>
      <c r="H3204" t="s">
        <v>21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1090</v>
      </c>
      <c r="O3204" t="s">
        <v>5943</v>
      </c>
      <c r="P3204" s="4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1" t="s">
        <v>6506</v>
      </c>
      <c r="C3205" s="1" t="s">
        <v>6507</v>
      </c>
      <c r="D3205" s="2">
        <v>1000</v>
      </c>
      <c r="E3205" s="3">
        <v>250</v>
      </c>
      <c r="F3205" t="s">
        <v>361</v>
      </c>
      <c r="G3205" t="s">
        <v>20</v>
      </c>
      <c r="H3205" t="s">
        <v>21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1090</v>
      </c>
      <c r="O3205" t="s">
        <v>5943</v>
      </c>
      <c r="P3205" s="4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1" t="s">
        <v>6508</v>
      </c>
      <c r="C3206" s="1" t="s">
        <v>6509</v>
      </c>
      <c r="D3206" s="2">
        <v>500</v>
      </c>
      <c r="E3206" s="3">
        <v>0</v>
      </c>
      <c r="F3206" t="s">
        <v>361</v>
      </c>
      <c r="G3206" t="s">
        <v>20</v>
      </c>
      <c r="H3206" t="s">
        <v>21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1090</v>
      </c>
      <c r="O3206" t="s">
        <v>5943</v>
      </c>
      <c r="P3206" s="4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1" t="s">
        <v>6510</v>
      </c>
      <c r="C3207" s="1" t="s">
        <v>6511</v>
      </c>
      <c r="D3207" s="2">
        <v>8000</v>
      </c>
      <c r="E3207" s="3">
        <v>273</v>
      </c>
      <c r="F3207" t="s">
        <v>361</v>
      </c>
      <c r="G3207" t="s">
        <v>28</v>
      </c>
      <c r="H3207" t="s">
        <v>29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1090</v>
      </c>
      <c r="O3207" t="s">
        <v>5943</v>
      </c>
      <c r="P3207" s="4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1" t="s">
        <v>6512</v>
      </c>
      <c r="C3208" s="1" t="s">
        <v>6513</v>
      </c>
      <c r="D3208" s="2">
        <v>5000</v>
      </c>
      <c r="E3208" s="3">
        <v>0</v>
      </c>
      <c r="F3208" t="s">
        <v>361</v>
      </c>
      <c r="G3208" t="s">
        <v>20</v>
      </c>
      <c r="H3208" t="s">
        <v>21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1090</v>
      </c>
      <c r="O3208" t="s">
        <v>5943</v>
      </c>
      <c r="P3208" s="4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1" t="s">
        <v>6514</v>
      </c>
      <c r="C3209" s="1" t="s">
        <v>6515</v>
      </c>
      <c r="D3209" s="2">
        <v>5500</v>
      </c>
      <c r="E3209" s="3">
        <v>2550</v>
      </c>
      <c r="F3209" t="s">
        <v>361</v>
      </c>
      <c r="G3209" t="s">
        <v>20</v>
      </c>
      <c r="H3209" t="s">
        <v>21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1090</v>
      </c>
      <c r="O3209" t="s">
        <v>5943</v>
      </c>
      <c r="P3209" s="4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1" t="s">
        <v>6516</v>
      </c>
      <c r="C3210" s="1" t="s">
        <v>6517</v>
      </c>
      <c r="D3210" s="2">
        <v>5000</v>
      </c>
      <c r="E3210" s="3">
        <v>5175</v>
      </c>
      <c r="F3210" t="s">
        <v>19</v>
      </c>
      <c r="G3210" t="s">
        <v>20</v>
      </c>
      <c r="H3210" t="s">
        <v>21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1090</v>
      </c>
      <c r="O3210" t="s">
        <v>1091</v>
      </c>
      <c r="P3210" s="4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1" t="s">
        <v>6518</v>
      </c>
      <c r="C3211" s="1" t="s">
        <v>6519</v>
      </c>
      <c r="D3211" s="2">
        <v>9500</v>
      </c>
      <c r="E3211" s="3">
        <v>11335.7</v>
      </c>
      <c r="F3211" t="s">
        <v>19</v>
      </c>
      <c r="G3211" t="s">
        <v>20</v>
      </c>
      <c r="H3211" t="s">
        <v>21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1090</v>
      </c>
      <c r="O3211" t="s">
        <v>1091</v>
      </c>
      <c r="P3211" s="4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1" t="s">
        <v>6520</v>
      </c>
      <c r="C3212" s="1" t="s">
        <v>6521</v>
      </c>
      <c r="D3212" s="2">
        <v>3000</v>
      </c>
      <c r="E3212" s="3">
        <v>3773</v>
      </c>
      <c r="F3212" t="s">
        <v>19</v>
      </c>
      <c r="G3212" t="s">
        <v>20</v>
      </c>
      <c r="H3212" t="s">
        <v>21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1090</v>
      </c>
      <c r="O3212" t="s">
        <v>1091</v>
      </c>
      <c r="P3212" s="4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1" t="s">
        <v>6522</v>
      </c>
      <c r="C3213" s="1" t="s">
        <v>6523</v>
      </c>
      <c r="D3213" s="2">
        <v>23000</v>
      </c>
      <c r="E3213" s="3">
        <v>27541</v>
      </c>
      <c r="F3213" t="s">
        <v>19</v>
      </c>
      <c r="G3213" t="s">
        <v>20</v>
      </c>
      <c r="H3213" t="s">
        <v>21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1090</v>
      </c>
      <c r="O3213" t="s">
        <v>1091</v>
      </c>
      <c r="P3213" s="4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1" t="s">
        <v>6524</v>
      </c>
      <c r="C3214" s="1" t="s">
        <v>6525</v>
      </c>
      <c r="D3214" s="2">
        <v>4000</v>
      </c>
      <c r="E3214" s="3">
        <v>5050</v>
      </c>
      <c r="F3214" t="s">
        <v>19</v>
      </c>
      <c r="G3214" t="s">
        <v>20</v>
      </c>
      <c r="H3214" t="s">
        <v>21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1090</v>
      </c>
      <c r="O3214" t="s">
        <v>1091</v>
      </c>
      <c r="P3214" s="4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1" t="s">
        <v>6526</v>
      </c>
      <c r="C3215" s="1" t="s">
        <v>6527</v>
      </c>
      <c r="D3215" s="2">
        <v>6000</v>
      </c>
      <c r="E3215" s="3">
        <v>6007</v>
      </c>
      <c r="F3215" t="s">
        <v>19</v>
      </c>
      <c r="G3215" t="s">
        <v>28</v>
      </c>
      <c r="H3215" t="s">
        <v>29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1090</v>
      </c>
      <c r="O3215" t="s">
        <v>1091</v>
      </c>
      <c r="P3215" s="4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1" t="s">
        <v>6528</v>
      </c>
      <c r="C3216" s="1" t="s">
        <v>6529</v>
      </c>
      <c r="D3216" s="2">
        <v>12000</v>
      </c>
      <c r="E3216" s="3">
        <v>12256</v>
      </c>
      <c r="F3216" t="s">
        <v>19</v>
      </c>
      <c r="G3216" t="s">
        <v>28</v>
      </c>
      <c r="H3216" t="s">
        <v>29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1090</v>
      </c>
      <c r="O3216" t="s">
        <v>1091</v>
      </c>
      <c r="P3216" s="4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1" t="s">
        <v>6530</v>
      </c>
      <c r="C3217" s="1" t="s">
        <v>6531</v>
      </c>
      <c r="D3217" s="2">
        <v>35000</v>
      </c>
      <c r="E3217" s="3">
        <v>35123</v>
      </c>
      <c r="F3217" t="s">
        <v>19</v>
      </c>
      <c r="G3217" t="s">
        <v>20</v>
      </c>
      <c r="H3217" t="s">
        <v>21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1090</v>
      </c>
      <c r="O3217" t="s">
        <v>1091</v>
      </c>
      <c r="P3217" s="4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1" t="s">
        <v>6532</v>
      </c>
      <c r="C3218" s="1" t="s">
        <v>6533</v>
      </c>
      <c r="D3218" s="2">
        <v>2000</v>
      </c>
      <c r="E3218" s="3">
        <v>2001</v>
      </c>
      <c r="F3218" t="s">
        <v>19</v>
      </c>
      <c r="G3218" t="s">
        <v>28</v>
      </c>
      <c r="H3218" t="s">
        <v>29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1090</v>
      </c>
      <c r="O3218" t="s">
        <v>1091</v>
      </c>
      <c r="P3218" s="4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1" t="s">
        <v>6534</v>
      </c>
      <c r="C3219" s="1" t="s">
        <v>6535</v>
      </c>
      <c r="D3219" s="2">
        <v>4500</v>
      </c>
      <c r="E3219" s="3">
        <v>5221</v>
      </c>
      <c r="F3219" t="s">
        <v>19</v>
      </c>
      <c r="G3219" t="s">
        <v>20</v>
      </c>
      <c r="H3219" t="s">
        <v>21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1090</v>
      </c>
      <c r="O3219" t="s">
        <v>1091</v>
      </c>
      <c r="P3219" s="4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1" t="s">
        <v>6536</v>
      </c>
      <c r="C3220" s="1" t="s">
        <v>6537</v>
      </c>
      <c r="D3220" s="2">
        <v>12000</v>
      </c>
      <c r="E3220" s="3">
        <v>12252</v>
      </c>
      <c r="F3220" t="s">
        <v>19</v>
      </c>
      <c r="G3220" t="s">
        <v>28</v>
      </c>
      <c r="H3220" t="s">
        <v>29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1090</v>
      </c>
      <c r="O3220" t="s">
        <v>1091</v>
      </c>
      <c r="P3220" s="4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1" t="s">
        <v>6538</v>
      </c>
      <c r="C3221" s="1" t="s">
        <v>6539</v>
      </c>
      <c r="D3221" s="2">
        <v>20000</v>
      </c>
      <c r="E3221" s="3">
        <v>20022</v>
      </c>
      <c r="F3221" t="s">
        <v>19</v>
      </c>
      <c r="G3221" t="s">
        <v>20</v>
      </c>
      <c r="H3221" t="s">
        <v>21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1090</v>
      </c>
      <c r="O3221" t="s">
        <v>1091</v>
      </c>
      <c r="P3221" s="4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1" t="s">
        <v>6540</v>
      </c>
      <c r="C3222" s="1" t="s">
        <v>6541</v>
      </c>
      <c r="D3222" s="2">
        <v>15000</v>
      </c>
      <c r="E3222" s="3">
        <v>15126</v>
      </c>
      <c r="F3222" t="s">
        <v>19</v>
      </c>
      <c r="G3222" t="s">
        <v>20</v>
      </c>
      <c r="H3222" t="s">
        <v>21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1090</v>
      </c>
      <c r="O3222" t="s">
        <v>1091</v>
      </c>
      <c r="P3222" s="4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1" t="s">
        <v>6542</v>
      </c>
      <c r="C3223" s="1" t="s">
        <v>6543</v>
      </c>
      <c r="D3223" s="2">
        <v>4000</v>
      </c>
      <c r="E3223" s="3">
        <v>4137</v>
      </c>
      <c r="F3223" t="s">
        <v>19</v>
      </c>
      <c r="G3223" t="s">
        <v>28</v>
      </c>
      <c r="H3223" t="s">
        <v>29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1090</v>
      </c>
      <c r="O3223" t="s">
        <v>1091</v>
      </c>
      <c r="P3223" s="4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1" t="s">
        <v>6544</v>
      </c>
      <c r="C3224" s="1" t="s">
        <v>6545</v>
      </c>
      <c r="D3224" s="2">
        <v>2500</v>
      </c>
      <c r="E3224" s="3">
        <v>3120</v>
      </c>
      <c r="F3224" t="s">
        <v>19</v>
      </c>
      <c r="G3224" t="s">
        <v>20</v>
      </c>
      <c r="H3224" t="s">
        <v>21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1090</v>
      </c>
      <c r="O3224" t="s">
        <v>1091</v>
      </c>
      <c r="P3224" s="4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1" t="s">
        <v>6546</v>
      </c>
      <c r="C3225" s="1" t="s">
        <v>6547</v>
      </c>
      <c r="D3225" s="2">
        <v>3100</v>
      </c>
      <c r="E3225" s="3">
        <v>3395</v>
      </c>
      <c r="F3225" t="s">
        <v>19</v>
      </c>
      <c r="G3225" t="s">
        <v>20</v>
      </c>
      <c r="H3225" t="s">
        <v>21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1090</v>
      </c>
      <c r="O3225" t="s">
        <v>1091</v>
      </c>
      <c r="P3225" s="4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1" t="s">
        <v>6548</v>
      </c>
      <c r="C3226" s="1" t="s">
        <v>6549</v>
      </c>
      <c r="D3226" s="2">
        <v>30000</v>
      </c>
      <c r="E3226" s="3">
        <v>30610</v>
      </c>
      <c r="F3226" t="s">
        <v>19</v>
      </c>
      <c r="G3226" t="s">
        <v>20</v>
      </c>
      <c r="H3226" t="s">
        <v>21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1090</v>
      </c>
      <c r="O3226" t="s">
        <v>1091</v>
      </c>
      <c r="P3226" s="4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1" t="s">
        <v>6550</v>
      </c>
      <c r="C3227" s="1" t="s">
        <v>6551</v>
      </c>
      <c r="D3227" s="2">
        <v>2000</v>
      </c>
      <c r="E3227" s="3">
        <v>2047</v>
      </c>
      <c r="F3227" t="s">
        <v>19</v>
      </c>
      <c r="G3227" t="s">
        <v>20</v>
      </c>
      <c r="H3227" t="s">
        <v>21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1090</v>
      </c>
      <c r="O3227" t="s">
        <v>1091</v>
      </c>
      <c r="P3227" s="4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1" t="s">
        <v>6552</v>
      </c>
      <c r="C3228" s="1" t="s">
        <v>6553</v>
      </c>
      <c r="D3228" s="2">
        <v>1200</v>
      </c>
      <c r="E3228" s="3">
        <v>1250</v>
      </c>
      <c r="F3228" t="s">
        <v>19</v>
      </c>
      <c r="G3228" t="s">
        <v>28</v>
      </c>
      <c r="H3228" t="s">
        <v>29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1090</v>
      </c>
      <c r="O3228" t="s">
        <v>1091</v>
      </c>
      <c r="P3228" s="4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1" t="s">
        <v>6554</v>
      </c>
      <c r="C3229" s="1" t="s">
        <v>6555</v>
      </c>
      <c r="D3229" s="2">
        <v>1200</v>
      </c>
      <c r="E3229" s="3">
        <v>1500</v>
      </c>
      <c r="F3229" t="s">
        <v>19</v>
      </c>
      <c r="G3229" t="s">
        <v>28</v>
      </c>
      <c r="H3229" t="s">
        <v>29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1090</v>
      </c>
      <c r="O3229" t="s">
        <v>1091</v>
      </c>
      <c r="P3229" s="4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1" t="s">
        <v>6556</v>
      </c>
      <c r="C3230" s="1" t="s">
        <v>6557</v>
      </c>
      <c r="D3230" s="2">
        <v>7000</v>
      </c>
      <c r="E3230" s="3">
        <v>7164</v>
      </c>
      <c r="F3230" t="s">
        <v>19</v>
      </c>
      <c r="G3230" t="s">
        <v>20</v>
      </c>
      <c r="H3230" t="s">
        <v>21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1090</v>
      </c>
      <c r="O3230" t="s">
        <v>1091</v>
      </c>
      <c r="P3230" s="4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1" t="s">
        <v>6558</v>
      </c>
      <c r="C3231" s="1" t="s">
        <v>6559</v>
      </c>
      <c r="D3231" s="2">
        <v>20000</v>
      </c>
      <c r="E3231" s="3">
        <v>21573</v>
      </c>
      <c r="F3231" t="s">
        <v>19</v>
      </c>
      <c r="G3231" t="s">
        <v>20</v>
      </c>
      <c r="H3231" t="s">
        <v>21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1090</v>
      </c>
      <c r="O3231" t="s">
        <v>1091</v>
      </c>
      <c r="P3231" s="4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1" t="s">
        <v>6560</v>
      </c>
      <c r="C3232" s="1" t="s">
        <v>6561</v>
      </c>
      <c r="D3232" s="2">
        <v>2600</v>
      </c>
      <c r="E3232" s="3">
        <v>2857</v>
      </c>
      <c r="F3232" t="s">
        <v>19</v>
      </c>
      <c r="G3232" t="s">
        <v>20</v>
      </c>
      <c r="H3232" t="s">
        <v>21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1090</v>
      </c>
      <c r="O3232" t="s">
        <v>1091</v>
      </c>
      <c r="P3232" s="4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1" t="s">
        <v>6562</v>
      </c>
      <c r="C3233" s="1" t="s">
        <v>6563</v>
      </c>
      <c r="D3233" s="2">
        <v>1000</v>
      </c>
      <c r="E3233" s="3">
        <v>1610</v>
      </c>
      <c r="F3233" t="s">
        <v>19</v>
      </c>
      <c r="G3233" t="s">
        <v>20</v>
      </c>
      <c r="H3233" t="s">
        <v>21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1090</v>
      </c>
      <c r="O3233" t="s">
        <v>1091</v>
      </c>
      <c r="P3233" s="4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1" t="s">
        <v>6564</v>
      </c>
      <c r="C3234" s="1" t="s">
        <v>6565</v>
      </c>
      <c r="D3234" s="2">
        <v>1000</v>
      </c>
      <c r="E3234" s="3">
        <v>1312</v>
      </c>
      <c r="F3234" t="s">
        <v>19</v>
      </c>
      <c r="G3234" t="s">
        <v>20</v>
      </c>
      <c r="H3234" t="s">
        <v>21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1090</v>
      </c>
      <c r="O3234" t="s">
        <v>1091</v>
      </c>
      <c r="P3234" s="4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1" t="s">
        <v>6566</v>
      </c>
      <c r="C3235" s="1" t="s">
        <v>6567</v>
      </c>
      <c r="D3235" s="2">
        <v>5000</v>
      </c>
      <c r="E3235" s="3">
        <v>5940</v>
      </c>
      <c r="F3235" t="s">
        <v>19</v>
      </c>
      <c r="G3235" t="s">
        <v>20</v>
      </c>
      <c r="H3235" t="s">
        <v>21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1090</v>
      </c>
      <c r="O3235" t="s">
        <v>1091</v>
      </c>
      <c r="P3235" s="4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1" t="s">
        <v>6568</v>
      </c>
      <c r="C3236" s="1" t="s">
        <v>6569</v>
      </c>
      <c r="D3236" s="2">
        <v>4000</v>
      </c>
      <c r="E3236" s="3">
        <v>4015.71</v>
      </c>
      <c r="F3236" t="s">
        <v>19</v>
      </c>
      <c r="G3236" t="s">
        <v>28</v>
      </c>
      <c r="H3236" t="s">
        <v>29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1090</v>
      </c>
      <c r="O3236" t="s">
        <v>1091</v>
      </c>
      <c r="P3236" s="4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1" t="s">
        <v>6570</v>
      </c>
      <c r="C3237" s="1" t="s">
        <v>6571</v>
      </c>
      <c r="D3237" s="2">
        <v>15000</v>
      </c>
      <c r="E3237" s="3">
        <v>15481</v>
      </c>
      <c r="F3237" t="s">
        <v>19</v>
      </c>
      <c r="G3237" t="s">
        <v>20</v>
      </c>
      <c r="H3237" t="s">
        <v>21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1090</v>
      </c>
      <c r="O3237" t="s">
        <v>1091</v>
      </c>
      <c r="P3237" s="4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1" t="s">
        <v>6572</v>
      </c>
      <c r="C3238" s="1" t="s">
        <v>6573</v>
      </c>
      <c r="D3238" s="2">
        <v>20000</v>
      </c>
      <c r="E3238" s="3">
        <v>20120</v>
      </c>
      <c r="F3238" t="s">
        <v>19</v>
      </c>
      <c r="G3238" t="s">
        <v>20</v>
      </c>
      <c r="H3238" t="s">
        <v>21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1090</v>
      </c>
      <c r="O3238" t="s">
        <v>1091</v>
      </c>
      <c r="P3238" s="4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1" t="s">
        <v>6574</v>
      </c>
      <c r="C3239" s="1" t="s">
        <v>6575</v>
      </c>
      <c r="D3239" s="2">
        <v>35000</v>
      </c>
      <c r="E3239" s="3">
        <v>35275.64</v>
      </c>
      <c r="F3239" t="s">
        <v>19</v>
      </c>
      <c r="G3239" t="s">
        <v>20</v>
      </c>
      <c r="H3239" t="s">
        <v>21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1090</v>
      </c>
      <c r="O3239" t="s">
        <v>1091</v>
      </c>
      <c r="P3239" s="4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1" t="s">
        <v>6576</v>
      </c>
      <c r="C3240" s="1" t="s">
        <v>6577</v>
      </c>
      <c r="D3240" s="2">
        <v>2800</v>
      </c>
      <c r="E3240" s="3">
        <v>3145</v>
      </c>
      <c r="F3240" t="s">
        <v>19</v>
      </c>
      <c r="G3240" t="s">
        <v>28</v>
      </c>
      <c r="H3240" t="s">
        <v>29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1090</v>
      </c>
      <c r="O3240" t="s">
        <v>1091</v>
      </c>
      <c r="P3240" s="4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1" t="s">
        <v>6578</v>
      </c>
      <c r="C3241" s="1" t="s">
        <v>6579</v>
      </c>
      <c r="D3241" s="2">
        <v>5862</v>
      </c>
      <c r="E3241" s="3">
        <v>6208.98</v>
      </c>
      <c r="F3241" t="s">
        <v>19</v>
      </c>
      <c r="G3241" t="s">
        <v>28</v>
      </c>
      <c r="H3241" t="s">
        <v>29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1090</v>
      </c>
      <c r="O3241" t="s">
        <v>1091</v>
      </c>
      <c r="P3241" s="4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1" t="s">
        <v>6580</v>
      </c>
      <c r="C3242" s="1" t="s">
        <v>6581</v>
      </c>
      <c r="D3242" s="2">
        <v>3000</v>
      </c>
      <c r="E3242" s="3">
        <v>3017</v>
      </c>
      <c r="F3242" t="s">
        <v>19</v>
      </c>
      <c r="G3242" t="s">
        <v>28</v>
      </c>
      <c r="H3242" t="s">
        <v>29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1090</v>
      </c>
      <c r="O3242" t="s">
        <v>1091</v>
      </c>
      <c r="P3242" s="4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1" t="s">
        <v>6582</v>
      </c>
      <c r="C3243" s="1" t="s">
        <v>6583</v>
      </c>
      <c r="D3243" s="2">
        <v>8500</v>
      </c>
      <c r="E3243" s="3">
        <v>9801</v>
      </c>
      <c r="F3243" t="s">
        <v>19</v>
      </c>
      <c r="G3243" t="s">
        <v>20</v>
      </c>
      <c r="H3243" t="s">
        <v>21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1090</v>
      </c>
      <c r="O3243" t="s">
        <v>1091</v>
      </c>
      <c r="P3243" s="4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1" t="s">
        <v>6584</v>
      </c>
      <c r="C3244" s="1" t="s">
        <v>6585</v>
      </c>
      <c r="D3244" s="2">
        <v>10000</v>
      </c>
      <c r="E3244" s="3">
        <v>12730.42</v>
      </c>
      <c r="F3244" t="s">
        <v>19</v>
      </c>
      <c r="G3244" t="s">
        <v>20</v>
      </c>
      <c r="H3244" t="s">
        <v>21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1090</v>
      </c>
      <c r="O3244" t="s">
        <v>1091</v>
      </c>
      <c r="P3244" s="4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1" t="s">
        <v>6586</v>
      </c>
      <c r="C3245" s="1" t="s">
        <v>6587</v>
      </c>
      <c r="D3245" s="2">
        <v>8000</v>
      </c>
      <c r="E3245" s="3">
        <v>8227</v>
      </c>
      <c r="F3245" t="s">
        <v>19</v>
      </c>
      <c r="G3245" t="s">
        <v>20</v>
      </c>
      <c r="H3245" t="s">
        <v>21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1090</v>
      </c>
      <c r="O3245" t="s">
        <v>1091</v>
      </c>
      <c r="P3245" s="4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1" t="s">
        <v>6588</v>
      </c>
      <c r="C3246" s="1" t="s">
        <v>6589</v>
      </c>
      <c r="D3246" s="2">
        <v>1600</v>
      </c>
      <c r="E3246" s="3">
        <v>1647</v>
      </c>
      <c r="F3246" t="s">
        <v>19</v>
      </c>
      <c r="G3246" t="s">
        <v>28</v>
      </c>
      <c r="H3246" t="s">
        <v>29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1090</v>
      </c>
      <c r="O3246" t="s">
        <v>1091</v>
      </c>
      <c r="P3246" s="4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1" t="s">
        <v>6590</v>
      </c>
      <c r="C3247" s="1" t="s">
        <v>6591</v>
      </c>
      <c r="D3247" s="2">
        <v>21000</v>
      </c>
      <c r="E3247" s="3">
        <v>21904</v>
      </c>
      <c r="F3247" t="s">
        <v>19</v>
      </c>
      <c r="G3247" t="s">
        <v>20</v>
      </c>
      <c r="H3247" t="s">
        <v>21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1090</v>
      </c>
      <c r="O3247" t="s">
        <v>1091</v>
      </c>
      <c r="P3247" s="4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1" t="s">
        <v>6592</v>
      </c>
      <c r="C3248" s="1" t="s">
        <v>6593</v>
      </c>
      <c r="D3248" s="2">
        <v>10000</v>
      </c>
      <c r="E3248" s="3">
        <v>11122</v>
      </c>
      <c r="F3248" t="s">
        <v>19</v>
      </c>
      <c r="G3248" t="s">
        <v>20</v>
      </c>
      <c r="H3248" t="s">
        <v>21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1090</v>
      </c>
      <c r="O3248" t="s">
        <v>1091</v>
      </c>
      <c r="P3248" s="4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1" t="s">
        <v>6594</v>
      </c>
      <c r="C3249" s="1" t="s">
        <v>6595</v>
      </c>
      <c r="D3249" s="2">
        <v>2500</v>
      </c>
      <c r="E3249" s="3">
        <v>2646.5</v>
      </c>
      <c r="F3249" t="s">
        <v>19</v>
      </c>
      <c r="G3249" t="s">
        <v>28</v>
      </c>
      <c r="H3249" t="s">
        <v>29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1090</v>
      </c>
      <c r="O3249" t="s">
        <v>1091</v>
      </c>
      <c r="P3249" s="4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1" t="s">
        <v>6596</v>
      </c>
      <c r="C3250" s="1" t="s">
        <v>6597</v>
      </c>
      <c r="D3250" s="2">
        <v>12000</v>
      </c>
      <c r="E3250" s="3">
        <v>12095</v>
      </c>
      <c r="F3250" t="s">
        <v>19</v>
      </c>
      <c r="G3250" t="s">
        <v>20</v>
      </c>
      <c r="H3250" t="s">
        <v>21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1090</v>
      </c>
      <c r="O3250" t="s">
        <v>1091</v>
      </c>
      <c r="P3250" s="4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1" t="s">
        <v>6598</v>
      </c>
      <c r="C3251" s="1" t="s">
        <v>6599</v>
      </c>
      <c r="D3251" s="2">
        <v>5500</v>
      </c>
      <c r="E3251" s="3">
        <v>5771</v>
      </c>
      <c r="F3251" t="s">
        <v>19</v>
      </c>
      <c r="G3251" t="s">
        <v>20</v>
      </c>
      <c r="H3251" t="s">
        <v>21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1090</v>
      </c>
      <c r="O3251" t="s">
        <v>1091</v>
      </c>
      <c r="P3251" s="4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1" t="s">
        <v>6600</v>
      </c>
      <c r="C3252" s="1" t="s">
        <v>6601</v>
      </c>
      <c r="D3252" s="2">
        <v>25000</v>
      </c>
      <c r="E3252" s="3">
        <v>25388</v>
      </c>
      <c r="F3252" t="s">
        <v>19</v>
      </c>
      <c r="G3252" t="s">
        <v>20</v>
      </c>
      <c r="H3252" t="s">
        <v>21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1090</v>
      </c>
      <c r="O3252" t="s">
        <v>1091</v>
      </c>
      <c r="P3252" s="4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1" t="s">
        <v>6602</v>
      </c>
      <c r="C3253" s="1" t="s">
        <v>6603</v>
      </c>
      <c r="D3253" s="2">
        <v>1500</v>
      </c>
      <c r="E3253" s="3">
        <v>1661</v>
      </c>
      <c r="F3253" t="s">
        <v>19</v>
      </c>
      <c r="G3253" t="s">
        <v>20</v>
      </c>
      <c r="H3253" t="s">
        <v>21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1090</v>
      </c>
      <c r="O3253" t="s">
        <v>1091</v>
      </c>
      <c r="P3253" s="4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1" t="s">
        <v>6604</v>
      </c>
      <c r="C3254" s="1" t="s">
        <v>6605</v>
      </c>
      <c r="D3254" s="2">
        <v>2250</v>
      </c>
      <c r="E3254" s="3">
        <v>2876</v>
      </c>
      <c r="F3254" t="s">
        <v>19</v>
      </c>
      <c r="G3254" t="s">
        <v>28</v>
      </c>
      <c r="H3254" t="s">
        <v>29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1090</v>
      </c>
      <c r="O3254" t="s">
        <v>1091</v>
      </c>
      <c r="P3254" s="4">
        <f t="shared" si="100"/>
        <v>42590.472685185188</v>
      </c>
      <c r="Q3254">
        <f t="shared" si="101"/>
        <v>2016</v>
      </c>
    </row>
    <row r="3255" spans="1:17" ht="45" x14ac:dyDescent="0.25">
      <c r="A3255">
        <v>3253</v>
      </c>
      <c r="B3255" s="1" t="s">
        <v>6606</v>
      </c>
      <c r="C3255" s="1" t="s">
        <v>6607</v>
      </c>
      <c r="D3255" s="2">
        <v>20000</v>
      </c>
      <c r="E3255" s="3">
        <v>20365</v>
      </c>
      <c r="F3255" t="s">
        <v>19</v>
      </c>
      <c r="G3255" t="s">
        <v>20</v>
      </c>
      <c r="H3255" t="s">
        <v>21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1090</v>
      </c>
      <c r="O3255" t="s">
        <v>1091</v>
      </c>
      <c r="P3255" s="4">
        <f t="shared" si="100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1" t="s">
        <v>6608</v>
      </c>
      <c r="C3256" s="1" t="s">
        <v>6609</v>
      </c>
      <c r="D3256" s="2">
        <v>13000</v>
      </c>
      <c r="E3256" s="3">
        <v>13163.5</v>
      </c>
      <c r="F3256" t="s">
        <v>19</v>
      </c>
      <c r="G3256" t="s">
        <v>28</v>
      </c>
      <c r="H3256" t="s">
        <v>29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1090</v>
      </c>
      <c r="O3256" t="s">
        <v>1091</v>
      </c>
      <c r="P3256" s="4">
        <f t="shared" si="100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1" t="s">
        <v>6610</v>
      </c>
      <c r="C3257" s="1" t="s">
        <v>6611</v>
      </c>
      <c r="D3257" s="2">
        <v>300</v>
      </c>
      <c r="E3257" s="3">
        <v>525</v>
      </c>
      <c r="F3257" t="s">
        <v>19</v>
      </c>
      <c r="G3257" t="s">
        <v>28</v>
      </c>
      <c r="H3257" t="s">
        <v>29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1090</v>
      </c>
      <c r="O3257" t="s">
        <v>1091</v>
      </c>
      <c r="P3257" s="4">
        <f t="shared" si="100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1" t="s">
        <v>6612</v>
      </c>
      <c r="C3258" s="1" t="s">
        <v>6613</v>
      </c>
      <c r="D3258" s="2">
        <v>10000</v>
      </c>
      <c r="E3258" s="3">
        <v>12806</v>
      </c>
      <c r="F3258" t="s">
        <v>19</v>
      </c>
      <c r="G3258" t="s">
        <v>20</v>
      </c>
      <c r="H3258" t="s">
        <v>21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1090</v>
      </c>
      <c r="O3258" t="s">
        <v>1091</v>
      </c>
      <c r="P3258" s="4">
        <f t="shared" si="100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1" t="s">
        <v>6614</v>
      </c>
      <c r="C3259" s="1" t="s">
        <v>6615</v>
      </c>
      <c r="D3259" s="2">
        <v>2000</v>
      </c>
      <c r="E3259" s="3">
        <v>2125.9899999999998</v>
      </c>
      <c r="F3259" t="s">
        <v>19</v>
      </c>
      <c r="G3259" t="s">
        <v>28</v>
      </c>
      <c r="H3259" t="s">
        <v>29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1090</v>
      </c>
      <c r="O3259" t="s">
        <v>1091</v>
      </c>
      <c r="P3259" s="4">
        <f t="shared" si="100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1" t="s">
        <v>6616</v>
      </c>
      <c r="C3260" s="1" t="s">
        <v>6617</v>
      </c>
      <c r="D3260" s="2">
        <v>7000</v>
      </c>
      <c r="E3260" s="3">
        <v>7365</v>
      </c>
      <c r="F3260" t="s">
        <v>19</v>
      </c>
      <c r="G3260" t="s">
        <v>20</v>
      </c>
      <c r="H3260" t="s">
        <v>21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1090</v>
      </c>
      <c r="O3260" t="s">
        <v>1091</v>
      </c>
      <c r="P3260" s="4">
        <f t="shared" si="100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1" t="s">
        <v>6618</v>
      </c>
      <c r="C3261" s="1" t="s">
        <v>6619</v>
      </c>
      <c r="D3261" s="2">
        <v>23000</v>
      </c>
      <c r="E3261" s="3">
        <v>24418.6</v>
      </c>
      <c r="F3261" t="s">
        <v>19</v>
      </c>
      <c r="G3261" t="s">
        <v>20</v>
      </c>
      <c r="H3261" t="s">
        <v>21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1090</v>
      </c>
      <c r="O3261" t="s">
        <v>1091</v>
      </c>
      <c r="P3261" s="4">
        <f t="shared" si="100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1" t="s">
        <v>6620</v>
      </c>
      <c r="C3262" s="1" t="s">
        <v>6621</v>
      </c>
      <c r="D3262" s="2">
        <v>5000</v>
      </c>
      <c r="E3262" s="3">
        <v>5462</v>
      </c>
      <c r="F3262" t="s">
        <v>19</v>
      </c>
      <c r="G3262" t="s">
        <v>20</v>
      </c>
      <c r="H3262" t="s">
        <v>21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1090</v>
      </c>
      <c r="O3262" t="s">
        <v>1091</v>
      </c>
      <c r="P3262" s="4">
        <f t="shared" si="100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1" t="s">
        <v>6622</v>
      </c>
      <c r="C3263" s="1" t="s">
        <v>6623</v>
      </c>
      <c r="D3263" s="2">
        <v>3300</v>
      </c>
      <c r="E3263" s="3">
        <v>3315</v>
      </c>
      <c r="F3263" t="s">
        <v>19</v>
      </c>
      <c r="G3263" t="s">
        <v>20</v>
      </c>
      <c r="H3263" t="s">
        <v>21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1090</v>
      </c>
      <c r="O3263" t="s">
        <v>1091</v>
      </c>
      <c r="P3263" s="4">
        <f t="shared" si="100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1" t="s">
        <v>6624</v>
      </c>
      <c r="C3264" s="1" t="s">
        <v>6625</v>
      </c>
      <c r="D3264" s="2">
        <v>12200</v>
      </c>
      <c r="E3264" s="3">
        <v>12571</v>
      </c>
      <c r="F3264" t="s">
        <v>19</v>
      </c>
      <c r="G3264" t="s">
        <v>20</v>
      </c>
      <c r="H3264" t="s">
        <v>21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1090</v>
      </c>
      <c r="O3264" t="s">
        <v>1091</v>
      </c>
      <c r="P3264" s="4">
        <f t="shared" si="100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1" t="s">
        <v>6626</v>
      </c>
      <c r="C3265" s="1" t="s">
        <v>6627</v>
      </c>
      <c r="D3265" s="2">
        <v>2500</v>
      </c>
      <c r="E3265" s="3">
        <v>2804.16</v>
      </c>
      <c r="F3265" t="s">
        <v>19</v>
      </c>
      <c r="G3265" t="s">
        <v>20</v>
      </c>
      <c r="H3265" t="s">
        <v>21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1090</v>
      </c>
      <c r="O3265" t="s">
        <v>1091</v>
      </c>
      <c r="P3265" s="4">
        <f t="shared" si="100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1" t="s">
        <v>6628</v>
      </c>
      <c r="C3266" s="1" t="s">
        <v>6629</v>
      </c>
      <c r="D3266" s="2">
        <v>2500</v>
      </c>
      <c r="E3266" s="3">
        <v>2575</v>
      </c>
      <c r="F3266" t="s">
        <v>19</v>
      </c>
      <c r="G3266" t="s">
        <v>20</v>
      </c>
      <c r="H3266" t="s">
        <v>21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1090</v>
      </c>
      <c r="O3266" t="s">
        <v>1091</v>
      </c>
      <c r="P3266" s="4">
        <f t="shared" ref="P3266:P3329" si="102">(((J3266/60)/60)/24)+DATE(1970,1,1)</f>
        <v>42016.800208333334</v>
      </c>
      <c r="Q3266">
        <f t="shared" ref="Q3266:Q3329" si="103">YEAR(P3266)</f>
        <v>2015</v>
      </c>
    </row>
    <row r="3267" spans="1:17" ht="45" x14ac:dyDescent="0.25">
      <c r="A3267">
        <v>3265</v>
      </c>
      <c r="B3267" s="1" t="s">
        <v>6630</v>
      </c>
      <c r="C3267" s="1" t="s">
        <v>6631</v>
      </c>
      <c r="D3267" s="2">
        <v>2700</v>
      </c>
      <c r="E3267" s="3">
        <v>4428</v>
      </c>
      <c r="F3267" t="s">
        <v>19</v>
      </c>
      <c r="G3267" t="s">
        <v>2467</v>
      </c>
      <c r="H3267" t="s">
        <v>59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1090</v>
      </c>
      <c r="O3267" t="s">
        <v>1091</v>
      </c>
      <c r="P3267" s="4">
        <f t="shared" si="102"/>
        <v>42311.711979166663</v>
      </c>
      <c r="Q3267">
        <f t="shared" si="103"/>
        <v>2015</v>
      </c>
    </row>
    <row r="3268" spans="1:17" ht="45" x14ac:dyDescent="0.25">
      <c r="A3268">
        <v>3266</v>
      </c>
      <c r="B3268" s="1" t="s">
        <v>6632</v>
      </c>
      <c r="C3268" s="1" t="s">
        <v>6633</v>
      </c>
      <c r="D3268" s="2">
        <v>6000</v>
      </c>
      <c r="E3268" s="3">
        <v>7877</v>
      </c>
      <c r="F3268" t="s">
        <v>19</v>
      </c>
      <c r="G3268" t="s">
        <v>20</v>
      </c>
      <c r="H3268" t="s">
        <v>21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1090</v>
      </c>
      <c r="O3268" t="s">
        <v>1091</v>
      </c>
      <c r="P3268" s="4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1" t="s">
        <v>6634</v>
      </c>
      <c r="C3269" s="1" t="s">
        <v>6635</v>
      </c>
      <c r="D3269" s="2">
        <v>15000</v>
      </c>
      <c r="E3269" s="3">
        <v>15315</v>
      </c>
      <c r="F3269" t="s">
        <v>19</v>
      </c>
      <c r="G3269" t="s">
        <v>20</v>
      </c>
      <c r="H3269" t="s">
        <v>21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1090</v>
      </c>
      <c r="O3269" t="s">
        <v>1091</v>
      </c>
      <c r="P3269" s="4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1" t="s">
        <v>6636</v>
      </c>
      <c r="C3270" s="1" t="s">
        <v>6637</v>
      </c>
      <c r="D3270" s="2">
        <v>2000</v>
      </c>
      <c r="E3270" s="3">
        <v>2560</v>
      </c>
      <c r="F3270" t="s">
        <v>19</v>
      </c>
      <c r="G3270" t="s">
        <v>20</v>
      </c>
      <c r="H3270" t="s">
        <v>21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1090</v>
      </c>
      <c r="O3270" t="s">
        <v>1091</v>
      </c>
      <c r="P3270" s="4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1" t="s">
        <v>6638</v>
      </c>
      <c r="C3271" s="1" t="s">
        <v>6639</v>
      </c>
      <c r="D3271" s="2">
        <v>8000</v>
      </c>
      <c r="E3271" s="3">
        <v>8120</v>
      </c>
      <c r="F3271" t="s">
        <v>19</v>
      </c>
      <c r="G3271" t="s">
        <v>28</v>
      </c>
      <c r="H3271" t="s">
        <v>29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1090</v>
      </c>
      <c r="O3271" t="s">
        <v>1091</v>
      </c>
      <c r="P3271" s="4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1" t="s">
        <v>6640</v>
      </c>
      <c r="C3272" s="1" t="s">
        <v>6641</v>
      </c>
      <c r="D3272" s="2">
        <v>1800</v>
      </c>
      <c r="E3272" s="3">
        <v>1830</v>
      </c>
      <c r="F3272" t="s">
        <v>19</v>
      </c>
      <c r="G3272" t="s">
        <v>28</v>
      </c>
      <c r="H3272" t="s">
        <v>29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1090</v>
      </c>
      <c r="O3272" t="s">
        <v>1091</v>
      </c>
      <c r="P3272" s="4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1" t="s">
        <v>6642</v>
      </c>
      <c r="C3273" s="1" t="s">
        <v>6643</v>
      </c>
      <c r="D3273" s="2">
        <v>1500</v>
      </c>
      <c r="E3273" s="3">
        <v>1950</v>
      </c>
      <c r="F3273" t="s">
        <v>19</v>
      </c>
      <c r="G3273" t="s">
        <v>28</v>
      </c>
      <c r="H3273" t="s">
        <v>29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1090</v>
      </c>
      <c r="O3273" t="s">
        <v>1091</v>
      </c>
      <c r="P3273" s="4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1" t="s">
        <v>6644</v>
      </c>
      <c r="C3274" s="1" t="s">
        <v>6645</v>
      </c>
      <c r="D3274" s="2">
        <v>10000</v>
      </c>
      <c r="E3274" s="3">
        <v>15443</v>
      </c>
      <c r="F3274" t="s">
        <v>19</v>
      </c>
      <c r="G3274" t="s">
        <v>20</v>
      </c>
      <c r="H3274" t="s">
        <v>21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1090</v>
      </c>
      <c r="O3274" t="s">
        <v>1091</v>
      </c>
      <c r="P3274" s="4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1" t="s">
        <v>6646</v>
      </c>
      <c r="C3275" s="1" t="s">
        <v>6647</v>
      </c>
      <c r="D3275" s="2">
        <v>4000</v>
      </c>
      <c r="E3275" s="3">
        <v>4296</v>
      </c>
      <c r="F3275" t="s">
        <v>19</v>
      </c>
      <c r="G3275" t="s">
        <v>20</v>
      </c>
      <c r="H3275" t="s">
        <v>21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1090</v>
      </c>
      <c r="O3275" t="s">
        <v>1091</v>
      </c>
      <c r="P3275" s="4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1" t="s">
        <v>6648</v>
      </c>
      <c r="C3276" s="1" t="s">
        <v>6649</v>
      </c>
      <c r="D3276" s="2">
        <v>15500</v>
      </c>
      <c r="E3276" s="3">
        <v>15705</v>
      </c>
      <c r="F3276" t="s">
        <v>19</v>
      </c>
      <c r="G3276" t="s">
        <v>20</v>
      </c>
      <c r="H3276" t="s">
        <v>21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1090</v>
      </c>
      <c r="O3276" t="s">
        <v>1091</v>
      </c>
      <c r="P3276" s="4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1" t="s">
        <v>6650</v>
      </c>
      <c r="C3277" s="1" t="s">
        <v>6651</v>
      </c>
      <c r="D3277" s="2">
        <v>1800</v>
      </c>
      <c r="E3277" s="3">
        <v>1805</v>
      </c>
      <c r="F3277" t="s">
        <v>19</v>
      </c>
      <c r="G3277" t="s">
        <v>20</v>
      </c>
      <c r="H3277" t="s">
        <v>21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1090</v>
      </c>
      <c r="O3277" t="s">
        <v>1091</v>
      </c>
      <c r="P3277" s="4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1" t="s">
        <v>6652</v>
      </c>
      <c r="C3278" s="1" t="s">
        <v>6653</v>
      </c>
      <c r="D3278" s="2">
        <v>4500</v>
      </c>
      <c r="E3278" s="3">
        <v>5258</v>
      </c>
      <c r="F3278" t="s">
        <v>19</v>
      </c>
      <c r="G3278" t="s">
        <v>163</v>
      </c>
      <c r="H3278" t="s">
        <v>164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1090</v>
      </c>
      <c r="O3278" t="s">
        <v>1091</v>
      </c>
      <c r="P3278" s="4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1" t="s">
        <v>6654</v>
      </c>
      <c r="C3279" s="1" t="s">
        <v>6655</v>
      </c>
      <c r="D3279" s="2">
        <v>5000</v>
      </c>
      <c r="E3279" s="3">
        <v>5430</v>
      </c>
      <c r="F3279" t="s">
        <v>19</v>
      </c>
      <c r="G3279" t="s">
        <v>28</v>
      </c>
      <c r="H3279" t="s">
        <v>29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1090</v>
      </c>
      <c r="O3279" t="s">
        <v>1091</v>
      </c>
      <c r="P3279" s="4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1" t="s">
        <v>6656</v>
      </c>
      <c r="C3280" s="1" t="s">
        <v>6657</v>
      </c>
      <c r="D3280" s="2">
        <v>2500</v>
      </c>
      <c r="E3280" s="3">
        <v>2585</v>
      </c>
      <c r="F3280" t="s">
        <v>19</v>
      </c>
      <c r="G3280" t="s">
        <v>28</v>
      </c>
      <c r="H3280" t="s">
        <v>29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1090</v>
      </c>
      <c r="O3280" t="s">
        <v>1091</v>
      </c>
      <c r="P3280" s="4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1" t="s">
        <v>6658</v>
      </c>
      <c r="C3281" s="1" t="s">
        <v>6659</v>
      </c>
      <c r="D3281" s="2">
        <v>5800</v>
      </c>
      <c r="E3281" s="3">
        <v>6628</v>
      </c>
      <c r="F3281" t="s">
        <v>19</v>
      </c>
      <c r="G3281" t="s">
        <v>20</v>
      </c>
      <c r="H3281" t="s">
        <v>21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1090</v>
      </c>
      <c r="O3281" t="s">
        <v>1091</v>
      </c>
      <c r="P3281" s="4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1" t="s">
        <v>6660</v>
      </c>
      <c r="C3282" s="1" t="s">
        <v>6661</v>
      </c>
      <c r="D3282" s="2">
        <v>2000</v>
      </c>
      <c r="E3282" s="3">
        <v>2060</v>
      </c>
      <c r="F3282" t="s">
        <v>19</v>
      </c>
      <c r="G3282" t="s">
        <v>20</v>
      </c>
      <c r="H3282" t="s">
        <v>21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1090</v>
      </c>
      <c r="O3282" t="s">
        <v>1091</v>
      </c>
      <c r="P3282" s="4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1" t="s">
        <v>6662</v>
      </c>
      <c r="C3283" s="1" t="s">
        <v>6663</v>
      </c>
      <c r="D3283" s="2">
        <v>5000</v>
      </c>
      <c r="E3283" s="3">
        <v>6080</v>
      </c>
      <c r="F3283" t="s">
        <v>19</v>
      </c>
      <c r="G3283" t="s">
        <v>20</v>
      </c>
      <c r="H3283" t="s">
        <v>21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1090</v>
      </c>
      <c r="O3283" t="s">
        <v>1091</v>
      </c>
      <c r="P3283" s="4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1" t="s">
        <v>6664</v>
      </c>
      <c r="C3284" s="1" t="s">
        <v>6665</v>
      </c>
      <c r="D3284" s="2">
        <v>31000</v>
      </c>
      <c r="E3284" s="3">
        <v>31820.5</v>
      </c>
      <c r="F3284" t="s">
        <v>19</v>
      </c>
      <c r="G3284" t="s">
        <v>20</v>
      </c>
      <c r="H3284" t="s">
        <v>21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1090</v>
      </c>
      <c r="O3284" t="s">
        <v>1091</v>
      </c>
      <c r="P3284" s="4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1" t="s">
        <v>6666</v>
      </c>
      <c r="C3285" s="1" t="s">
        <v>6667</v>
      </c>
      <c r="D3285" s="2">
        <v>800</v>
      </c>
      <c r="E3285" s="3">
        <v>838</v>
      </c>
      <c r="F3285" t="s">
        <v>19</v>
      </c>
      <c r="G3285" t="s">
        <v>28</v>
      </c>
      <c r="H3285" t="s">
        <v>29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1090</v>
      </c>
      <c r="O3285" t="s">
        <v>1091</v>
      </c>
      <c r="P3285" s="4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1" t="s">
        <v>6668</v>
      </c>
      <c r="C3286" s="1" t="s">
        <v>6669</v>
      </c>
      <c r="D3286" s="2">
        <v>3000</v>
      </c>
      <c r="E3286" s="3">
        <v>3048</v>
      </c>
      <c r="F3286" t="s">
        <v>19</v>
      </c>
      <c r="G3286" t="s">
        <v>20</v>
      </c>
      <c r="H3286" t="s">
        <v>21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1090</v>
      </c>
      <c r="O3286" t="s">
        <v>1091</v>
      </c>
      <c r="P3286" s="4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1" t="s">
        <v>6670</v>
      </c>
      <c r="C3287" s="1" t="s">
        <v>6671</v>
      </c>
      <c r="D3287" s="2">
        <v>4999</v>
      </c>
      <c r="E3287" s="3">
        <v>5604</v>
      </c>
      <c r="F3287" t="s">
        <v>19</v>
      </c>
      <c r="G3287" t="s">
        <v>20</v>
      </c>
      <c r="H3287" t="s">
        <v>21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1090</v>
      </c>
      <c r="O3287" t="s">
        <v>1091</v>
      </c>
      <c r="P3287" s="4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1" t="s">
        <v>6672</v>
      </c>
      <c r="C3288" s="1" t="s">
        <v>6673</v>
      </c>
      <c r="D3288" s="2">
        <v>15000</v>
      </c>
      <c r="E3288" s="3">
        <v>15265</v>
      </c>
      <c r="F3288" t="s">
        <v>19</v>
      </c>
      <c r="G3288" t="s">
        <v>20</v>
      </c>
      <c r="H3288" t="s">
        <v>21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1090</v>
      </c>
      <c r="O3288" t="s">
        <v>1091</v>
      </c>
      <c r="P3288" s="4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1" t="s">
        <v>6674</v>
      </c>
      <c r="C3289" s="1" t="s">
        <v>6675</v>
      </c>
      <c r="D3289" s="2">
        <v>2500</v>
      </c>
      <c r="E3289" s="3">
        <v>2500</v>
      </c>
      <c r="F3289" t="s">
        <v>19</v>
      </c>
      <c r="G3289" t="s">
        <v>163</v>
      </c>
      <c r="H3289" t="s">
        <v>164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1090</v>
      </c>
      <c r="O3289" t="s">
        <v>1091</v>
      </c>
      <c r="P3289" s="4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1" t="s">
        <v>6676</v>
      </c>
      <c r="C3290" s="1" t="s">
        <v>6677</v>
      </c>
      <c r="D3290" s="2">
        <v>10000</v>
      </c>
      <c r="E3290" s="3">
        <v>10026.49</v>
      </c>
      <c r="F3290" t="s">
        <v>19</v>
      </c>
      <c r="G3290" t="s">
        <v>28</v>
      </c>
      <c r="H3290" t="s">
        <v>29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1090</v>
      </c>
      <c r="O3290" t="s">
        <v>1091</v>
      </c>
      <c r="P3290" s="4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1" t="s">
        <v>6678</v>
      </c>
      <c r="C3291" s="1" t="s">
        <v>6679</v>
      </c>
      <c r="D3291" s="2">
        <v>500</v>
      </c>
      <c r="E3291" s="3">
        <v>665.21</v>
      </c>
      <c r="F3291" t="s">
        <v>19</v>
      </c>
      <c r="G3291" t="s">
        <v>28</v>
      </c>
      <c r="H3291" t="s">
        <v>29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1090</v>
      </c>
      <c r="O3291" t="s">
        <v>1091</v>
      </c>
      <c r="P3291" s="4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1" t="s">
        <v>6680</v>
      </c>
      <c r="C3292" s="1" t="s">
        <v>6681</v>
      </c>
      <c r="D3292" s="2">
        <v>2000</v>
      </c>
      <c r="E3292" s="3">
        <v>2424</v>
      </c>
      <c r="F3292" t="s">
        <v>19</v>
      </c>
      <c r="G3292" t="s">
        <v>28</v>
      </c>
      <c r="H3292" t="s">
        <v>29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1090</v>
      </c>
      <c r="O3292" t="s">
        <v>1091</v>
      </c>
      <c r="P3292" s="4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1" t="s">
        <v>6682</v>
      </c>
      <c r="C3293" s="1" t="s">
        <v>6683</v>
      </c>
      <c r="D3293" s="2">
        <v>500</v>
      </c>
      <c r="E3293" s="3">
        <v>570</v>
      </c>
      <c r="F3293" t="s">
        <v>19</v>
      </c>
      <c r="G3293" t="s">
        <v>20</v>
      </c>
      <c r="H3293" t="s">
        <v>21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1090</v>
      </c>
      <c r="O3293" t="s">
        <v>1091</v>
      </c>
      <c r="P3293" s="4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1" t="s">
        <v>6684</v>
      </c>
      <c r="C3294" s="1" t="s">
        <v>6685</v>
      </c>
      <c r="D3294" s="2">
        <v>101</v>
      </c>
      <c r="E3294" s="3">
        <v>289</v>
      </c>
      <c r="F3294" t="s">
        <v>19</v>
      </c>
      <c r="G3294" t="s">
        <v>28</v>
      </c>
      <c r="H3294" t="s">
        <v>29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1090</v>
      </c>
      <c r="O3294" t="s">
        <v>1091</v>
      </c>
      <c r="P3294" s="4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1" t="s">
        <v>6686</v>
      </c>
      <c r="C3295" s="1" t="s">
        <v>6687</v>
      </c>
      <c r="D3295" s="2">
        <v>4500</v>
      </c>
      <c r="E3295" s="3">
        <v>7670</v>
      </c>
      <c r="F3295" t="s">
        <v>19</v>
      </c>
      <c r="G3295" t="s">
        <v>84</v>
      </c>
      <c r="H3295" t="s">
        <v>85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1090</v>
      </c>
      <c r="O3295" t="s">
        <v>1091</v>
      </c>
      <c r="P3295" s="4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1" t="s">
        <v>6688</v>
      </c>
      <c r="C3296" s="1" t="s">
        <v>6689</v>
      </c>
      <c r="D3296" s="2">
        <v>600</v>
      </c>
      <c r="E3296" s="3">
        <v>710</v>
      </c>
      <c r="F3296" t="s">
        <v>19</v>
      </c>
      <c r="G3296" t="s">
        <v>28</v>
      </c>
      <c r="H3296" t="s">
        <v>29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1090</v>
      </c>
      <c r="O3296" t="s">
        <v>1091</v>
      </c>
      <c r="P3296" s="4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1" t="s">
        <v>6690</v>
      </c>
      <c r="C3297" s="1" t="s">
        <v>6691</v>
      </c>
      <c r="D3297" s="2">
        <v>700</v>
      </c>
      <c r="E3297" s="3">
        <v>720.01</v>
      </c>
      <c r="F3297" t="s">
        <v>19</v>
      </c>
      <c r="G3297" t="s">
        <v>28</v>
      </c>
      <c r="H3297" t="s">
        <v>29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1090</v>
      </c>
      <c r="O3297" t="s">
        <v>1091</v>
      </c>
      <c r="P3297" s="4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1" t="s">
        <v>6692</v>
      </c>
      <c r="C3298" s="1" t="s">
        <v>6693</v>
      </c>
      <c r="D3298" s="2">
        <v>1500</v>
      </c>
      <c r="E3298" s="3">
        <v>2161</v>
      </c>
      <c r="F3298" t="s">
        <v>19</v>
      </c>
      <c r="G3298" t="s">
        <v>28</v>
      </c>
      <c r="H3298" t="s">
        <v>29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1090</v>
      </c>
      <c r="O3298" t="s">
        <v>1091</v>
      </c>
      <c r="P3298" s="4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1" t="s">
        <v>6694</v>
      </c>
      <c r="C3299" s="1" t="s">
        <v>6695</v>
      </c>
      <c r="D3299" s="2">
        <v>5500</v>
      </c>
      <c r="E3299" s="3">
        <v>5504</v>
      </c>
      <c r="F3299" t="s">
        <v>19</v>
      </c>
      <c r="G3299" t="s">
        <v>28</v>
      </c>
      <c r="H3299" t="s">
        <v>29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1090</v>
      </c>
      <c r="O3299" t="s">
        <v>1091</v>
      </c>
      <c r="P3299" s="4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1" t="s">
        <v>6696</v>
      </c>
      <c r="C3300" s="1" t="s">
        <v>6697</v>
      </c>
      <c r="D3300" s="2">
        <v>10000</v>
      </c>
      <c r="E3300" s="3">
        <v>10173</v>
      </c>
      <c r="F3300" t="s">
        <v>19</v>
      </c>
      <c r="G3300" t="s">
        <v>20</v>
      </c>
      <c r="H3300" t="s">
        <v>21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1090</v>
      </c>
      <c r="O3300" t="s">
        <v>1091</v>
      </c>
      <c r="P3300" s="4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1" t="s">
        <v>6698</v>
      </c>
      <c r="C3301" s="1" t="s">
        <v>6699</v>
      </c>
      <c r="D3301" s="2">
        <v>3000</v>
      </c>
      <c r="E3301" s="3">
        <v>3486</v>
      </c>
      <c r="F3301" t="s">
        <v>19</v>
      </c>
      <c r="G3301" t="s">
        <v>20</v>
      </c>
      <c r="H3301" t="s">
        <v>21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1090</v>
      </c>
      <c r="O3301" t="s">
        <v>1091</v>
      </c>
      <c r="P3301" s="4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1" t="s">
        <v>6700</v>
      </c>
      <c r="C3302" s="1" t="s">
        <v>6701</v>
      </c>
      <c r="D3302" s="2">
        <v>3000</v>
      </c>
      <c r="E3302" s="3">
        <v>4085</v>
      </c>
      <c r="F3302" t="s">
        <v>19</v>
      </c>
      <c r="G3302" t="s">
        <v>20</v>
      </c>
      <c r="H3302" t="s">
        <v>21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1090</v>
      </c>
      <c r="O3302" t="s">
        <v>1091</v>
      </c>
      <c r="P3302" s="4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1" t="s">
        <v>6702</v>
      </c>
      <c r="C3303" s="1" t="s">
        <v>6703</v>
      </c>
      <c r="D3303" s="2">
        <v>3000</v>
      </c>
      <c r="E3303" s="3">
        <v>4004</v>
      </c>
      <c r="F3303" t="s">
        <v>19</v>
      </c>
      <c r="G3303" t="s">
        <v>20</v>
      </c>
      <c r="H3303" t="s">
        <v>21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1090</v>
      </c>
      <c r="O3303" t="s">
        <v>1091</v>
      </c>
      <c r="P3303" s="4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1" t="s">
        <v>6704</v>
      </c>
      <c r="C3304" s="1" t="s">
        <v>6705</v>
      </c>
      <c r="D3304" s="2">
        <v>8400</v>
      </c>
      <c r="E3304" s="3">
        <v>8685</v>
      </c>
      <c r="F3304" t="s">
        <v>19</v>
      </c>
      <c r="G3304" t="s">
        <v>58</v>
      </c>
      <c r="H3304" t="s">
        <v>59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1090</v>
      </c>
      <c r="O3304" t="s">
        <v>1091</v>
      </c>
      <c r="P3304" s="4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1" t="s">
        <v>6706</v>
      </c>
      <c r="C3305" s="1" t="s">
        <v>6707</v>
      </c>
      <c r="D3305" s="2">
        <v>1800</v>
      </c>
      <c r="E3305" s="3">
        <v>2086</v>
      </c>
      <c r="F3305" t="s">
        <v>19</v>
      </c>
      <c r="G3305" t="s">
        <v>20</v>
      </c>
      <c r="H3305" t="s">
        <v>21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1090</v>
      </c>
      <c r="O3305" t="s">
        <v>1091</v>
      </c>
      <c r="P3305" s="4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1" t="s">
        <v>6708</v>
      </c>
      <c r="C3306" s="1" t="s">
        <v>6709</v>
      </c>
      <c r="D3306" s="2">
        <v>15000</v>
      </c>
      <c r="E3306" s="3">
        <v>15677.5</v>
      </c>
      <c r="F3306" t="s">
        <v>19</v>
      </c>
      <c r="G3306" t="s">
        <v>20</v>
      </c>
      <c r="H3306" t="s">
        <v>21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1090</v>
      </c>
      <c r="O3306" t="s">
        <v>1091</v>
      </c>
      <c r="P3306" s="4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1" t="s">
        <v>6710</v>
      </c>
      <c r="C3307" s="1" t="s">
        <v>6711</v>
      </c>
      <c r="D3307" s="2">
        <v>4000</v>
      </c>
      <c r="E3307" s="3">
        <v>4081</v>
      </c>
      <c r="F3307" t="s">
        <v>19</v>
      </c>
      <c r="G3307" t="s">
        <v>20</v>
      </c>
      <c r="H3307" t="s">
        <v>21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1090</v>
      </c>
      <c r="O3307" t="s">
        <v>1091</v>
      </c>
      <c r="P3307" s="4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1" t="s">
        <v>6712</v>
      </c>
      <c r="C3308" s="1" t="s">
        <v>6713</v>
      </c>
      <c r="D3308" s="2">
        <v>1500</v>
      </c>
      <c r="E3308" s="3">
        <v>2630</v>
      </c>
      <c r="F3308" t="s">
        <v>19</v>
      </c>
      <c r="G3308" t="s">
        <v>20</v>
      </c>
      <c r="H3308" t="s">
        <v>21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1090</v>
      </c>
      <c r="O3308" t="s">
        <v>1091</v>
      </c>
      <c r="P3308" s="4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1" t="s">
        <v>6714</v>
      </c>
      <c r="C3309" s="1" t="s">
        <v>6715</v>
      </c>
      <c r="D3309" s="2">
        <v>1000</v>
      </c>
      <c r="E3309" s="3">
        <v>1066.8</v>
      </c>
      <c r="F3309" t="s">
        <v>19</v>
      </c>
      <c r="G3309" t="s">
        <v>20</v>
      </c>
      <c r="H3309" t="s">
        <v>21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1090</v>
      </c>
      <c r="O3309" t="s">
        <v>1091</v>
      </c>
      <c r="P3309" s="4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1" t="s">
        <v>6716</v>
      </c>
      <c r="C3310" s="1" t="s">
        <v>6717</v>
      </c>
      <c r="D3310" s="2">
        <v>3500</v>
      </c>
      <c r="E3310" s="3">
        <v>4280</v>
      </c>
      <c r="F3310" t="s">
        <v>19</v>
      </c>
      <c r="G3310" t="s">
        <v>20</v>
      </c>
      <c r="H3310" t="s">
        <v>21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1090</v>
      </c>
      <c r="O3310" t="s">
        <v>1091</v>
      </c>
      <c r="P3310" s="4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1" t="s">
        <v>6718</v>
      </c>
      <c r="C3311" s="1" t="s">
        <v>6719</v>
      </c>
      <c r="D3311" s="2">
        <v>350</v>
      </c>
      <c r="E3311" s="3">
        <v>558</v>
      </c>
      <c r="F3311" t="s">
        <v>19</v>
      </c>
      <c r="G3311" t="s">
        <v>28</v>
      </c>
      <c r="H3311" t="s">
        <v>29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1090</v>
      </c>
      <c r="O3311" t="s">
        <v>1091</v>
      </c>
      <c r="P3311" s="4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1" t="s">
        <v>6720</v>
      </c>
      <c r="C3312" s="1" t="s">
        <v>6721</v>
      </c>
      <c r="D3312" s="2">
        <v>6500</v>
      </c>
      <c r="E3312" s="3">
        <v>6505</v>
      </c>
      <c r="F3312" t="s">
        <v>19</v>
      </c>
      <c r="G3312" t="s">
        <v>20</v>
      </c>
      <c r="H3312" t="s">
        <v>21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1090</v>
      </c>
      <c r="O3312" t="s">
        <v>1091</v>
      </c>
      <c r="P3312" s="4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1" t="s">
        <v>6722</v>
      </c>
      <c r="C3313" s="1" t="s">
        <v>6723</v>
      </c>
      <c r="D3313" s="2">
        <v>2500</v>
      </c>
      <c r="E3313" s="3">
        <v>2746</v>
      </c>
      <c r="F3313" t="s">
        <v>19</v>
      </c>
      <c r="G3313" t="s">
        <v>20</v>
      </c>
      <c r="H3313" t="s">
        <v>21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1090</v>
      </c>
      <c r="O3313" t="s">
        <v>1091</v>
      </c>
      <c r="P3313" s="4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1" t="s">
        <v>6724</v>
      </c>
      <c r="C3314" s="1" t="s">
        <v>6725</v>
      </c>
      <c r="D3314" s="2">
        <v>2500</v>
      </c>
      <c r="E3314" s="3">
        <v>2501</v>
      </c>
      <c r="F3314" t="s">
        <v>19</v>
      </c>
      <c r="G3314" t="s">
        <v>20</v>
      </c>
      <c r="H3314" t="s">
        <v>21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1090</v>
      </c>
      <c r="O3314" t="s">
        <v>1091</v>
      </c>
      <c r="P3314" s="4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1" t="s">
        <v>6726</v>
      </c>
      <c r="C3315" s="1" t="s">
        <v>6727</v>
      </c>
      <c r="D3315" s="2">
        <v>2000</v>
      </c>
      <c r="E3315" s="3">
        <v>2321</v>
      </c>
      <c r="F3315" t="s">
        <v>19</v>
      </c>
      <c r="G3315" t="s">
        <v>20</v>
      </c>
      <c r="H3315" t="s">
        <v>21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1090</v>
      </c>
      <c r="O3315" t="s">
        <v>1091</v>
      </c>
      <c r="P3315" s="4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1" t="s">
        <v>6728</v>
      </c>
      <c r="C3316" s="1" t="s">
        <v>6729</v>
      </c>
      <c r="D3316" s="2">
        <v>800</v>
      </c>
      <c r="E3316" s="3">
        <v>1686</v>
      </c>
      <c r="F3316" t="s">
        <v>19</v>
      </c>
      <c r="G3316" t="s">
        <v>28</v>
      </c>
      <c r="H3316" t="s">
        <v>29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1090</v>
      </c>
      <c r="O3316" t="s">
        <v>1091</v>
      </c>
      <c r="P3316" s="4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1" t="s">
        <v>6730</v>
      </c>
      <c r="C3317" s="1" t="s">
        <v>6731</v>
      </c>
      <c r="D3317" s="2">
        <v>4000</v>
      </c>
      <c r="E3317" s="3">
        <v>4400</v>
      </c>
      <c r="F3317" t="s">
        <v>19</v>
      </c>
      <c r="G3317" t="s">
        <v>28</v>
      </c>
      <c r="H3317" t="s">
        <v>29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1090</v>
      </c>
      <c r="O3317" t="s">
        <v>1091</v>
      </c>
      <c r="P3317" s="4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1" t="s">
        <v>6732</v>
      </c>
      <c r="C3318" s="1" t="s">
        <v>6733</v>
      </c>
      <c r="D3318" s="2">
        <v>11737</v>
      </c>
      <c r="E3318" s="3">
        <v>11747.18</v>
      </c>
      <c r="F3318" t="s">
        <v>19</v>
      </c>
      <c r="G3318" t="s">
        <v>20</v>
      </c>
      <c r="H3318" t="s">
        <v>21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1090</v>
      </c>
      <c r="O3318" t="s">
        <v>1091</v>
      </c>
      <c r="P3318" s="4">
        <f t="shared" si="102"/>
        <v>41826.871238425927</v>
      </c>
      <c r="Q3318">
        <f t="shared" si="103"/>
        <v>2014</v>
      </c>
    </row>
    <row r="3319" spans="1:17" ht="45" x14ac:dyDescent="0.25">
      <c r="A3319">
        <v>3317</v>
      </c>
      <c r="B3319" s="1" t="s">
        <v>6734</v>
      </c>
      <c r="C3319" s="1" t="s">
        <v>6735</v>
      </c>
      <c r="D3319" s="2">
        <v>1050</v>
      </c>
      <c r="E3319" s="3">
        <v>1115</v>
      </c>
      <c r="F3319" t="s">
        <v>19</v>
      </c>
      <c r="G3319" t="s">
        <v>20</v>
      </c>
      <c r="H3319" t="s">
        <v>21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1090</v>
      </c>
      <c r="O3319" t="s">
        <v>1091</v>
      </c>
      <c r="P3319" s="4">
        <f t="shared" si="102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1" t="s">
        <v>6736</v>
      </c>
      <c r="C3320" s="1" t="s">
        <v>6737</v>
      </c>
      <c r="D3320" s="2">
        <v>2000</v>
      </c>
      <c r="E3320" s="3">
        <v>2512</v>
      </c>
      <c r="F3320" t="s">
        <v>19</v>
      </c>
      <c r="G3320" t="s">
        <v>163</v>
      </c>
      <c r="H3320" t="s">
        <v>164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1090</v>
      </c>
      <c r="O3320" t="s">
        <v>1091</v>
      </c>
      <c r="P3320" s="4">
        <f t="shared" si="102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1" t="s">
        <v>6738</v>
      </c>
      <c r="C3321" s="1" t="s">
        <v>6739</v>
      </c>
      <c r="D3321" s="2">
        <v>500</v>
      </c>
      <c r="E3321" s="3">
        <v>540</v>
      </c>
      <c r="F3321" t="s">
        <v>19</v>
      </c>
      <c r="G3321" t="s">
        <v>28</v>
      </c>
      <c r="H3321" t="s">
        <v>29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1090</v>
      </c>
      <c r="O3321" t="s">
        <v>1091</v>
      </c>
      <c r="P3321" s="4">
        <f t="shared" si="102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1" t="s">
        <v>6740</v>
      </c>
      <c r="C3322" s="1" t="s">
        <v>6741</v>
      </c>
      <c r="D3322" s="2">
        <v>2500</v>
      </c>
      <c r="E3322" s="3">
        <v>2525</v>
      </c>
      <c r="F3322" t="s">
        <v>19</v>
      </c>
      <c r="G3322" t="s">
        <v>20</v>
      </c>
      <c r="H3322" t="s">
        <v>21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1090</v>
      </c>
      <c r="O3322" t="s">
        <v>1091</v>
      </c>
      <c r="P3322" s="4">
        <f t="shared" si="102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1" t="s">
        <v>6742</v>
      </c>
      <c r="C3323" s="1" t="s">
        <v>6743</v>
      </c>
      <c r="D3323" s="2">
        <v>500</v>
      </c>
      <c r="E3323" s="3">
        <v>537</v>
      </c>
      <c r="F3323" t="s">
        <v>19</v>
      </c>
      <c r="G3323" t="s">
        <v>20</v>
      </c>
      <c r="H3323" t="s">
        <v>21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1090</v>
      </c>
      <c r="O3323" t="s">
        <v>1091</v>
      </c>
      <c r="P3323" s="4">
        <f t="shared" si="102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1" t="s">
        <v>6744</v>
      </c>
      <c r="C3324" s="1" t="s">
        <v>6745</v>
      </c>
      <c r="D3324" s="2">
        <v>3300</v>
      </c>
      <c r="E3324" s="3">
        <v>3350</v>
      </c>
      <c r="F3324" t="s">
        <v>19</v>
      </c>
      <c r="G3324" t="s">
        <v>20</v>
      </c>
      <c r="H3324" t="s">
        <v>21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1090</v>
      </c>
      <c r="O3324" t="s">
        <v>1091</v>
      </c>
      <c r="P3324" s="4">
        <f t="shared" si="102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1" t="s">
        <v>6746</v>
      </c>
      <c r="C3325" s="1" t="s">
        <v>6747</v>
      </c>
      <c r="D3325" s="2">
        <v>1000</v>
      </c>
      <c r="E3325" s="3">
        <v>1259</v>
      </c>
      <c r="F3325" t="s">
        <v>19</v>
      </c>
      <c r="G3325" t="s">
        <v>28</v>
      </c>
      <c r="H3325" t="s">
        <v>29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1090</v>
      </c>
      <c r="O3325" t="s">
        <v>1091</v>
      </c>
      <c r="P3325" s="4">
        <f t="shared" si="102"/>
        <v>42608.36583333333</v>
      </c>
      <c r="Q3325">
        <f t="shared" si="103"/>
        <v>2016</v>
      </c>
    </row>
    <row r="3326" spans="1:17" ht="45" x14ac:dyDescent="0.25">
      <c r="A3326">
        <v>3324</v>
      </c>
      <c r="B3326" s="1" t="s">
        <v>6748</v>
      </c>
      <c r="C3326" s="1" t="s">
        <v>6749</v>
      </c>
      <c r="D3326" s="2">
        <v>1500</v>
      </c>
      <c r="E3326" s="3">
        <v>1525</v>
      </c>
      <c r="F3326" t="s">
        <v>19</v>
      </c>
      <c r="G3326" t="s">
        <v>2467</v>
      </c>
      <c r="H3326" t="s">
        <v>59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1090</v>
      </c>
      <c r="O3326" t="s">
        <v>1091</v>
      </c>
      <c r="P3326" s="4">
        <f t="shared" si="102"/>
        <v>42512.58321759259</v>
      </c>
      <c r="Q3326">
        <f t="shared" si="103"/>
        <v>2016</v>
      </c>
    </row>
    <row r="3327" spans="1:17" ht="60" x14ac:dyDescent="0.25">
      <c r="A3327">
        <v>3325</v>
      </c>
      <c r="B3327" s="1" t="s">
        <v>6750</v>
      </c>
      <c r="C3327" s="1" t="s">
        <v>6751</v>
      </c>
      <c r="D3327" s="2">
        <v>400</v>
      </c>
      <c r="E3327" s="3">
        <v>450</v>
      </c>
      <c r="F3327" t="s">
        <v>19</v>
      </c>
      <c r="G3327" t="s">
        <v>28</v>
      </c>
      <c r="H3327" t="s">
        <v>29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1090</v>
      </c>
      <c r="O3327" t="s">
        <v>1091</v>
      </c>
      <c r="P3327" s="4">
        <f t="shared" si="102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1" t="s">
        <v>6752</v>
      </c>
      <c r="C3328" s="1" t="s">
        <v>6753</v>
      </c>
      <c r="D3328" s="2">
        <v>8000</v>
      </c>
      <c r="E3328" s="3">
        <v>8110</v>
      </c>
      <c r="F3328" t="s">
        <v>19</v>
      </c>
      <c r="G3328" t="s">
        <v>20</v>
      </c>
      <c r="H3328" t="s">
        <v>21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1090</v>
      </c>
      <c r="O3328" t="s">
        <v>1091</v>
      </c>
      <c r="P3328" s="4">
        <f t="shared" si="102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1" t="s">
        <v>6754</v>
      </c>
      <c r="C3329" s="1" t="s">
        <v>6755</v>
      </c>
      <c r="D3329" s="2">
        <v>800</v>
      </c>
      <c r="E3329" s="3">
        <v>810</v>
      </c>
      <c r="F3329" t="s">
        <v>19</v>
      </c>
      <c r="G3329" t="s">
        <v>28</v>
      </c>
      <c r="H3329" t="s">
        <v>29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1090</v>
      </c>
      <c r="O3329" t="s">
        <v>1091</v>
      </c>
      <c r="P3329" s="4">
        <f t="shared" si="102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1" t="s">
        <v>6756</v>
      </c>
      <c r="C3330" s="1" t="s">
        <v>6757</v>
      </c>
      <c r="D3330" s="2">
        <v>1800</v>
      </c>
      <c r="E3330" s="3">
        <v>2635</v>
      </c>
      <c r="F3330" t="s">
        <v>19</v>
      </c>
      <c r="G3330" t="s">
        <v>20</v>
      </c>
      <c r="H3330" t="s">
        <v>21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1090</v>
      </c>
      <c r="O3330" t="s">
        <v>1091</v>
      </c>
      <c r="P3330" s="4">
        <f t="shared" ref="P3330:P3393" si="104">(((J3330/60)/60)/24)+DATE(1970,1,1)</f>
        <v>41822.57503472222</v>
      </c>
      <c r="Q3330">
        <f t="shared" ref="Q3330:Q3393" si="105">YEAR(P3330)</f>
        <v>2014</v>
      </c>
    </row>
    <row r="3331" spans="1:17" ht="45" x14ac:dyDescent="0.25">
      <c r="A3331">
        <v>3329</v>
      </c>
      <c r="B3331" s="1" t="s">
        <v>6758</v>
      </c>
      <c r="C3331" s="1" t="s">
        <v>6759</v>
      </c>
      <c r="D3331" s="2">
        <v>1000</v>
      </c>
      <c r="E3331" s="3">
        <v>1168</v>
      </c>
      <c r="F3331" t="s">
        <v>19</v>
      </c>
      <c r="G3331" t="s">
        <v>28</v>
      </c>
      <c r="H3331" t="s">
        <v>29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1090</v>
      </c>
      <c r="O3331" t="s">
        <v>1091</v>
      </c>
      <c r="P3331" s="4">
        <f t="shared" si="104"/>
        <v>41837.323009259257</v>
      </c>
      <c r="Q3331">
        <f t="shared" si="105"/>
        <v>2014</v>
      </c>
    </row>
    <row r="3332" spans="1:17" ht="45" x14ac:dyDescent="0.25">
      <c r="A3332">
        <v>3330</v>
      </c>
      <c r="B3332" s="1" t="s">
        <v>6760</v>
      </c>
      <c r="C3332" s="1" t="s">
        <v>6761</v>
      </c>
      <c r="D3332" s="2">
        <v>1500</v>
      </c>
      <c r="E3332" s="3">
        <v>1594</v>
      </c>
      <c r="F3332" t="s">
        <v>19</v>
      </c>
      <c r="G3332" t="s">
        <v>28</v>
      </c>
      <c r="H3332" t="s">
        <v>29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1090</v>
      </c>
      <c r="O3332" t="s">
        <v>1091</v>
      </c>
      <c r="P3332" s="4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1" t="s">
        <v>6762</v>
      </c>
      <c r="C3333" s="1" t="s">
        <v>6763</v>
      </c>
      <c r="D3333" s="2">
        <v>5000</v>
      </c>
      <c r="E3333" s="3">
        <v>5226</v>
      </c>
      <c r="F3333" t="s">
        <v>19</v>
      </c>
      <c r="G3333" t="s">
        <v>20</v>
      </c>
      <c r="H3333" t="s">
        <v>21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1090</v>
      </c>
      <c r="O3333" t="s">
        <v>1091</v>
      </c>
      <c r="P3333" s="4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1" t="s">
        <v>6764</v>
      </c>
      <c r="C3334" s="1" t="s">
        <v>6765</v>
      </c>
      <c r="D3334" s="2">
        <v>6000</v>
      </c>
      <c r="E3334" s="3">
        <v>6000</v>
      </c>
      <c r="F3334" t="s">
        <v>19</v>
      </c>
      <c r="G3334" t="s">
        <v>20</v>
      </c>
      <c r="H3334" t="s">
        <v>21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1090</v>
      </c>
      <c r="O3334" t="s">
        <v>1091</v>
      </c>
      <c r="P3334" s="4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1" t="s">
        <v>6766</v>
      </c>
      <c r="C3335" s="1" t="s">
        <v>6767</v>
      </c>
      <c r="D3335" s="2">
        <v>3500</v>
      </c>
      <c r="E3335" s="3">
        <v>3660</v>
      </c>
      <c r="F3335" t="s">
        <v>19</v>
      </c>
      <c r="G3335" t="s">
        <v>20</v>
      </c>
      <c r="H3335" t="s">
        <v>21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1090</v>
      </c>
      <c r="O3335" t="s">
        <v>1091</v>
      </c>
      <c r="P3335" s="4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1" t="s">
        <v>6768</v>
      </c>
      <c r="C3336" s="1" t="s">
        <v>6769</v>
      </c>
      <c r="D3336" s="2">
        <v>3871</v>
      </c>
      <c r="E3336" s="3">
        <v>5366</v>
      </c>
      <c r="F3336" t="s">
        <v>19</v>
      </c>
      <c r="G3336" t="s">
        <v>20</v>
      </c>
      <c r="H3336" t="s">
        <v>21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1090</v>
      </c>
      <c r="O3336" t="s">
        <v>1091</v>
      </c>
      <c r="P3336" s="4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1" t="s">
        <v>6770</v>
      </c>
      <c r="C3337" s="1" t="s">
        <v>6771</v>
      </c>
      <c r="D3337" s="2">
        <v>5000</v>
      </c>
      <c r="E3337" s="3">
        <v>5016</v>
      </c>
      <c r="F3337" t="s">
        <v>19</v>
      </c>
      <c r="G3337" t="s">
        <v>28</v>
      </c>
      <c r="H3337" t="s">
        <v>29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1090</v>
      </c>
      <c r="O3337" t="s">
        <v>1091</v>
      </c>
      <c r="P3337" s="4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1" t="s">
        <v>6772</v>
      </c>
      <c r="C3338" s="1" t="s">
        <v>6773</v>
      </c>
      <c r="D3338" s="2">
        <v>250</v>
      </c>
      <c r="E3338" s="3">
        <v>250</v>
      </c>
      <c r="F3338" t="s">
        <v>19</v>
      </c>
      <c r="G3338" t="s">
        <v>28</v>
      </c>
      <c r="H3338" t="s">
        <v>29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1090</v>
      </c>
      <c r="O3338" t="s">
        <v>1091</v>
      </c>
      <c r="P3338" s="4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1" t="s">
        <v>6774</v>
      </c>
      <c r="C3339" s="1" t="s">
        <v>6775</v>
      </c>
      <c r="D3339" s="2">
        <v>2500</v>
      </c>
      <c r="E3339" s="3">
        <v>2755</v>
      </c>
      <c r="F3339" t="s">
        <v>19</v>
      </c>
      <c r="G3339" t="s">
        <v>28</v>
      </c>
      <c r="H3339" t="s">
        <v>29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1090</v>
      </c>
      <c r="O3339" t="s">
        <v>1091</v>
      </c>
      <c r="P3339" s="4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1" t="s">
        <v>6776</v>
      </c>
      <c r="C3340" s="1" t="s">
        <v>6777</v>
      </c>
      <c r="D3340" s="2">
        <v>15000</v>
      </c>
      <c r="E3340" s="3">
        <v>15327</v>
      </c>
      <c r="F3340" t="s">
        <v>19</v>
      </c>
      <c r="G3340" t="s">
        <v>20</v>
      </c>
      <c r="H3340" t="s">
        <v>21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1090</v>
      </c>
      <c r="O3340" t="s">
        <v>1091</v>
      </c>
      <c r="P3340" s="4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1" t="s">
        <v>6778</v>
      </c>
      <c r="C3341" s="1" t="s">
        <v>6779</v>
      </c>
      <c r="D3341" s="2">
        <v>8000</v>
      </c>
      <c r="E3341" s="3">
        <v>8348</v>
      </c>
      <c r="F3341" t="s">
        <v>19</v>
      </c>
      <c r="G3341" t="s">
        <v>20</v>
      </c>
      <c r="H3341" t="s">
        <v>21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1090</v>
      </c>
      <c r="O3341" t="s">
        <v>1091</v>
      </c>
      <c r="P3341" s="4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1" t="s">
        <v>6780</v>
      </c>
      <c r="C3342" s="1" t="s">
        <v>6781</v>
      </c>
      <c r="D3342" s="2">
        <v>3000</v>
      </c>
      <c r="E3342" s="3">
        <v>4145</v>
      </c>
      <c r="F3342" t="s">
        <v>19</v>
      </c>
      <c r="G3342" t="s">
        <v>20</v>
      </c>
      <c r="H3342" t="s">
        <v>21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1090</v>
      </c>
      <c r="O3342" t="s">
        <v>1091</v>
      </c>
      <c r="P3342" s="4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1" t="s">
        <v>6782</v>
      </c>
      <c r="C3343" s="1" t="s">
        <v>6783</v>
      </c>
      <c r="D3343" s="2">
        <v>3350</v>
      </c>
      <c r="E3343" s="3">
        <v>3350</v>
      </c>
      <c r="F3343" t="s">
        <v>19</v>
      </c>
      <c r="G3343" t="s">
        <v>28</v>
      </c>
      <c r="H3343" t="s">
        <v>29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1090</v>
      </c>
      <c r="O3343" t="s">
        <v>1091</v>
      </c>
      <c r="P3343" s="4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1" t="s">
        <v>6784</v>
      </c>
      <c r="C3344" s="1" t="s">
        <v>6785</v>
      </c>
      <c r="D3344" s="2">
        <v>6000</v>
      </c>
      <c r="E3344" s="3">
        <v>6100</v>
      </c>
      <c r="F3344" t="s">
        <v>19</v>
      </c>
      <c r="G3344" t="s">
        <v>20</v>
      </c>
      <c r="H3344" t="s">
        <v>21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1090</v>
      </c>
      <c r="O3344" t="s">
        <v>1091</v>
      </c>
      <c r="P3344" s="4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1" t="s">
        <v>6786</v>
      </c>
      <c r="C3345" s="1" t="s">
        <v>6787</v>
      </c>
      <c r="D3345" s="2">
        <v>700</v>
      </c>
      <c r="E3345" s="3">
        <v>1200</v>
      </c>
      <c r="F3345" t="s">
        <v>19</v>
      </c>
      <c r="G3345" t="s">
        <v>28</v>
      </c>
      <c r="H3345" t="s">
        <v>29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1090</v>
      </c>
      <c r="O3345" t="s">
        <v>1091</v>
      </c>
      <c r="P3345" s="4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1" t="s">
        <v>6788</v>
      </c>
      <c r="C3346" s="1" t="s">
        <v>6789</v>
      </c>
      <c r="D3346" s="2">
        <v>4500</v>
      </c>
      <c r="E3346" s="3">
        <v>4565</v>
      </c>
      <c r="F3346" t="s">
        <v>19</v>
      </c>
      <c r="G3346" t="s">
        <v>20</v>
      </c>
      <c r="H3346" t="s">
        <v>21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1090</v>
      </c>
      <c r="O3346" t="s">
        <v>1091</v>
      </c>
      <c r="P3346" s="4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1" t="s">
        <v>6790</v>
      </c>
      <c r="C3347" s="1" t="s">
        <v>6791</v>
      </c>
      <c r="D3347" s="2">
        <v>500</v>
      </c>
      <c r="E3347" s="3">
        <v>650</v>
      </c>
      <c r="F3347" t="s">
        <v>19</v>
      </c>
      <c r="G3347" t="s">
        <v>20</v>
      </c>
      <c r="H3347" t="s">
        <v>21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1090</v>
      </c>
      <c r="O3347" t="s">
        <v>1091</v>
      </c>
      <c r="P3347" s="4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1" t="s">
        <v>6792</v>
      </c>
      <c r="C3348" s="1" t="s">
        <v>6793</v>
      </c>
      <c r="D3348" s="2">
        <v>1500</v>
      </c>
      <c r="E3348" s="3">
        <v>1650</v>
      </c>
      <c r="F3348" t="s">
        <v>19</v>
      </c>
      <c r="G3348" t="s">
        <v>20</v>
      </c>
      <c r="H3348" t="s">
        <v>21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1090</v>
      </c>
      <c r="O3348" t="s">
        <v>1091</v>
      </c>
      <c r="P3348" s="4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1" t="s">
        <v>6794</v>
      </c>
      <c r="C3349" s="1" t="s">
        <v>6795</v>
      </c>
      <c r="D3349" s="2">
        <v>2000</v>
      </c>
      <c r="E3349" s="3">
        <v>2389</v>
      </c>
      <c r="F3349" t="s">
        <v>19</v>
      </c>
      <c r="G3349" t="s">
        <v>28</v>
      </c>
      <c r="H3349" t="s">
        <v>29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1090</v>
      </c>
      <c r="O3349" t="s">
        <v>1091</v>
      </c>
      <c r="P3349" s="4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1" t="s">
        <v>6632</v>
      </c>
      <c r="C3350" s="1" t="s">
        <v>6796</v>
      </c>
      <c r="D3350" s="2">
        <v>5500</v>
      </c>
      <c r="E3350" s="3">
        <v>5516</v>
      </c>
      <c r="F3350" t="s">
        <v>19</v>
      </c>
      <c r="G3350" t="s">
        <v>20</v>
      </c>
      <c r="H3350" t="s">
        <v>21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1090</v>
      </c>
      <c r="O3350" t="s">
        <v>1091</v>
      </c>
      <c r="P3350" s="4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1" t="s">
        <v>6797</v>
      </c>
      <c r="C3351" s="1" t="s">
        <v>6798</v>
      </c>
      <c r="D3351" s="2">
        <v>1000</v>
      </c>
      <c r="E3351" s="3">
        <v>1534</v>
      </c>
      <c r="F3351" t="s">
        <v>19</v>
      </c>
      <c r="G3351" t="s">
        <v>20</v>
      </c>
      <c r="H3351" t="s">
        <v>21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1090</v>
      </c>
      <c r="O3351" t="s">
        <v>1091</v>
      </c>
      <c r="P3351" s="4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1" t="s">
        <v>6799</v>
      </c>
      <c r="C3352" s="1" t="s">
        <v>6800</v>
      </c>
      <c r="D3352" s="2">
        <v>3500</v>
      </c>
      <c r="E3352" s="3">
        <v>3655</v>
      </c>
      <c r="F3352" t="s">
        <v>19</v>
      </c>
      <c r="G3352" t="s">
        <v>3588</v>
      </c>
      <c r="H3352" t="s">
        <v>59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1090</v>
      </c>
      <c r="O3352" t="s">
        <v>1091</v>
      </c>
      <c r="P3352" s="4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1" t="s">
        <v>6801</v>
      </c>
      <c r="C3353" s="1" t="s">
        <v>6802</v>
      </c>
      <c r="D3353" s="2">
        <v>5000</v>
      </c>
      <c r="E3353" s="3">
        <v>5055</v>
      </c>
      <c r="F3353" t="s">
        <v>19</v>
      </c>
      <c r="G3353" t="s">
        <v>28</v>
      </c>
      <c r="H3353" t="s">
        <v>29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1090</v>
      </c>
      <c r="O3353" t="s">
        <v>1091</v>
      </c>
      <c r="P3353" s="4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1" t="s">
        <v>6803</v>
      </c>
      <c r="C3354" s="1" t="s">
        <v>6804</v>
      </c>
      <c r="D3354" s="2">
        <v>5000</v>
      </c>
      <c r="E3354" s="3">
        <v>5376</v>
      </c>
      <c r="F3354" t="s">
        <v>19</v>
      </c>
      <c r="G3354" t="s">
        <v>28</v>
      </c>
      <c r="H3354" t="s">
        <v>29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1090</v>
      </c>
      <c r="O3354" t="s">
        <v>1091</v>
      </c>
      <c r="P3354" s="4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1" t="s">
        <v>6805</v>
      </c>
      <c r="C3355" s="1" t="s">
        <v>6806</v>
      </c>
      <c r="D3355" s="2">
        <v>500</v>
      </c>
      <c r="E3355" s="3">
        <v>1575</v>
      </c>
      <c r="F3355" t="s">
        <v>19</v>
      </c>
      <c r="G3355" t="s">
        <v>28</v>
      </c>
      <c r="H3355" t="s">
        <v>29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1090</v>
      </c>
      <c r="O3355" t="s">
        <v>1091</v>
      </c>
      <c r="P3355" s="4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1" t="s">
        <v>6807</v>
      </c>
      <c r="C3356" s="1" t="s">
        <v>6808</v>
      </c>
      <c r="D3356" s="2">
        <v>3000</v>
      </c>
      <c r="E3356" s="3">
        <v>3058</v>
      </c>
      <c r="F3356" t="s">
        <v>19</v>
      </c>
      <c r="G3356" t="s">
        <v>20</v>
      </c>
      <c r="H3356" t="s">
        <v>21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1090</v>
      </c>
      <c r="O3356" t="s">
        <v>1091</v>
      </c>
      <c r="P3356" s="4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1" t="s">
        <v>6809</v>
      </c>
      <c r="C3357" s="1" t="s">
        <v>6810</v>
      </c>
      <c r="D3357" s="2">
        <v>1750</v>
      </c>
      <c r="E3357" s="3">
        <v>2210</v>
      </c>
      <c r="F3357" t="s">
        <v>19</v>
      </c>
      <c r="G3357" t="s">
        <v>28</v>
      </c>
      <c r="H3357" t="s">
        <v>29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1090</v>
      </c>
      <c r="O3357" t="s">
        <v>1091</v>
      </c>
      <c r="P3357" s="4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1" t="s">
        <v>6811</v>
      </c>
      <c r="C3358" s="1" t="s">
        <v>6812</v>
      </c>
      <c r="D3358" s="2">
        <v>1500</v>
      </c>
      <c r="E3358" s="3">
        <v>1521</v>
      </c>
      <c r="F3358" t="s">
        <v>19</v>
      </c>
      <c r="G3358" t="s">
        <v>28</v>
      </c>
      <c r="H3358" t="s">
        <v>29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1090</v>
      </c>
      <c r="O3358" t="s">
        <v>1091</v>
      </c>
      <c r="P3358" s="4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1" t="s">
        <v>6813</v>
      </c>
      <c r="C3359" s="1" t="s">
        <v>6814</v>
      </c>
      <c r="D3359" s="2">
        <v>2000</v>
      </c>
      <c r="E3359" s="3">
        <v>2020</v>
      </c>
      <c r="F3359" t="s">
        <v>19</v>
      </c>
      <c r="G3359" t="s">
        <v>28</v>
      </c>
      <c r="H3359" t="s">
        <v>29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1090</v>
      </c>
      <c r="O3359" t="s">
        <v>1091</v>
      </c>
      <c r="P3359" s="4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1" t="s">
        <v>6815</v>
      </c>
      <c r="C3360" s="1" t="s">
        <v>6816</v>
      </c>
      <c r="D3360" s="2">
        <v>10000</v>
      </c>
      <c r="E3360" s="3">
        <v>10299</v>
      </c>
      <c r="F3360" t="s">
        <v>19</v>
      </c>
      <c r="G3360" t="s">
        <v>20</v>
      </c>
      <c r="H3360" t="s">
        <v>21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1090</v>
      </c>
      <c r="O3360" t="s">
        <v>1091</v>
      </c>
      <c r="P3360" s="4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1" t="s">
        <v>6817</v>
      </c>
      <c r="C3361" s="1" t="s">
        <v>6818</v>
      </c>
      <c r="D3361" s="2">
        <v>4000</v>
      </c>
      <c r="E3361" s="3">
        <v>4250</v>
      </c>
      <c r="F3361" t="s">
        <v>19</v>
      </c>
      <c r="G3361" t="s">
        <v>20</v>
      </c>
      <c r="H3361" t="s">
        <v>21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1090</v>
      </c>
      <c r="O3361" t="s">
        <v>1091</v>
      </c>
      <c r="P3361" s="4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1" t="s">
        <v>6819</v>
      </c>
      <c r="C3362" s="1" t="s">
        <v>6820</v>
      </c>
      <c r="D3362" s="2">
        <v>9000</v>
      </c>
      <c r="E3362" s="3">
        <v>9124</v>
      </c>
      <c r="F3362" t="s">
        <v>19</v>
      </c>
      <c r="G3362" t="s">
        <v>6821</v>
      </c>
      <c r="H3362" t="s">
        <v>6822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1090</v>
      </c>
      <c r="O3362" t="s">
        <v>1091</v>
      </c>
      <c r="P3362" s="4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1" t="s">
        <v>6823</v>
      </c>
      <c r="C3363" s="1" t="s">
        <v>6824</v>
      </c>
      <c r="D3363" s="2">
        <v>5000</v>
      </c>
      <c r="E3363" s="3">
        <v>5673</v>
      </c>
      <c r="F3363" t="s">
        <v>19</v>
      </c>
      <c r="G3363" t="s">
        <v>20</v>
      </c>
      <c r="H3363" t="s">
        <v>21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1090</v>
      </c>
      <c r="O3363" t="s">
        <v>1091</v>
      </c>
      <c r="P3363" s="4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1" t="s">
        <v>6825</v>
      </c>
      <c r="C3364" s="1" t="s">
        <v>6826</v>
      </c>
      <c r="D3364" s="2">
        <v>500</v>
      </c>
      <c r="E3364" s="3">
        <v>1090</v>
      </c>
      <c r="F3364" t="s">
        <v>19</v>
      </c>
      <c r="G3364" t="s">
        <v>20</v>
      </c>
      <c r="H3364" t="s">
        <v>21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1090</v>
      </c>
      <c r="O3364" t="s">
        <v>1091</v>
      </c>
      <c r="P3364" s="4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1" t="s">
        <v>6827</v>
      </c>
      <c r="C3365" s="1" t="s">
        <v>6828</v>
      </c>
      <c r="D3365" s="2">
        <v>7750</v>
      </c>
      <c r="E3365" s="3">
        <v>7860</v>
      </c>
      <c r="F3365" t="s">
        <v>19</v>
      </c>
      <c r="G3365" t="s">
        <v>20</v>
      </c>
      <c r="H3365" t="s">
        <v>21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1090</v>
      </c>
      <c r="O3365" t="s">
        <v>1091</v>
      </c>
      <c r="P3365" s="4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1" t="s">
        <v>6829</v>
      </c>
      <c r="C3366" s="1" t="s">
        <v>6830</v>
      </c>
      <c r="D3366" s="2">
        <v>3000</v>
      </c>
      <c r="E3366" s="3">
        <v>3178</v>
      </c>
      <c r="F3366" t="s">
        <v>19</v>
      </c>
      <c r="G3366" t="s">
        <v>28</v>
      </c>
      <c r="H3366" t="s">
        <v>29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1090</v>
      </c>
      <c r="O3366" t="s">
        <v>1091</v>
      </c>
      <c r="P3366" s="4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1" t="s">
        <v>6831</v>
      </c>
      <c r="C3367" s="1" t="s">
        <v>6832</v>
      </c>
      <c r="D3367" s="2">
        <v>2500</v>
      </c>
      <c r="E3367" s="3">
        <v>2600</v>
      </c>
      <c r="F3367" t="s">
        <v>19</v>
      </c>
      <c r="G3367" t="s">
        <v>20</v>
      </c>
      <c r="H3367" t="s">
        <v>21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1090</v>
      </c>
      <c r="O3367" t="s">
        <v>1091</v>
      </c>
      <c r="P3367" s="4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1" t="s">
        <v>6833</v>
      </c>
      <c r="C3368" s="1" t="s">
        <v>6834</v>
      </c>
      <c r="D3368" s="2">
        <v>500</v>
      </c>
      <c r="E3368" s="3">
        <v>1105</v>
      </c>
      <c r="F3368" t="s">
        <v>19</v>
      </c>
      <c r="G3368" t="s">
        <v>20</v>
      </c>
      <c r="H3368" t="s">
        <v>21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1090</v>
      </c>
      <c r="O3368" t="s">
        <v>1091</v>
      </c>
      <c r="P3368" s="4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1" t="s">
        <v>6835</v>
      </c>
      <c r="C3369" s="1" t="s">
        <v>6836</v>
      </c>
      <c r="D3369" s="2">
        <v>750</v>
      </c>
      <c r="E3369" s="3">
        <v>890</v>
      </c>
      <c r="F3369" t="s">
        <v>19</v>
      </c>
      <c r="G3369" t="s">
        <v>28</v>
      </c>
      <c r="H3369" t="s">
        <v>29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1090</v>
      </c>
      <c r="O3369" t="s">
        <v>1091</v>
      </c>
      <c r="P3369" s="4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1" t="s">
        <v>6837</v>
      </c>
      <c r="C3370" s="1" t="s">
        <v>6838</v>
      </c>
      <c r="D3370" s="2">
        <v>1000</v>
      </c>
      <c r="E3370" s="3">
        <v>1046</v>
      </c>
      <c r="F3370" t="s">
        <v>19</v>
      </c>
      <c r="G3370" t="s">
        <v>20</v>
      </c>
      <c r="H3370" t="s">
        <v>21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1090</v>
      </c>
      <c r="O3370" t="s">
        <v>1091</v>
      </c>
      <c r="P3370" s="4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1" t="s">
        <v>6839</v>
      </c>
      <c r="C3371" s="1" t="s">
        <v>6840</v>
      </c>
      <c r="D3371" s="2">
        <v>5000</v>
      </c>
      <c r="E3371" s="3">
        <v>5195</v>
      </c>
      <c r="F3371" t="s">
        <v>19</v>
      </c>
      <c r="G3371" t="s">
        <v>2467</v>
      </c>
      <c r="H3371" t="s">
        <v>59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1090</v>
      </c>
      <c r="O3371" t="s">
        <v>1091</v>
      </c>
      <c r="P3371" s="4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1" t="s">
        <v>6841</v>
      </c>
      <c r="C3372" s="1" t="s">
        <v>6842</v>
      </c>
      <c r="D3372" s="2">
        <v>1500</v>
      </c>
      <c r="E3372" s="3">
        <v>1766</v>
      </c>
      <c r="F3372" t="s">
        <v>19</v>
      </c>
      <c r="G3372" t="s">
        <v>20</v>
      </c>
      <c r="H3372" t="s">
        <v>21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1090</v>
      </c>
      <c r="O3372" t="s">
        <v>1091</v>
      </c>
      <c r="P3372" s="4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1" t="s">
        <v>6843</v>
      </c>
      <c r="C3373" s="1" t="s">
        <v>6844</v>
      </c>
      <c r="D3373" s="2">
        <v>200</v>
      </c>
      <c r="E3373" s="3">
        <v>277</v>
      </c>
      <c r="F3373" t="s">
        <v>19</v>
      </c>
      <c r="G3373" t="s">
        <v>20</v>
      </c>
      <c r="H3373" t="s">
        <v>21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1090</v>
      </c>
      <c r="O3373" t="s">
        <v>1091</v>
      </c>
      <c r="P3373" s="4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1" t="s">
        <v>6845</v>
      </c>
      <c r="C3374" s="1" t="s">
        <v>6846</v>
      </c>
      <c r="D3374" s="2">
        <v>1000</v>
      </c>
      <c r="E3374" s="3">
        <v>1035</v>
      </c>
      <c r="F3374" t="s">
        <v>19</v>
      </c>
      <c r="G3374" t="s">
        <v>20</v>
      </c>
      <c r="H3374" t="s">
        <v>21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1090</v>
      </c>
      <c r="O3374" t="s">
        <v>1091</v>
      </c>
      <c r="P3374" s="4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1" t="s">
        <v>6847</v>
      </c>
      <c r="C3375" s="1" t="s">
        <v>6848</v>
      </c>
      <c r="D3375" s="2">
        <v>2000</v>
      </c>
      <c r="E3375" s="3">
        <v>2005</v>
      </c>
      <c r="F3375" t="s">
        <v>19</v>
      </c>
      <c r="G3375" t="s">
        <v>28</v>
      </c>
      <c r="H3375" t="s">
        <v>29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1090</v>
      </c>
      <c r="O3375" t="s">
        <v>1091</v>
      </c>
      <c r="P3375" s="4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1" t="s">
        <v>6849</v>
      </c>
      <c r="C3376" s="1" t="s">
        <v>6850</v>
      </c>
      <c r="D3376" s="2">
        <v>3500</v>
      </c>
      <c r="E3376" s="3">
        <v>3730</v>
      </c>
      <c r="F3376" t="s">
        <v>19</v>
      </c>
      <c r="G3376" t="s">
        <v>163</v>
      </c>
      <c r="H3376" t="s">
        <v>164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1090</v>
      </c>
      <c r="O3376" t="s">
        <v>1091</v>
      </c>
      <c r="P3376" s="4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1" t="s">
        <v>6851</v>
      </c>
      <c r="C3377" s="1" t="s">
        <v>6852</v>
      </c>
      <c r="D3377" s="2">
        <v>3000</v>
      </c>
      <c r="E3377" s="3">
        <v>3000</v>
      </c>
      <c r="F3377" t="s">
        <v>19</v>
      </c>
      <c r="G3377" t="s">
        <v>28</v>
      </c>
      <c r="H3377" t="s">
        <v>29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1090</v>
      </c>
      <c r="O3377" t="s">
        <v>1091</v>
      </c>
      <c r="P3377" s="4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1" t="s">
        <v>6853</v>
      </c>
      <c r="C3378" s="1" t="s">
        <v>6854</v>
      </c>
      <c r="D3378" s="2">
        <v>8000</v>
      </c>
      <c r="E3378" s="3">
        <v>8001</v>
      </c>
      <c r="F3378" t="s">
        <v>19</v>
      </c>
      <c r="G3378" t="s">
        <v>20</v>
      </c>
      <c r="H3378" t="s">
        <v>21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1090</v>
      </c>
      <c r="O3378" t="s">
        <v>1091</v>
      </c>
      <c r="P3378" s="4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1" t="s">
        <v>6855</v>
      </c>
      <c r="C3379" s="1" t="s">
        <v>6856</v>
      </c>
      <c r="D3379" s="2">
        <v>8000</v>
      </c>
      <c r="E3379" s="3">
        <v>8084</v>
      </c>
      <c r="F3379" t="s">
        <v>19</v>
      </c>
      <c r="G3379" t="s">
        <v>28</v>
      </c>
      <c r="H3379" t="s">
        <v>29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1090</v>
      </c>
      <c r="O3379" t="s">
        <v>1091</v>
      </c>
      <c r="P3379" s="4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1" t="s">
        <v>6857</v>
      </c>
      <c r="C3380" s="1" t="s">
        <v>6858</v>
      </c>
      <c r="D3380" s="2">
        <v>550</v>
      </c>
      <c r="E3380" s="3">
        <v>592</v>
      </c>
      <c r="F3380" t="s">
        <v>19</v>
      </c>
      <c r="G3380" t="s">
        <v>28</v>
      </c>
      <c r="H3380" t="s">
        <v>29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1090</v>
      </c>
      <c r="O3380" t="s">
        <v>1091</v>
      </c>
      <c r="P3380" s="4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1" t="s">
        <v>6859</v>
      </c>
      <c r="C3381" s="1" t="s">
        <v>6860</v>
      </c>
      <c r="D3381" s="2">
        <v>2000</v>
      </c>
      <c r="E3381" s="3">
        <v>2073</v>
      </c>
      <c r="F3381" t="s">
        <v>19</v>
      </c>
      <c r="G3381" t="s">
        <v>28</v>
      </c>
      <c r="H3381" t="s">
        <v>29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1090</v>
      </c>
      <c r="O3381" t="s">
        <v>1091</v>
      </c>
      <c r="P3381" s="4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1" t="s">
        <v>6861</v>
      </c>
      <c r="C3382" s="1" t="s">
        <v>6862</v>
      </c>
      <c r="D3382" s="2">
        <v>3000</v>
      </c>
      <c r="E3382" s="3">
        <v>3133</v>
      </c>
      <c r="F3382" t="s">
        <v>19</v>
      </c>
      <c r="G3382" t="s">
        <v>20</v>
      </c>
      <c r="H3382" t="s">
        <v>21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1090</v>
      </c>
      <c r="O3382" t="s">
        <v>1091</v>
      </c>
      <c r="P3382" s="4">
        <f t="shared" si="104"/>
        <v>41937.95344907407</v>
      </c>
      <c r="Q3382">
        <f t="shared" si="105"/>
        <v>2014</v>
      </c>
    </row>
    <row r="3383" spans="1:17" ht="60" x14ac:dyDescent="0.25">
      <c r="A3383">
        <v>3381</v>
      </c>
      <c r="B3383" s="1" t="s">
        <v>6863</v>
      </c>
      <c r="C3383" s="1" t="s">
        <v>6864</v>
      </c>
      <c r="D3383" s="2">
        <v>4000</v>
      </c>
      <c r="E3383" s="3">
        <v>4090</v>
      </c>
      <c r="F3383" t="s">
        <v>19</v>
      </c>
      <c r="G3383" t="s">
        <v>20</v>
      </c>
      <c r="H3383" t="s">
        <v>21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1090</v>
      </c>
      <c r="O3383" t="s">
        <v>1091</v>
      </c>
      <c r="P3383" s="4">
        <f t="shared" si="104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1" t="s">
        <v>6865</v>
      </c>
      <c r="C3384" s="1" t="s">
        <v>6866</v>
      </c>
      <c r="D3384" s="2">
        <v>3500</v>
      </c>
      <c r="E3384" s="3">
        <v>3526</v>
      </c>
      <c r="F3384" t="s">
        <v>19</v>
      </c>
      <c r="G3384" t="s">
        <v>28</v>
      </c>
      <c r="H3384" t="s">
        <v>29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1090</v>
      </c>
      <c r="O3384" t="s">
        <v>1091</v>
      </c>
      <c r="P3384" s="4">
        <f t="shared" si="104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1" t="s">
        <v>6867</v>
      </c>
      <c r="C3385" s="1" t="s">
        <v>6868</v>
      </c>
      <c r="D3385" s="2">
        <v>1750</v>
      </c>
      <c r="E3385" s="3">
        <v>1955</v>
      </c>
      <c r="F3385" t="s">
        <v>19</v>
      </c>
      <c r="G3385" t="s">
        <v>20</v>
      </c>
      <c r="H3385" t="s">
        <v>21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1090</v>
      </c>
      <c r="O3385" t="s">
        <v>1091</v>
      </c>
      <c r="P3385" s="4">
        <f t="shared" si="104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1" t="s">
        <v>6869</v>
      </c>
      <c r="C3386" s="1" t="s">
        <v>6870</v>
      </c>
      <c r="D3386" s="2">
        <v>6000</v>
      </c>
      <c r="E3386" s="3">
        <v>6000.66</v>
      </c>
      <c r="F3386" t="s">
        <v>19</v>
      </c>
      <c r="G3386" t="s">
        <v>20</v>
      </c>
      <c r="H3386" t="s">
        <v>21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1090</v>
      </c>
      <c r="O3386" t="s">
        <v>1091</v>
      </c>
      <c r="P3386" s="4">
        <f t="shared" si="104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1" t="s">
        <v>6871</v>
      </c>
      <c r="C3387" s="1" t="s">
        <v>6872</v>
      </c>
      <c r="D3387" s="2">
        <v>2000</v>
      </c>
      <c r="E3387" s="3">
        <v>2000</v>
      </c>
      <c r="F3387" t="s">
        <v>19</v>
      </c>
      <c r="G3387" t="s">
        <v>20</v>
      </c>
      <c r="H3387" t="s">
        <v>21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1090</v>
      </c>
      <c r="O3387" t="s">
        <v>1091</v>
      </c>
      <c r="P3387" s="4">
        <f t="shared" si="104"/>
        <v>41953.8675</v>
      </c>
      <c r="Q3387">
        <f t="shared" si="105"/>
        <v>2014</v>
      </c>
    </row>
    <row r="3388" spans="1:17" ht="60" x14ac:dyDescent="0.25">
      <c r="A3388">
        <v>3386</v>
      </c>
      <c r="B3388" s="1" t="s">
        <v>6873</v>
      </c>
      <c r="C3388" s="1" t="s">
        <v>6874</v>
      </c>
      <c r="D3388" s="2">
        <v>2000</v>
      </c>
      <c r="E3388" s="3">
        <v>2100</v>
      </c>
      <c r="F3388" t="s">
        <v>19</v>
      </c>
      <c r="G3388" t="s">
        <v>20</v>
      </c>
      <c r="H3388" t="s">
        <v>21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1090</v>
      </c>
      <c r="O3388" t="s">
        <v>1091</v>
      </c>
      <c r="P3388" s="4">
        <f t="shared" si="104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1" t="s">
        <v>6875</v>
      </c>
      <c r="C3389" s="1" t="s">
        <v>6876</v>
      </c>
      <c r="D3389" s="2">
        <v>3000</v>
      </c>
      <c r="E3389" s="3">
        <v>3506</v>
      </c>
      <c r="F3389" t="s">
        <v>19</v>
      </c>
      <c r="G3389" t="s">
        <v>20</v>
      </c>
      <c r="H3389" t="s">
        <v>21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1090</v>
      </c>
      <c r="O3389" t="s">
        <v>1091</v>
      </c>
      <c r="P3389" s="4">
        <f t="shared" si="104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1" t="s">
        <v>6877</v>
      </c>
      <c r="C3390" s="1" t="s">
        <v>6878</v>
      </c>
      <c r="D3390" s="2">
        <v>1500</v>
      </c>
      <c r="E3390" s="3">
        <v>1557</v>
      </c>
      <c r="F3390" t="s">
        <v>19</v>
      </c>
      <c r="G3390" t="s">
        <v>28</v>
      </c>
      <c r="H3390" t="s">
        <v>29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1090</v>
      </c>
      <c r="O3390" t="s">
        <v>1091</v>
      </c>
      <c r="P3390" s="4">
        <f t="shared" si="104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1" t="s">
        <v>6879</v>
      </c>
      <c r="C3391" s="1" t="s">
        <v>6880</v>
      </c>
      <c r="D3391" s="2">
        <v>10000</v>
      </c>
      <c r="E3391" s="3">
        <v>11450</v>
      </c>
      <c r="F3391" t="s">
        <v>19</v>
      </c>
      <c r="G3391" t="s">
        <v>20</v>
      </c>
      <c r="H3391" t="s">
        <v>21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1090</v>
      </c>
      <c r="O3391" t="s">
        <v>1091</v>
      </c>
      <c r="P3391" s="4">
        <f t="shared" si="104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1" t="s">
        <v>6881</v>
      </c>
      <c r="C3392" s="1" t="s">
        <v>6882</v>
      </c>
      <c r="D3392" s="2">
        <v>1500</v>
      </c>
      <c r="E3392" s="3">
        <v>1536</v>
      </c>
      <c r="F3392" t="s">
        <v>19</v>
      </c>
      <c r="G3392" t="s">
        <v>20</v>
      </c>
      <c r="H3392" t="s">
        <v>21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1090</v>
      </c>
      <c r="O3392" t="s">
        <v>1091</v>
      </c>
      <c r="P3392" s="4">
        <f t="shared" si="104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1" t="s">
        <v>6883</v>
      </c>
      <c r="C3393" s="1" t="s">
        <v>6884</v>
      </c>
      <c r="D3393" s="2">
        <v>500</v>
      </c>
      <c r="E3393" s="3">
        <v>1115</v>
      </c>
      <c r="F3393" t="s">
        <v>19</v>
      </c>
      <c r="G3393" t="s">
        <v>20</v>
      </c>
      <c r="H3393" t="s">
        <v>21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1090</v>
      </c>
      <c r="O3393" t="s">
        <v>1091</v>
      </c>
      <c r="P3393" s="4">
        <f t="shared" si="104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1" t="s">
        <v>6885</v>
      </c>
      <c r="C3394" s="1" t="s">
        <v>6886</v>
      </c>
      <c r="D3394" s="2">
        <v>500</v>
      </c>
      <c r="E3394" s="3">
        <v>500</v>
      </c>
      <c r="F3394" t="s">
        <v>19</v>
      </c>
      <c r="G3394" t="s">
        <v>28</v>
      </c>
      <c r="H3394" t="s">
        <v>29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1090</v>
      </c>
      <c r="O3394" t="s">
        <v>1091</v>
      </c>
      <c r="P3394" s="4">
        <f t="shared" ref="P3394:P3457" si="106">(((J3394/60)/60)/24)+DATE(1970,1,1)</f>
        <v>42446.845543981486</v>
      </c>
      <c r="Q3394">
        <f t="shared" ref="Q3394:Q3457" si="107">YEAR(P3394)</f>
        <v>2016</v>
      </c>
    </row>
    <row r="3395" spans="1:17" ht="45" x14ac:dyDescent="0.25">
      <c r="A3395">
        <v>3393</v>
      </c>
      <c r="B3395" s="1" t="s">
        <v>6887</v>
      </c>
      <c r="C3395" s="1" t="s">
        <v>6888</v>
      </c>
      <c r="D3395" s="2">
        <v>1500</v>
      </c>
      <c r="E3395" s="3">
        <v>1587</v>
      </c>
      <c r="F3395" t="s">
        <v>19</v>
      </c>
      <c r="G3395" t="s">
        <v>20</v>
      </c>
      <c r="H3395" t="s">
        <v>21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1090</v>
      </c>
      <c r="O3395" t="s">
        <v>1091</v>
      </c>
      <c r="P3395" s="4">
        <f t="shared" si="106"/>
        <v>41923.921643518523</v>
      </c>
      <c r="Q3395">
        <f t="shared" si="107"/>
        <v>2014</v>
      </c>
    </row>
    <row r="3396" spans="1:17" ht="60" x14ac:dyDescent="0.25">
      <c r="A3396">
        <v>3394</v>
      </c>
      <c r="B3396" s="1" t="s">
        <v>6889</v>
      </c>
      <c r="C3396" s="1" t="s">
        <v>6890</v>
      </c>
      <c r="D3396" s="2">
        <v>550</v>
      </c>
      <c r="E3396" s="3">
        <v>783</v>
      </c>
      <c r="F3396" t="s">
        <v>19</v>
      </c>
      <c r="G3396" t="s">
        <v>28</v>
      </c>
      <c r="H3396" t="s">
        <v>29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1090</v>
      </c>
      <c r="O3396" t="s">
        <v>1091</v>
      </c>
      <c r="P3396" s="4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1" t="s">
        <v>6891</v>
      </c>
      <c r="C3397" s="1" t="s">
        <v>6892</v>
      </c>
      <c r="D3397" s="2">
        <v>500</v>
      </c>
      <c r="E3397" s="3">
        <v>920</v>
      </c>
      <c r="F3397" t="s">
        <v>19</v>
      </c>
      <c r="G3397" t="s">
        <v>28</v>
      </c>
      <c r="H3397" t="s">
        <v>29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1090</v>
      </c>
      <c r="O3397" t="s">
        <v>1091</v>
      </c>
      <c r="P3397" s="4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1" t="s">
        <v>6893</v>
      </c>
      <c r="C3398" s="1" t="s">
        <v>6894</v>
      </c>
      <c r="D3398" s="2">
        <v>1500</v>
      </c>
      <c r="E3398" s="3">
        <v>1565</v>
      </c>
      <c r="F3398" t="s">
        <v>19</v>
      </c>
      <c r="G3398" t="s">
        <v>20</v>
      </c>
      <c r="H3398" t="s">
        <v>21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1090</v>
      </c>
      <c r="O3398" t="s">
        <v>1091</v>
      </c>
      <c r="P3398" s="4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1" t="s">
        <v>6895</v>
      </c>
      <c r="C3399" s="1" t="s">
        <v>6896</v>
      </c>
      <c r="D3399" s="2">
        <v>250</v>
      </c>
      <c r="E3399" s="3">
        <v>280</v>
      </c>
      <c r="F3399" t="s">
        <v>19</v>
      </c>
      <c r="G3399" t="s">
        <v>28</v>
      </c>
      <c r="H3399" t="s">
        <v>29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1090</v>
      </c>
      <c r="O3399" t="s">
        <v>1091</v>
      </c>
      <c r="P3399" s="4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1" t="s">
        <v>6897</v>
      </c>
      <c r="C3400" s="1" t="s">
        <v>6898</v>
      </c>
      <c r="D3400" s="2">
        <v>4000</v>
      </c>
      <c r="E3400" s="3">
        <v>4443</v>
      </c>
      <c r="F3400" t="s">
        <v>19</v>
      </c>
      <c r="G3400" t="s">
        <v>20</v>
      </c>
      <c r="H3400" t="s">
        <v>21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1090</v>
      </c>
      <c r="O3400" t="s">
        <v>1091</v>
      </c>
      <c r="P3400" s="4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1" t="s">
        <v>6899</v>
      </c>
      <c r="C3401" s="1" t="s">
        <v>6900</v>
      </c>
      <c r="D3401" s="2">
        <v>1200</v>
      </c>
      <c r="E3401" s="3">
        <v>1245</v>
      </c>
      <c r="F3401" t="s">
        <v>19</v>
      </c>
      <c r="G3401" t="s">
        <v>28</v>
      </c>
      <c r="H3401" t="s">
        <v>29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1090</v>
      </c>
      <c r="O3401" t="s">
        <v>1091</v>
      </c>
      <c r="P3401" s="4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1" t="s">
        <v>6901</v>
      </c>
      <c r="C3402" s="1" t="s">
        <v>6902</v>
      </c>
      <c r="D3402" s="2">
        <v>10000</v>
      </c>
      <c r="E3402" s="3">
        <v>10041</v>
      </c>
      <c r="F3402" t="s">
        <v>19</v>
      </c>
      <c r="G3402" t="s">
        <v>20</v>
      </c>
      <c r="H3402" t="s">
        <v>21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1090</v>
      </c>
      <c r="O3402" t="s">
        <v>1091</v>
      </c>
      <c r="P3402" s="4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1" t="s">
        <v>6903</v>
      </c>
      <c r="C3403" s="1" t="s">
        <v>6904</v>
      </c>
      <c r="D3403" s="2">
        <v>2900</v>
      </c>
      <c r="E3403" s="3">
        <v>2954</v>
      </c>
      <c r="F3403" t="s">
        <v>19</v>
      </c>
      <c r="G3403" t="s">
        <v>28</v>
      </c>
      <c r="H3403" t="s">
        <v>29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1090</v>
      </c>
      <c r="O3403" t="s">
        <v>1091</v>
      </c>
      <c r="P3403" s="4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1" t="s">
        <v>6905</v>
      </c>
      <c r="C3404" s="1" t="s">
        <v>6906</v>
      </c>
      <c r="D3404" s="2">
        <v>15000</v>
      </c>
      <c r="E3404" s="3">
        <v>16465</v>
      </c>
      <c r="F3404" t="s">
        <v>19</v>
      </c>
      <c r="G3404" t="s">
        <v>20</v>
      </c>
      <c r="H3404" t="s">
        <v>21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1090</v>
      </c>
      <c r="O3404" t="s">
        <v>1091</v>
      </c>
      <c r="P3404" s="4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1" t="s">
        <v>6907</v>
      </c>
      <c r="C3405" s="1" t="s">
        <v>6908</v>
      </c>
      <c r="D3405" s="2">
        <v>2000</v>
      </c>
      <c r="E3405" s="3">
        <v>2000</v>
      </c>
      <c r="F3405" t="s">
        <v>19</v>
      </c>
      <c r="G3405" t="s">
        <v>28</v>
      </c>
      <c r="H3405" t="s">
        <v>29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1090</v>
      </c>
      <c r="O3405" t="s">
        <v>1091</v>
      </c>
      <c r="P3405" s="4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1" t="s">
        <v>6909</v>
      </c>
      <c r="C3406" s="1" t="s">
        <v>6910</v>
      </c>
      <c r="D3406" s="2">
        <v>500</v>
      </c>
      <c r="E3406" s="3">
        <v>610</v>
      </c>
      <c r="F3406" t="s">
        <v>19</v>
      </c>
      <c r="G3406" t="s">
        <v>20</v>
      </c>
      <c r="H3406" t="s">
        <v>21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1090</v>
      </c>
      <c r="O3406" t="s">
        <v>1091</v>
      </c>
      <c r="P3406" s="4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1" t="s">
        <v>6911</v>
      </c>
      <c r="C3407" s="1" t="s">
        <v>6912</v>
      </c>
      <c r="D3407" s="2">
        <v>350</v>
      </c>
      <c r="E3407" s="3">
        <v>481.5</v>
      </c>
      <c r="F3407" t="s">
        <v>19</v>
      </c>
      <c r="G3407" t="s">
        <v>28</v>
      </c>
      <c r="H3407" t="s">
        <v>29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1090</v>
      </c>
      <c r="O3407" t="s">
        <v>1091</v>
      </c>
      <c r="P3407" s="4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1" t="s">
        <v>6913</v>
      </c>
      <c r="C3408" s="1" t="s">
        <v>6914</v>
      </c>
      <c r="D3408" s="2">
        <v>10000</v>
      </c>
      <c r="E3408" s="3">
        <v>10031</v>
      </c>
      <c r="F3408" t="s">
        <v>19</v>
      </c>
      <c r="G3408" t="s">
        <v>20</v>
      </c>
      <c r="H3408" t="s">
        <v>21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1090</v>
      </c>
      <c r="O3408" t="s">
        <v>1091</v>
      </c>
      <c r="P3408" s="4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1" t="s">
        <v>6915</v>
      </c>
      <c r="C3409" s="1" t="s">
        <v>6916</v>
      </c>
      <c r="D3409" s="2">
        <v>2000</v>
      </c>
      <c r="E3409" s="3">
        <v>2142</v>
      </c>
      <c r="F3409" t="s">
        <v>19</v>
      </c>
      <c r="G3409" t="s">
        <v>28</v>
      </c>
      <c r="H3409" t="s">
        <v>29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1090</v>
      </c>
      <c r="O3409" t="s">
        <v>1091</v>
      </c>
      <c r="P3409" s="4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1" t="s">
        <v>6917</v>
      </c>
      <c r="C3410" s="1" t="s">
        <v>6918</v>
      </c>
      <c r="D3410" s="2">
        <v>500</v>
      </c>
      <c r="E3410" s="3">
        <v>1055</v>
      </c>
      <c r="F3410" t="s">
        <v>19</v>
      </c>
      <c r="G3410" t="s">
        <v>20</v>
      </c>
      <c r="H3410" t="s">
        <v>21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1090</v>
      </c>
      <c r="O3410" t="s">
        <v>1091</v>
      </c>
      <c r="P3410" s="4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1" t="s">
        <v>6919</v>
      </c>
      <c r="C3411" s="1" t="s">
        <v>6920</v>
      </c>
      <c r="D3411" s="2">
        <v>500</v>
      </c>
      <c r="E3411" s="3">
        <v>618</v>
      </c>
      <c r="F3411" t="s">
        <v>19</v>
      </c>
      <c r="G3411" t="s">
        <v>28</v>
      </c>
      <c r="H3411" t="s">
        <v>29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1090</v>
      </c>
      <c r="O3411" t="s">
        <v>1091</v>
      </c>
      <c r="P3411" s="4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1" t="s">
        <v>6921</v>
      </c>
      <c r="C3412" s="1" t="s">
        <v>6922</v>
      </c>
      <c r="D3412" s="2">
        <v>3000</v>
      </c>
      <c r="E3412" s="3">
        <v>3255</v>
      </c>
      <c r="F3412" t="s">
        <v>19</v>
      </c>
      <c r="G3412" t="s">
        <v>20</v>
      </c>
      <c r="H3412" t="s">
        <v>21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1090</v>
      </c>
      <c r="O3412" t="s">
        <v>1091</v>
      </c>
      <c r="P3412" s="4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1" t="s">
        <v>6923</v>
      </c>
      <c r="C3413" s="1" t="s">
        <v>6924</v>
      </c>
      <c r="D3413" s="2">
        <v>15000</v>
      </c>
      <c r="E3413" s="3">
        <v>15535</v>
      </c>
      <c r="F3413" t="s">
        <v>19</v>
      </c>
      <c r="G3413" t="s">
        <v>20</v>
      </c>
      <c r="H3413" t="s">
        <v>21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1090</v>
      </c>
      <c r="O3413" t="s">
        <v>1091</v>
      </c>
      <c r="P3413" s="4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1" t="s">
        <v>6925</v>
      </c>
      <c r="C3414" s="1" t="s">
        <v>6926</v>
      </c>
      <c r="D3414" s="2">
        <v>3000</v>
      </c>
      <c r="E3414" s="3">
        <v>3000</v>
      </c>
      <c r="F3414" t="s">
        <v>19</v>
      </c>
      <c r="G3414" t="s">
        <v>28</v>
      </c>
      <c r="H3414" t="s">
        <v>29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1090</v>
      </c>
      <c r="O3414" t="s">
        <v>1091</v>
      </c>
      <c r="P3414" s="4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1" t="s">
        <v>6927</v>
      </c>
      <c r="C3415" s="1" t="s">
        <v>6928</v>
      </c>
      <c r="D3415" s="2">
        <v>500</v>
      </c>
      <c r="E3415" s="3">
        <v>650</v>
      </c>
      <c r="F3415" t="s">
        <v>19</v>
      </c>
      <c r="G3415" t="s">
        <v>20</v>
      </c>
      <c r="H3415" t="s">
        <v>21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1090</v>
      </c>
      <c r="O3415" t="s">
        <v>1091</v>
      </c>
      <c r="P3415" s="4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1" t="s">
        <v>6929</v>
      </c>
      <c r="C3416" s="1" t="s">
        <v>6930</v>
      </c>
      <c r="D3416" s="2">
        <v>3000</v>
      </c>
      <c r="E3416" s="3">
        <v>3105</v>
      </c>
      <c r="F3416" t="s">
        <v>19</v>
      </c>
      <c r="G3416" t="s">
        <v>20</v>
      </c>
      <c r="H3416" t="s">
        <v>21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1090</v>
      </c>
      <c r="O3416" t="s">
        <v>1091</v>
      </c>
      <c r="P3416" s="4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1" t="s">
        <v>6931</v>
      </c>
      <c r="C3417" s="1" t="s">
        <v>6932</v>
      </c>
      <c r="D3417" s="2">
        <v>200</v>
      </c>
      <c r="E3417" s="3">
        <v>200</v>
      </c>
      <c r="F3417" t="s">
        <v>19</v>
      </c>
      <c r="G3417" t="s">
        <v>20</v>
      </c>
      <c r="H3417" t="s">
        <v>21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1090</v>
      </c>
      <c r="O3417" t="s">
        <v>1091</v>
      </c>
      <c r="P3417" s="4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1" t="s">
        <v>6933</v>
      </c>
      <c r="C3418" s="1" t="s">
        <v>6934</v>
      </c>
      <c r="D3418" s="2">
        <v>4000</v>
      </c>
      <c r="E3418" s="3">
        <v>4784</v>
      </c>
      <c r="F3418" t="s">
        <v>19</v>
      </c>
      <c r="G3418" t="s">
        <v>28</v>
      </c>
      <c r="H3418" t="s">
        <v>29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1090</v>
      </c>
      <c r="O3418" t="s">
        <v>1091</v>
      </c>
      <c r="P3418" s="4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1" t="s">
        <v>6935</v>
      </c>
      <c r="C3419" s="1" t="s">
        <v>6936</v>
      </c>
      <c r="D3419" s="2">
        <v>1700</v>
      </c>
      <c r="E3419" s="3">
        <v>1700.01</v>
      </c>
      <c r="F3419" t="s">
        <v>19</v>
      </c>
      <c r="G3419" t="s">
        <v>20</v>
      </c>
      <c r="H3419" t="s">
        <v>21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1090</v>
      </c>
      <c r="O3419" t="s">
        <v>1091</v>
      </c>
      <c r="P3419" s="4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1" t="s">
        <v>6937</v>
      </c>
      <c r="C3420" s="1" t="s">
        <v>6938</v>
      </c>
      <c r="D3420" s="2">
        <v>4000</v>
      </c>
      <c r="E3420" s="3">
        <v>4035</v>
      </c>
      <c r="F3420" t="s">
        <v>19</v>
      </c>
      <c r="G3420" t="s">
        <v>20</v>
      </c>
      <c r="H3420" t="s">
        <v>21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1090</v>
      </c>
      <c r="O3420" t="s">
        <v>1091</v>
      </c>
      <c r="P3420" s="4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1" t="s">
        <v>6939</v>
      </c>
      <c r="C3421" s="1" t="s">
        <v>6940</v>
      </c>
      <c r="D3421" s="2">
        <v>2750</v>
      </c>
      <c r="E3421" s="3">
        <v>2930</v>
      </c>
      <c r="F3421" t="s">
        <v>19</v>
      </c>
      <c r="G3421" t="s">
        <v>2467</v>
      </c>
      <c r="H3421" t="s">
        <v>59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1090</v>
      </c>
      <c r="O3421" t="s">
        <v>1091</v>
      </c>
      <c r="P3421" s="4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1" t="s">
        <v>6941</v>
      </c>
      <c r="C3422" s="1" t="s">
        <v>6942</v>
      </c>
      <c r="D3422" s="2">
        <v>700</v>
      </c>
      <c r="E3422" s="3">
        <v>966</v>
      </c>
      <c r="F3422" t="s">
        <v>19</v>
      </c>
      <c r="G3422" t="s">
        <v>28</v>
      </c>
      <c r="H3422" t="s">
        <v>29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1090</v>
      </c>
      <c r="O3422" t="s">
        <v>1091</v>
      </c>
      <c r="P3422" s="4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1" t="s">
        <v>6943</v>
      </c>
      <c r="C3423" s="1" t="s">
        <v>6944</v>
      </c>
      <c r="D3423" s="2">
        <v>10000</v>
      </c>
      <c r="E3423" s="3">
        <v>10115</v>
      </c>
      <c r="F3423" t="s">
        <v>19</v>
      </c>
      <c r="G3423" t="s">
        <v>20</v>
      </c>
      <c r="H3423" t="s">
        <v>21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1090</v>
      </c>
      <c r="O3423" t="s">
        <v>1091</v>
      </c>
      <c r="P3423" s="4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1" t="s">
        <v>6945</v>
      </c>
      <c r="C3424" s="1" t="s">
        <v>6946</v>
      </c>
      <c r="D3424" s="2">
        <v>3000</v>
      </c>
      <c r="E3424" s="3">
        <v>3273</v>
      </c>
      <c r="F3424" t="s">
        <v>19</v>
      </c>
      <c r="G3424" t="s">
        <v>28</v>
      </c>
      <c r="H3424" t="s">
        <v>29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1090</v>
      </c>
      <c r="O3424" t="s">
        <v>1091</v>
      </c>
      <c r="P3424" s="4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1" t="s">
        <v>6947</v>
      </c>
      <c r="C3425" s="1" t="s">
        <v>6948</v>
      </c>
      <c r="D3425" s="2">
        <v>250</v>
      </c>
      <c r="E3425" s="3">
        <v>350</v>
      </c>
      <c r="F3425" t="s">
        <v>19</v>
      </c>
      <c r="G3425" t="s">
        <v>20</v>
      </c>
      <c r="H3425" t="s">
        <v>21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1090</v>
      </c>
      <c r="O3425" t="s">
        <v>1091</v>
      </c>
      <c r="P3425" s="4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1" t="s">
        <v>6949</v>
      </c>
      <c r="C3426" s="1" t="s">
        <v>6950</v>
      </c>
      <c r="D3426" s="2">
        <v>6000</v>
      </c>
      <c r="E3426" s="3">
        <v>6215</v>
      </c>
      <c r="F3426" t="s">
        <v>19</v>
      </c>
      <c r="G3426" t="s">
        <v>20</v>
      </c>
      <c r="H3426" t="s">
        <v>21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1090</v>
      </c>
      <c r="O3426" t="s">
        <v>1091</v>
      </c>
      <c r="P3426" s="4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1" t="s">
        <v>6951</v>
      </c>
      <c r="C3427" s="1" t="s">
        <v>6952</v>
      </c>
      <c r="D3427" s="2">
        <v>30000</v>
      </c>
      <c r="E3427" s="3">
        <v>30891.1</v>
      </c>
      <c r="F3427" t="s">
        <v>19</v>
      </c>
      <c r="G3427" t="s">
        <v>20</v>
      </c>
      <c r="H3427" t="s">
        <v>21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1090</v>
      </c>
      <c r="O3427" t="s">
        <v>1091</v>
      </c>
      <c r="P3427" s="4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1" t="s">
        <v>6953</v>
      </c>
      <c r="C3428" s="1" t="s">
        <v>6954</v>
      </c>
      <c r="D3428" s="2">
        <v>3750</v>
      </c>
      <c r="E3428" s="3">
        <v>4055</v>
      </c>
      <c r="F3428" t="s">
        <v>19</v>
      </c>
      <c r="G3428" t="s">
        <v>20</v>
      </c>
      <c r="H3428" t="s">
        <v>21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1090</v>
      </c>
      <c r="O3428" t="s">
        <v>1091</v>
      </c>
      <c r="P3428" s="4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1" t="s">
        <v>6955</v>
      </c>
      <c r="C3429" s="1" t="s">
        <v>6956</v>
      </c>
      <c r="D3429" s="2">
        <v>1500</v>
      </c>
      <c r="E3429" s="3">
        <v>1500</v>
      </c>
      <c r="F3429" t="s">
        <v>19</v>
      </c>
      <c r="G3429" t="s">
        <v>28</v>
      </c>
      <c r="H3429" t="s">
        <v>29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1090</v>
      </c>
      <c r="O3429" t="s">
        <v>1091</v>
      </c>
      <c r="P3429" s="4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1" t="s">
        <v>6957</v>
      </c>
      <c r="C3430" s="1" t="s">
        <v>6958</v>
      </c>
      <c r="D3430" s="2">
        <v>2000</v>
      </c>
      <c r="E3430" s="3">
        <v>2055</v>
      </c>
      <c r="F3430" t="s">
        <v>19</v>
      </c>
      <c r="G3430" t="s">
        <v>28</v>
      </c>
      <c r="H3430" t="s">
        <v>29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1090</v>
      </c>
      <c r="O3430" t="s">
        <v>1091</v>
      </c>
      <c r="P3430" s="4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1" t="s">
        <v>6959</v>
      </c>
      <c r="C3431" s="1" t="s">
        <v>6960</v>
      </c>
      <c r="D3431" s="2">
        <v>150</v>
      </c>
      <c r="E3431" s="3">
        <v>195</v>
      </c>
      <c r="F3431" t="s">
        <v>19</v>
      </c>
      <c r="G3431" t="s">
        <v>28</v>
      </c>
      <c r="H3431" t="s">
        <v>29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1090</v>
      </c>
      <c r="O3431" t="s">
        <v>1091</v>
      </c>
      <c r="P3431" s="4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1" t="s">
        <v>6961</v>
      </c>
      <c r="C3432" s="1" t="s">
        <v>6962</v>
      </c>
      <c r="D3432" s="2">
        <v>2000</v>
      </c>
      <c r="E3432" s="3">
        <v>2170.9899999999998</v>
      </c>
      <c r="F3432" t="s">
        <v>19</v>
      </c>
      <c r="G3432" t="s">
        <v>28</v>
      </c>
      <c r="H3432" t="s">
        <v>29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1090</v>
      </c>
      <c r="O3432" t="s">
        <v>1091</v>
      </c>
      <c r="P3432" s="4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1" t="s">
        <v>6963</v>
      </c>
      <c r="C3433" s="1" t="s">
        <v>6964</v>
      </c>
      <c r="D3433" s="2">
        <v>2000</v>
      </c>
      <c r="E3433" s="3">
        <v>2000</v>
      </c>
      <c r="F3433" t="s">
        <v>19</v>
      </c>
      <c r="G3433" t="s">
        <v>20</v>
      </c>
      <c r="H3433" t="s">
        <v>21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1090</v>
      </c>
      <c r="O3433" t="s">
        <v>1091</v>
      </c>
      <c r="P3433" s="4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1" t="s">
        <v>6965</v>
      </c>
      <c r="C3434" s="1" t="s">
        <v>6966</v>
      </c>
      <c r="D3434" s="2">
        <v>2000</v>
      </c>
      <c r="E3434" s="3">
        <v>2193</v>
      </c>
      <c r="F3434" t="s">
        <v>19</v>
      </c>
      <c r="G3434" t="s">
        <v>20</v>
      </c>
      <c r="H3434" t="s">
        <v>21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1090</v>
      </c>
      <c r="O3434" t="s">
        <v>1091</v>
      </c>
      <c r="P3434" s="4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1" t="s">
        <v>6967</v>
      </c>
      <c r="C3435" s="1" t="s">
        <v>6968</v>
      </c>
      <c r="D3435" s="2">
        <v>9500</v>
      </c>
      <c r="E3435" s="3">
        <v>9525</v>
      </c>
      <c r="F3435" t="s">
        <v>19</v>
      </c>
      <c r="G3435" t="s">
        <v>20</v>
      </c>
      <c r="H3435" t="s">
        <v>21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1090</v>
      </c>
      <c r="O3435" t="s">
        <v>1091</v>
      </c>
      <c r="P3435" s="4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1" t="s">
        <v>6969</v>
      </c>
      <c r="C3436" s="1" t="s">
        <v>6970</v>
      </c>
      <c r="D3436" s="2">
        <v>10000</v>
      </c>
      <c r="E3436" s="3">
        <v>10555</v>
      </c>
      <c r="F3436" t="s">
        <v>19</v>
      </c>
      <c r="G3436" t="s">
        <v>20</v>
      </c>
      <c r="H3436" t="s">
        <v>21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1090</v>
      </c>
      <c r="O3436" t="s">
        <v>1091</v>
      </c>
      <c r="P3436" s="4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1" t="s">
        <v>6971</v>
      </c>
      <c r="C3437" s="1" t="s">
        <v>6972</v>
      </c>
      <c r="D3437" s="2">
        <v>1000</v>
      </c>
      <c r="E3437" s="3">
        <v>1120</v>
      </c>
      <c r="F3437" t="s">
        <v>19</v>
      </c>
      <c r="G3437" t="s">
        <v>20</v>
      </c>
      <c r="H3437" t="s">
        <v>21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1090</v>
      </c>
      <c r="O3437" t="s">
        <v>1091</v>
      </c>
      <c r="P3437" s="4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1" t="s">
        <v>6973</v>
      </c>
      <c r="C3438" s="1" t="s">
        <v>6974</v>
      </c>
      <c r="D3438" s="2">
        <v>5000</v>
      </c>
      <c r="E3438" s="3">
        <v>5295</v>
      </c>
      <c r="F3438" t="s">
        <v>19</v>
      </c>
      <c r="G3438" t="s">
        <v>20</v>
      </c>
      <c r="H3438" t="s">
        <v>21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1090</v>
      </c>
      <c r="O3438" t="s">
        <v>1091</v>
      </c>
      <c r="P3438" s="4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1" t="s">
        <v>6975</v>
      </c>
      <c r="C3439" s="1" t="s">
        <v>6976</v>
      </c>
      <c r="D3439" s="2">
        <v>3000</v>
      </c>
      <c r="E3439" s="3">
        <v>3030</v>
      </c>
      <c r="F3439" t="s">
        <v>19</v>
      </c>
      <c r="G3439" t="s">
        <v>20</v>
      </c>
      <c r="H3439" t="s">
        <v>21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1090</v>
      </c>
      <c r="O3439" t="s">
        <v>1091</v>
      </c>
      <c r="P3439" s="4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1" t="s">
        <v>6977</v>
      </c>
      <c r="C3440" s="1" t="s">
        <v>6978</v>
      </c>
      <c r="D3440" s="2">
        <v>2500</v>
      </c>
      <c r="E3440" s="3">
        <v>2605</v>
      </c>
      <c r="F3440" t="s">
        <v>19</v>
      </c>
      <c r="G3440" t="s">
        <v>28</v>
      </c>
      <c r="H3440" t="s">
        <v>29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1090</v>
      </c>
      <c r="O3440" t="s">
        <v>1091</v>
      </c>
      <c r="P3440" s="4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1" t="s">
        <v>6979</v>
      </c>
      <c r="C3441" s="1" t="s">
        <v>6980</v>
      </c>
      <c r="D3441" s="2">
        <v>1200</v>
      </c>
      <c r="E3441" s="3">
        <v>1616.14</v>
      </c>
      <c r="F3441" t="s">
        <v>19</v>
      </c>
      <c r="G3441" t="s">
        <v>20</v>
      </c>
      <c r="H3441" t="s">
        <v>21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1090</v>
      </c>
      <c r="O3441" t="s">
        <v>1091</v>
      </c>
      <c r="P3441" s="4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1" t="s">
        <v>6981</v>
      </c>
      <c r="C3442" s="1" t="s">
        <v>6982</v>
      </c>
      <c r="D3442" s="2">
        <v>5000</v>
      </c>
      <c r="E3442" s="3">
        <v>5260.92</v>
      </c>
      <c r="F3442" t="s">
        <v>19</v>
      </c>
      <c r="G3442" t="s">
        <v>20</v>
      </c>
      <c r="H3442" t="s">
        <v>21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1090</v>
      </c>
      <c r="O3442" t="s">
        <v>1091</v>
      </c>
      <c r="P3442" s="4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1" t="s">
        <v>6983</v>
      </c>
      <c r="C3443" s="1" t="s">
        <v>6984</v>
      </c>
      <c r="D3443" s="2">
        <v>2500</v>
      </c>
      <c r="E3443" s="3">
        <v>2565</v>
      </c>
      <c r="F3443" t="s">
        <v>19</v>
      </c>
      <c r="G3443" t="s">
        <v>20</v>
      </c>
      <c r="H3443" t="s">
        <v>21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1090</v>
      </c>
      <c r="O3443" t="s">
        <v>1091</v>
      </c>
      <c r="P3443" s="4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1" t="s">
        <v>6985</v>
      </c>
      <c r="C3444" s="1" t="s">
        <v>6986</v>
      </c>
      <c r="D3444" s="2">
        <v>250</v>
      </c>
      <c r="E3444" s="3">
        <v>250</v>
      </c>
      <c r="F3444" t="s">
        <v>19</v>
      </c>
      <c r="G3444" t="s">
        <v>20</v>
      </c>
      <c r="H3444" t="s">
        <v>21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1090</v>
      </c>
      <c r="O3444" t="s">
        <v>1091</v>
      </c>
      <c r="P3444" s="4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1" t="s">
        <v>6987</v>
      </c>
      <c r="C3445" s="1" t="s">
        <v>6988</v>
      </c>
      <c r="D3445" s="2">
        <v>1000</v>
      </c>
      <c r="E3445" s="3">
        <v>1855</v>
      </c>
      <c r="F3445" t="s">
        <v>19</v>
      </c>
      <c r="G3445" t="s">
        <v>20</v>
      </c>
      <c r="H3445" t="s">
        <v>21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1090</v>
      </c>
      <c r="O3445" t="s">
        <v>1091</v>
      </c>
      <c r="P3445" s="4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1" t="s">
        <v>6989</v>
      </c>
      <c r="C3446" s="1" t="s">
        <v>6990</v>
      </c>
      <c r="D3446" s="2">
        <v>300</v>
      </c>
      <c r="E3446" s="3">
        <v>867</v>
      </c>
      <c r="F3446" t="s">
        <v>19</v>
      </c>
      <c r="G3446" t="s">
        <v>54</v>
      </c>
      <c r="H3446" t="s">
        <v>55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1090</v>
      </c>
      <c r="O3446" t="s">
        <v>1091</v>
      </c>
      <c r="P3446" s="4">
        <f t="shared" si="106"/>
        <v>42521.291504629626</v>
      </c>
      <c r="Q3446">
        <f t="shared" si="107"/>
        <v>2016</v>
      </c>
    </row>
    <row r="3447" spans="1:17" ht="45" x14ac:dyDescent="0.25">
      <c r="A3447">
        <v>3445</v>
      </c>
      <c r="B3447" s="1" t="s">
        <v>6991</v>
      </c>
      <c r="C3447" s="1" t="s">
        <v>6992</v>
      </c>
      <c r="D3447" s="2">
        <v>2000</v>
      </c>
      <c r="E3447" s="3">
        <v>2000</v>
      </c>
      <c r="F3447" t="s">
        <v>19</v>
      </c>
      <c r="G3447" t="s">
        <v>28</v>
      </c>
      <c r="H3447" t="s">
        <v>29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1090</v>
      </c>
      <c r="O3447" t="s">
        <v>1091</v>
      </c>
      <c r="P3447" s="4">
        <f t="shared" si="106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1" t="s">
        <v>6993</v>
      </c>
      <c r="C3448" s="1" t="s">
        <v>6994</v>
      </c>
      <c r="D3448" s="2">
        <v>1000</v>
      </c>
      <c r="E3448" s="3">
        <v>1082</v>
      </c>
      <c r="F3448" t="s">
        <v>19</v>
      </c>
      <c r="G3448" t="s">
        <v>28</v>
      </c>
      <c r="H3448" t="s">
        <v>29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1090</v>
      </c>
      <c r="O3448" t="s">
        <v>1091</v>
      </c>
      <c r="P3448" s="4">
        <f t="shared" si="106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1" t="s">
        <v>6995</v>
      </c>
      <c r="C3449" s="1" t="s">
        <v>6996</v>
      </c>
      <c r="D3449" s="2">
        <v>1000</v>
      </c>
      <c r="E3449" s="3">
        <v>1078</v>
      </c>
      <c r="F3449" t="s">
        <v>19</v>
      </c>
      <c r="G3449" t="s">
        <v>20</v>
      </c>
      <c r="H3449" t="s">
        <v>21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1090</v>
      </c>
      <c r="O3449" t="s">
        <v>1091</v>
      </c>
      <c r="P3449" s="4">
        <f t="shared" si="106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1" t="s">
        <v>6997</v>
      </c>
      <c r="C3450" s="1" t="s">
        <v>6998</v>
      </c>
      <c r="D3450" s="2">
        <v>2100</v>
      </c>
      <c r="E3450" s="3">
        <v>2305</v>
      </c>
      <c r="F3450" t="s">
        <v>19</v>
      </c>
      <c r="G3450" t="s">
        <v>20</v>
      </c>
      <c r="H3450" t="s">
        <v>21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1090</v>
      </c>
      <c r="O3450" t="s">
        <v>1091</v>
      </c>
      <c r="P3450" s="4">
        <f t="shared" si="106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1" t="s">
        <v>6999</v>
      </c>
      <c r="C3451" s="1" t="s">
        <v>7000</v>
      </c>
      <c r="D3451" s="2">
        <v>800</v>
      </c>
      <c r="E3451" s="3">
        <v>1365</v>
      </c>
      <c r="F3451" t="s">
        <v>19</v>
      </c>
      <c r="G3451" t="s">
        <v>20</v>
      </c>
      <c r="H3451" t="s">
        <v>21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1090</v>
      </c>
      <c r="O3451" t="s">
        <v>1091</v>
      </c>
      <c r="P3451" s="4">
        <f t="shared" si="106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1" t="s">
        <v>7001</v>
      </c>
      <c r="C3452" s="1" t="s">
        <v>7002</v>
      </c>
      <c r="D3452" s="2">
        <v>500</v>
      </c>
      <c r="E3452" s="3">
        <v>760</v>
      </c>
      <c r="F3452" t="s">
        <v>19</v>
      </c>
      <c r="G3452" t="s">
        <v>28</v>
      </c>
      <c r="H3452" t="s">
        <v>29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1090</v>
      </c>
      <c r="O3452" t="s">
        <v>1091</v>
      </c>
      <c r="P3452" s="4">
        <f t="shared" si="106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1" t="s">
        <v>7003</v>
      </c>
      <c r="C3453" s="1" t="s">
        <v>7004</v>
      </c>
      <c r="D3453" s="2">
        <v>650</v>
      </c>
      <c r="E3453" s="3">
        <v>658</v>
      </c>
      <c r="F3453" t="s">
        <v>19</v>
      </c>
      <c r="G3453" t="s">
        <v>20</v>
      </c>
      <c r="H3453" t="s">
        <v>21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1090</v>
      </c>
      <c r="O3453" t="s">
        <v>1091</v>
      </c>
      <c r="P3453" s="4">
        <f t="shared" si="106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1" t="s">
        <v>7005</v>
      </c>
      <c r="C3454" s="1" t="s">
        <v>7006</v>
      </c>
      <c r="D3454" s="2">
        <v>1000</v>
      </c>
      <c r="E3454" s="3">
        <v>1532</v>
      </c>
      <c r="F3454" t="s">
        <v>19</v>
      </c>
      <c r="G3454" t="s">
        <v>20</v>
      </c>
      <c r="H3454" t="s">
        <v>21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1090</v>
      </c>
      <c r="O3454" t="s">
        <v>1091</v>
      </c>
      <c r="P3454" s="4">
        <f t="shared" si="106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1" t="s">
        <v>7007</v>
      </c>
      <c r="C3455" s="1" t="s">
        <v>7008</v>
      </c>
      <c r="D3455" s="2">
        <v>300</v>
      </c>
      <c r="E3455" s="3">
        <v>385</v>
      </c>
      <c r="F3455" t="s">
        <v>19</v>
      </c>
      <c r="G3455" t="s">
        <v>28</v>
      </c>
      <c r="H3455" t="s">
        <v>29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1090</v>
      </c>
      <c r="O3455" t="s">
        <v>1091</v>
      </c>
      <c r="P3455" s="4">
        <f t="shared" si="106"/>
        <v>42535.97865740741</v>
      </c>
      <c r="Q3455">
        <f t="shared" si="107"/>
        <v>2016</v>
      </c>
    </row>
    <row r="3456" spans="1:17" ht="60" x14ac:dyDescent="0.25">
      <c r="A3456">
        <v>3454</v>
      </c>
      <c r="B3456" s="1" t="s">
        <v>7009</v>
      </c>
      <c r="C3456" s="1" t="s">
        <v>7010</v>
      </c>
      <c r="D3456" s="2">
        <v>700</v>
      </c>
      <c r="E3456" s="3">
        <v>705</v>
      </c>
      <c r="F3456" t="s">
        <v>19</v>
      </c>
      <c r="G3456" t="s">
        <v>28</v>
      </c>
      <c r="H3456" t="s">
        <v>29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1090</v>
      </c>
      <c r="O3456" t="s">
        <v>1091</v>
      </c>
      <c r="P3456" s="4">
        <f t="shared" si="106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1" t="s">
        <v>7011</v>
      </c>
      <c r="C3457" s="1" t="s">
        <v>7012</v>
      </c>
      <c r="D3457" s="2">
        <v>10000</v>
      </c>
      <c r="E3457" s="3">
        <v>10065</v>
      </c>
      <c r="F3457" t="s">
        <v>19</v>
      </c>
      <c r="G3457" t="s">
        <v>20</v>
      </c>
      <c r="H3457" t="s">
        <v>21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1090</v>
      </c>
      <c r="O3457" t="s">
        <v>1091</v>
      </c>
      <c r="P3457" s="4">
        <f t="shared" si="106"/>
        <v>42626.7503125</v>
      </c>
      <c r="Q3457">
        <f t="shared" si="107"/>
        <v>2016</v>
      </c>
    </row>
    <row r="3458" spans="1:17" ht="60" x14ac:dyDescent="0.25">
      <c r="A3458">
        <v>3456</v>
      </c>
      <c r="B3458" s="1" t="s">
        <v>7013</v>
      </c>
      <c r="C3458" s="1" t="s">
        <v>7014</v>
      </c>
      <c r="D3458" s="2">
        <v>3000</v>
      </c>
      <c r="E3458" s="3">
        <v>5739</v>
      </c>
      <c r="F3458" t="s">
        <v>19</v>
      </c>
      <c r="G3458" t="s">
        <v>20</v>
      </c>
      <c r="H3458" t="s">
        <v>21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1090</v>
      </c>
      <c r="O3458" t="s">
        <v>1091</v>
      </c>
      <c r="P3458" s="4">
        <f t="shared" ref="P3458:P3521" si="108">(((J3458/60)/60)/24)+DATE(1970,1,1)</f>
        <v>41821.205636574072</v>
      </c>
      <c r="Q3458">
        <f t="shared" ref="Q3458:Q3521" si="109">YEAR(P3458)</f>
        <v>2014</v>
      </c>
    </row>
    <row r="3459" spans="1:17" ht="30" x14ac:dyDescent="0.25">
      <c r="A3459">
        <v>3457</v>
      </c>
      <c r="B3459" s="1" t="s">
        <v>7015</v>
      </c>
      <c r="C3459" s="1" t="s">
        <v>7016</v>
      </c>
      <c r="D3459" s="2">
        <v>2000</v>
      </c>
      <c r="E3459" s="3">
        <v>2804</v>
      </c>
      <c r="F3459" t="s">
        <v>19</v>
      </c>
      <c r="G3459" t="s">
        <v>20</v>
      </c>
      <c r="H3459" t="s">
        <v>21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1090</v>
      </c>
      <c r="O3459" t="s">
        <v>1091</v>
      </c>
      <c r="P3459" s="4">
        <f t="shared" si="108"/>
        <v>42016.706678240742</v>
      </c>
      <c r="Q3459">
        <f t="shared" si="109"/>
        <v>2015</v>
      </c>
    </row>
    <row r="3460" spans="1:17" ht="60" x14ac:dyDescent="0.25">
      <c r="A3460">
        <v>3458</v>
      </c>
      <c r="B3460" s="1" t="s">
        <v>7017</v>
      </c>
      <c r="C3460" s="1" t="s">
        <v>7018</v>
      </c>
      <c r="D3460" s="2">
        <v>978</v>
      </c>
      <c r="E3460" s="3">
        <v>1216</v>
      </c>
      <c r="F3460" t="s">
        <v>19</v>
      </c>
      <c r="G3460" t="s">
        <v>20</v>
      </c>
      <c r="H3460" t="s">
        <v>21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1090</v>
      </c>
      <c r="O3460" t="s">
        <v>1091</v>
      </c>
      <c r="P3460" s="4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1" t="s">
        <v>7019</v>
      </c>
      <c r="C3461" s="1" t="s">
        <v>7020</v>
      </c>
      <c r="D3461" s="2">
        <v>500</v>
      </c>
      <c r="E3461" s="3">
        <v>631</v>
      </c>
      <c r="F3461" t="s">
        <v>19</v>
      </c>
      <c r="G3461" t="s">
        <v>28</v>
      </c>
      <c r="H3461" t="s">
        <v>29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1090</v>
      </c>
      <c r="O3461" t="s">
        <v>1091</v>
      </c>
      <c r="P3461" s="4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1" t="s">
        <v>7021</v>
      </c>
      <c r="C3462" s="1" t="s">
        <v>7022</v>
      </c>
      <c r="D3462" s="2">
        <v>500</v>
      </c>
      <c r="E3462" s="3">
        <v>950</v>
      </c>
      <c r="F3462" t="s">
        <v>19</v>
      </c>
      <c r="G3462" t="s">
        <v>28</v>
      </c>
      <c r="H3462" t="s">
        <v>29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1090</v>
      </c>
      <c r="O3462" t="s">
        <v>1091</v>
      </c>
      <c r="P3462" s="4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1" t="s">
        <v>7023</v>
      </c>
      <c r="C3463" s="1" t="s">
        <v>7024</v>
      </c>
      <c r="D3463" s="2">
        <v>500</v>
      </c>
      <c r="E3463" s="3">
        <v>695</v>
      </c>
      <c r="F3463" t="s">
        <v>19</v>
      </c>
      <c r="G3463" t="s">
        <v>20</v>
      </c>
      <c r="H3463" t="s">
        <v>21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1090</v>
      </c>
      <c r="O3463" t="s">
        <v>1091</v>
      </c>
      <c r="P3463" s="4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1" t="s">
        <v>7025</v>
      </c>
      <c r="C3464" s="1" t="s">
        <v>7026</v>
      </c>
      <c r="D3464" s="2">
        <v>250</v>
      </c>
      <c r="E3464" s="3">
        <v>505</v>
      </c>
      <c r="F3464" t="s">
        <v>19</v>
      </c>
      <c r="G3464" t="s">
        <v>20</v>
      </c>
      <c r="H3464" t="s">
        <v>21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1090</v>
      </c>
      <c r="O3464" t="s">
        <v>1091</v>
      </c>
      <c r="P3464" s="4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1" t="s">
        <v>7027</v>
      </c>
      <c r="C3465" s="1" t="s">
        <v>7028</v>
      </c>
      <c r="D3465" s="2">
        <v>10000</v>
      </c>
      <c r="E3465" s="3">
        <v>10338</v>
      </c>
      <c r="F3465" t="s">
        <v>19</v>
      </c>
      <c r="G3465" t="s">
        <v>163</v>
      </c>
      <c r="H3465" t="s">
        <v>164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1090</v>
      </c>
      <c r="O3465" t="s">
        <v>1091</v>
      </c>
      <c r="P3465" s="4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1" t="s">
        <v>7029</v>
      </c>
      <c r="C3466" s="1" t="s">
        <v>7030</v>
      </c>
      <c r="D3466" s="2">
        <v>5000</v>
      </c>
      <c r="E3466" s="3">
        <v>5116.18</v>
      </c>
      <c r="F3466" t="s">
        <v>19</v>
      </c>
      <c r="G3466" t="s">
        <v>20</v>
      </c>
      <c r="H3466" t="s">
        <v>21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1090</v>
      </c>
      <c r="O3466" t="s">
        <v>1091</v>
      </c>
      <c r="P3466" s="4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1" t="s">
        <v>7031</v>
      </c>
      <c r="C3467" s="1" t="s">
        <v>7032</v>
      </c>
      <c r="D3467" s="2">
        <v>2000</v>
      </c>
      <c r="E3467" s="3">
        <v>2060</v>
      </c>
      <c r="F3467" t="s">
        <v>19</v>
      </c>
      <c r="G3467" t="s">
        <v>28</v>
      </c>
      <c r="H3467" t="s">
        <v>29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1090</v>
      </c>
      <c r="O3467" t="s">
        <v>1091</v>
      </c>
      <c r="P3467" s="4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1" t="s">
        <v>7033</v>
      </c>
      <c r="C3468" s="1" t="s">
        <v>7034</v>
      </c>
      <c r="D3468" s="2">
        <v>3500</v>
      </c>
      <c r="E3468" s="3">
        <v>4450</v>
      </c>
      <c r="F3468" t="s">
        <v>19</v>
      </c>
      <c r="G3468" t="s">
        <v>20</v>
      </c>
      <c r="H3468" t="s">
        <v>21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1090</v>
      </c>
      <c r="O3468" t="s">
        <v>1091</v>
      </c>
      <c r="P3468" s="4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1" t="s">
        <v>7035</v>
      </c>
      <c r="C3469" s="1" t="s">
        <v>7036</v>
      </c>
      <c r="D3469" s="2">
        <v>3000</v>
      </c>
      <c r="E3469" s="3">
        <v>3030</v>
      </c>
      <c r="F3469" t="s">
        <v>19</v>
      </c>
      <c r="G3469" t="s">
        <v>20</v>
      </c>
      <c r="H3469" t="s">
        <v>21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1090</v>
      </c>
      <c r="O3469" t="s">
        <v>1091</v>
      </c>
      <c r="P3469" s="4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1" t="s">
        <v>7037</v>
      </c>
      <c r="C3470" s="1" t="s">
        <v>7038</v>
      </c>
      <c r="D3470" s="2">
        <v>10000</v>
      </c>
      <c r="E3470" s="3">
        <v>12178</v>
      </c>
      <c r="F3470" t="s">
        <v>19</v>
      </c>
      <c r="G3470" t="s">
        <v>20</v>
      </c>
      <c r="H3470" t="s">
        <v>21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1090</v>
      </c>
      <c r="O3470" t="s">
        <v>1091</v>
      </c>
      <c r="P3470" s="4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1" t="s">
        <v>7039</v>
      </c>
      <c r="C3471" s="1" t="s">
        <v>7040</v>
      </c>
      <c r="D3471" s="2">
        <v>2800</v>
      </c>
      <c r="E3471" s="3">
        <v>3175</v>
      </c>
      <c r="F3471" t="s">
        <v>19</v>
      </c>
      <c r="G3471" t="s">
        <v>20</v>
      </c>
      <c r="H3471" t="s">
        <v>21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1090</v>
      </c>
      <c r="O3471" t="s">
        <v>1091</v>
      </c>
      <c r="P3471" s="4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1" t="s">
        <v>7041</v>
      </c>
      <c r="C3472" s="1" t="s">
        <v>7042</v>
      </c>
      <c r="D3472" s="2">
        <v>250</v>
      </c>
      <c r="E3472" s="3">
        <v>375</v>
      </c>
      <c r="F3472" t="s">
        <v>19</v>
      </c>
      <c r="G3472" t="s">
        <v>20</v>
      </c>
      <c r="H3472" t="s">
        <v>21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1090</v>
      </c>
      <c r="O3472" t="s">
        <v>1091</v>
      </c>
      <c r="P3472" s="4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1" t="s">
        <v>7043</v>
      </c>
      <c r="C3473" s="1" t="s">
        <v>7044</v>
      </c>
      <c r="D3473" s="2">
        <v>500</v>
      </c>
      <c r="E3473" s="3">
        <v>1073</v>
      </c>
      <c r="F3473" t="s">
        <v>19</v>
      </c>
      <c r="G3473" t="s">
        <v>28</v>
      </c>
      <c r="H3473" t="s">
        <v>29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1090</v>
      </c>
      <c r="O3473" t="s">
        <v>1091</v>
      </c>
      <c r="P3473" s="4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1" t="s">
        <v>7045</v>
      </c>
      <c r="C3474" s="1" t="s">
        <v>7046</v>
      </c>
      <c r="D3474" s="2">
        <v>2000</v>
      </c>
      <c r="E3474" s="3">
        <v>2041</v>
      </c>
      <c r="F3474" t="s">
        <v>19</v>
      </c>
      <c r="G3474" t="s">
        <v>20</v>
      </c>
      <c r="H3474" t="s">
        <v>21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1090</v>
      </c>
      <c r="O3474" t="s">
        <v>1091</v>
      </c>
      <c r="P3474" s="4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1" t="s">
        <v>7047</v>
      </c>
      <c r="C3475" s="1" t="s">
        <v>7048</v>
      </c>
      <c r="D3475" s="2">
        <v>4900</v>
      </c>
      <c r="E3475" s="3">
        <v>4900</v>
      </c>
      <c r="F3475" t="s">
        <v>19</v>
      </c>
      <c r="G3475" t="s">
        <v>20</v>
      </c>
      <c r="H3475" t="s">
        <v>21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1090</v>
      </c>
      <c r="O3475" t="s">
        <v>1091</v>
      </c>
      <c r="P3475" s="4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1" t="s">
        <v>7049</v>
      </c>
      <c r="C3476" s="1" t="s">
        <v>7050</v>
      </c>
      <c r="D3476" s="2">
        <v>2000</v>
      </c>
      <c r="E3476" s="3">
        <v>2020</v>
      </c>
      <c r="F3476" t="s">
        <v>19</v>
      </c>
      <c r="G3476" t="s">
        <v>28</v>
      </c>
      <c r="H3476" t="s">
        <v>29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1090</v>
      </c>
      <c r="O3476" t="s">
        <v>1091</v>
      </c>
      <c r="P3476" s="4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1" t="s">
        <v>7051</v>
      </c>
      <c r="C3477" s="1" t="s">
        <v>7052</v>
      </c>
      <c r="D3477" s="2">
        <v>300</v>
      </c>
      <c r="E3477" s="3">
        <v>340</v>
      </c>
      <c r="F3477" t="s">
        <v>19</v>
      </c>
      <c r="G3477" t="s">
        <v>28</v>
      </c>
      <c r="H3477" t="s">
        <v>29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1090</v>
      </c>
      <c r="O3477" t="s">
        <v>1091</v>
      </c>
      <c r="P3477" s="4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1" t="s">
        <v>7053</v>
      </c>
      <c r="C3478" s="1" t="s">
        <v>7054</v>
      </c>
      <c r="D3478" s="2">
        <v>300</v>
      </c>
      <c r="E3478" s="3">
        <v>312</v>
      </c>
      <c r="F3478" t="s">
        <v>19</v>
      </c>
      <c r="G3478" t="s">
        <v>20</v>
      </c>
      <c r="H3478" t="s">
        <v>21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1090</v>
      </c>
      <c r="O3478" t="s">
        <v>1091</v>
      </c>
      <c r="P3478" s="4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1" t="s">
        <v>7055</v>
      </c>
      <c r="C3479" s="1" t="s">
        <v>7056</v>
      </c>
      <c r="D3479" s="2">
        <v>1800</v>
      </c>
      <c r="E3479" s="3">
        <v>2076</v>
      </c>
      <c r="F3479" t="s">
        <v>19</v>
      </c>
      <c r="G3479" t="s">
        <v>20</v>
      </c>
      <c r="H3479" t="s">
        <v>21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1090</v>
      </c>
      <c r="O3479" t="s">
        <v>1091</v>
      </c>
      <c r="P3479" s="4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1" t="s">
        <v>7057</v>
      </c>
      <c r="C3480" s="1" t="s">
        <v>7058</v>
      </c>
      <c r="D3480" s="2">
        <v>2000</v>
      </c>
      <c r="E3480" s="3">
        <v>2257</v>
      </c>
      <c r="F3480" t="s">
        <v>19</v>
      </c>
      <c r="G3480" t="s">
        <v>20</v>
      </c>
      <c r="H3480" t="s">
        <v>21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1090</v>
      </c>
      <c r="O3480" t="s">
        <v>1091</v>
      </c>
      <c r="P3480" s="4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1" t="s">
        <v>7059</v>
      </c>
      <c r="C3481" s="1" t="s">
        <v>7060</v>
      </c>
      <c r="D3481" s="2">
        <v>1500</v>
      </c>
      <c r="E3481" s="3">
        <v>1918</v>
      </c>
      <c r="F3481" t="s">
        <v>19</v>
      </c>
      <c r="G3481" t="s">
        <v>28</v>
      </c>
      <c r="H3481" t="s">
        <v>29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1090</v>
      </c>
      <c r="O3481" t="s">
        <v>1091</v>
      </c>
      <c r="P3481" s="4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1" t="s">
        <v>7061</v>
      </c>
      <c r="C3482" s="1" t="s">
        <v>7062</v>
      </c>
      <c r="D3482" s="2">
        <v>1500</v>
      </c>
      <c r="E3482" s="3">
        <v>2140</v>
      </c>
      <c r="F3482" t="s">
        <v>19</v>
      </c>
      <c r="G3482" t="s">
        <v>20</v>
      </c>
      <c r="H3482" t="s">
        <v>21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1090</v>
      </c>
      <c r="O3482" t="s">
        <v>1091</v>
      </c>
      <c r="P3482" s="4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1" t="s">
        <v>7063</v>
      </c>
      <c r="C3483" s="1" t="s">
        <v>7064</v>
      </c>
      <c r="D3483" s="2">
        <v>10000</v>
      </c>
      <c r="E3483" s="3">
        <v>11880</v>
      </c>
      <c r="F3483" t="s">
        <v>19</v>
      </c>
      <c r="G3483" t="s">
        <v>54</v>
      </c>
      <c r="H3483" t="s">
        <v>55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1090</v>
      </c>
      <c r="O3483" t="s">
        <v>1091</v>
      </c>
      <c r="P3483" s="4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1" t="s">
        <v>7065</v>
      </c>
      <c r="C3484" s="1" t="s">
        <v>7066</v>
      </c>
      <c r="D3484" s="2">
        <v>3000</v>
      </c>
      <c r="E3484" s="3">
        <v>4150</v>
      </c>
      <c r="F3484" t="s">
        <v>19</v>
      </c>
      <c r="G3484" t="s">
        <v>28</v>
      </c>
      <c r="H3484" t="s">
        <v>29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1090</v>
      </c>
      <c r="O3484" t="s">
        <v>1091</v>
      </c>
      <c r="P3484" s="4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1" t="s">
        <v>7067</v>
      </c>
      <c r="C3485" s="1" t="s">
        <v>7068</v>
      </c>
      <c r="D3485" s="2">
        <v>3350</v>
      </c>
      <c r="E3485" s="3">
        <v>5358</v>
      </c>
      <c r="F3485" t="s">
        <v>19</v>
      </c>
      <c r="G3485" t="s">
        <v>20</v>
      </c>
      <c r="H3485" t="s">
        <v>21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1090</v>
      </c>
      <c r="O3485" t="s">
        <v>1091</v>
      </c>
      <c r="P3485" s="4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1" t="s">
        <v>7069</v>
      </c>
      <c r="C3486" s="1" t="s">
        <v>7070</v>
      </c>
      <c r="D3486" s="2">
        <v>2500</v>
      </c>
      <c r="E3486" s="3">
        <v>2856</v>
      </c>
      <c r="F3486" t="s">
        <v>19</v>
      </c>
      <c r="G3486" t="s">
        <v>20</v>
      </c>
      <c r="H3486" t="s">
        <v>21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1090</v>
      </c>
      <c r="O3486" t="s">
        <v>1091</v>
      </c>
      <c r="P3486" s="4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1" t="s">
        <v>7071</v>
      </c>
      <c r="C3487" s="1" t="s">
        <v>7072</v>
      </c>
      <c r="D3487" s="2">
        <v>1650</v>
      </c>
      <c r="E3487" s="3">
        <v>1660</v>
      </c>
      <c r="F3487" t="s">
        <v>19</v>
      </c>
      <c r="G3487" t="s">
        <v>20</v>
      </c>
      <c r="H3487" t="s">
        <v>21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1090</v>
      </c>
      <c r="O3487" t="s">
        <v>1091</v>
      </c>
      <c r="P3487" s="4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1" t="s">
        <v>7073</v>
      </c>
      <c r="C3488" s="1" t="s">
        <v>7074</v>
      </c>
      <c r="D3488" s="2">
        <v>3000</v>
      </c>
      <c r="E3488" s="3">
        <v>4656</v>
      </c>
      <c r="F3488" t="s">
        <v>19</v>
      </c>
      <c r="G3488" t="s">
        <v>20</v>
      </c>
      <c r="H3488" t="s">
        <v>21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1090</v>
      </c>
      <c r="O3488" t="s">
        <v>1091</v>
      </c>
      <c r="P3488" s="4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1" t="s">
        <v>7075</v>
      </c>
      <c r="C3489" s="1" t="s">
        <v>7076</v>
      </c>
      <c r="D3489" s="2">
        <v>2000</v>
      </c>
      <c r="E3489" s="3">
        <v>2555</v>
      </c>
      <c r="F3489" t="s">
        <v>19</v>
      </c>
      <c r="G3489" t="s">
        <v>28</v>
      </c>
      <c r="H3489" t="s">
        <v>29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1090</v>
      </c>
      <c r="O3489" t="s">
        <v>1091</v>
      </c>
      <c r="P3489" s="4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1" t="s">
        <v>7077</v>
      </c>
      <c r="C3490" s="1" t="s">
        <v>7078</v>
      </c>
      <c r="D3490" s="2">
        <v>3000</v>
      </c>
      <c r="E3490" s="3">
        <v>3636</v>
      </c>
      <c r="F3490" t="s">
        <v>19</v>
      </c>
      <c r="G3490" t="s">
        <v>20</v>
      </c>
      <c r="H3490" t="s">
        <v>21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1090</v>
      </c>
      <c r="O3490" t="s">
        <v>1091</v>
      </c>
      <c r="P3490" s="4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1" t="s">
        <v>7079</v>
      </c>
      <c r="C3491" s="1" t="s">
        <v>7080</v>
      </c>
      <c r="D3491" s="2">
        <v>5000</v>
      </c>
      <c r="E3491" s="3">
        <v>5635</v>
      </c>
      <c r="F3491" t="s">
        <v>19</v>
      </c>
      <c r="G3491" t="s">
        <v>28</v>
      </c>
      <c r="H3491" t="s">
        <v>29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1090</v>
      </c>
      <c r="O3491" t="s">
        <v>1091</v>
      </c>
      <c r="P3491" s="4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1" t="s">
        <v>7081</v>
      </c>
      <c r="C3492" s="1" t="s">
        <v>7082</v>
      </c>
      <c r="D3492" s="2">
        <v>1000</v>
      </c>
      <c r="E3492" s="3">
        <v>1275</v>
      </c>
      <c r="F3492" t="s">
        <v>19</v>
      </c>
      <c r="G3492" t="s">
        <v>20</v>
      </c>
      <c r="H3492" t="s">
        <v>21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1090</v>
      </c>
      <c r="O3492" t="s">
        <v>1091</v>
      </c>
      <c r="P3492" s="4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1" t="s">
        <v>7083</v>
      </c>
      <c r="C3493" s="1" t="s">
        <v>7084</v>
      </c>
      <c r="D3493" s="2">
        <v>500</v>
      </c>
      <c r="E3493" s="3">
        <v>791</v>
      </c>
      <c r="F3493" t="s">
        <v>19</v>
      </c>
      <c r="G3493" t="s">
        <v>20</v>
      </c>
      <c r="H3493" t="s">
        <v>21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1090</v>
      </c>
      <c r="O3493" t="s">
        <v>1091</v>
      </c>
      <c r="P3493" s="4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1" t="s">
        <v>7085</v>
      </c>
      <c r="C3494" s="1" t="s">
        <v>7086</v>
      </c>
      <c r="D3494" s="2">
        <v>3800</v>
      </c>
      <c r="E3494" s="3">
        <v>4000.22</v>
      </c>
      <c r="F3494" t="s">
        <v>19</v>
      </c>
      <c r="G3494" t="s">
        <v>20</v>
      </c>
      <c r="H3494" t="s">
        <v>21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1090</v>
      </c>
      <c r="O3494" t="s">
        <v>1091</v>
      </c>
      <c r="P3494" s="4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1" t="s">
        <v>7087</v>
      </c>
      <c r="C3495" s="1" t="s">
        <v>7088</v>
      </c>
      <c r="D3495" s="2">
        <v>1500</v>
      </c>
      <c r="E3495" s="3">
        <v>1500</v>
      </c>
      <c r="F3495" t="s">
        <v>19</v>
      </c>
      <c r="G3495" t="s">
        <v>20</v>
      </c>
      <c r="H3495" t="s">
        <v>21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1090</v>
      </c>
      <c r="O3495" t="s">
        <v>1091</v>
      </c>
      <c r="P3495" s="4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1" t="s">
        <v>7089</v>
      </c>
      <c r="C3496" s="1" t="s">
        <v>7090</v>
      </c>
      <c r="D3496" s="2">
        <v>400</v>
      </c>
      <c r="E3496" s="3">
        <v>400</v>
      </c>
      <c r="F3496" t="s">
        <v>19</v>
      </c>
      <c r="G3496" t="s">
        <v>20</v>
      </c>
      <c r="H3496" t="s">
        <v>21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1090</v>
      </c>
      <c r="O3496" t="s">
        <v>1091</v>
      </c>
      <c r="P3496" s="4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1" t="s">
        <v>7091</v>
      </c>
      <c r="C3497" s="1" t="s">
        <v>7092</v>
      </c>
      <c r="D3497" s="2">
        <v>5000</v>
      </c>
      <c r="E3497" s="3">
        <v>5343</v>
      </c>
      <c r="F3497" t="s">
        <v>19</v>
      </c>
      <c r="G3497" t="s">
        <v>163</v>
      </c>
      <c r="H3497" t="s">
        <v>164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1090</v>
      </c>
      <c r="O3497" t="s">
        <v>1091</v>
      </c>
      <c r="P3497" s="4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1" t="s">
        <v>7093</v>
      </c>
      <c r="C3498" s="1" t="s">
        <v>7094</v>
      </c>
      <c r="D3498" s="2">
        <v>3000</v>
      </c>
      <c r="E3498" s="3">
        <v>3732</v>
      </c>
      <c r="F3498" t="s">
        <v>19</v>
      </c>
      <c r="G3498" t="s">
        <v>20</v>
      </c>
      <c r="H3498" t="s">
        <v>21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1090</v>
      </c>
      <c r="O3498" t="s">
        <v>1091</v>
      </c>
      <c r="P3498" s="4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1" t="s">
        <v>7095</v>
      </c>
      <c r="C3499" s="1" t="s">
        <v>7096</v>
      </c>
      <c r="D3499" s="2">
        <v>1551</v>
      </c>
      <c r="E3499" s="3">
        <v>1686</v>
      </c>
      <c r="F3499" t="s">
        <v>19</v>
      </c>
      <c r="G3499" t="s">
        <v>20</v>
      </c>
      <c r="H3499" t="s">
        <v>21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1090</v>
      </c>
      <c r="O3499" t="s">
        <v>1091</v>
      </c>
      <c r="P3499" s="4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1" t="s">
        <v>7097</v>
      </c>
      <c r="C3500" s="1" t="s">
        <v>7098</v>
      </c>
      <c r="D3500" s="2">
        <v>1650</v>
      </c>
      <c r="E3500" s="3">
        <v>1690</v>
      </c>
      <c r="F3500" t="s">
        <v>19</v>
      </c>
      <c r="G3500" t="s">
        <v>163</v>
      </c>
      <c r="H3500" t="s">
        <v>164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1090</v>
      </c>
      <c r="O3500" t="s">
        <v>1091</v>
      </c>
      <c r="P3500" s="4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1" t="s">
        <v>7099</v>
      </c>
      <c r="C3501" s="1" t="s">
        <v>7100</v>
      </c>
      <c r="D3501" s="2">
        <v>2000</v>
      </c>
      <c r="E3501" s="3">
        <v>2110</v>
      </c>
      <c r="F3501" t="s">
        <v>19</v>
      </c>
      <c r="G3501" t="s">
        <v>20</v>
      </c>
      <c r="H3501" t="s">
        <v>21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1090</v>
      </c>
      <c r="O3501" t="s">
        <v>1091</v>
      </c>
      <c r="P3501" s="4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1" t="s">
        <v>7101</v>
      </c>
      <c r="C3502" s="1" t="s">
        <v>7102</v>
      </c>
      <c r="D3502" s="2">
        <v>1000</v>
      </c>
      <c r="E3502" s="3">
        <v>1063</v>
      </c>
      <c r="F3502" t="s">
        <v>19</v>
      </c>
      <c r="G3502" t="s">
        <v>20</v>
      </c>
      <c r="H3502" t="s">
        <v>21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1090</v>
      </c>
      <c r="O3502" t="s">
        <v>1091</v>
      </c>
      <c r="P3502" s="4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1" t="s">
        <v>7103</v>
      </c>
      <c r="C3503" s="1" t="s">
        <v>7104</v>
      </c>
      <c r="D3503" s="2">
        <v>1500</v>
      </c>
      <c r="E3503" s="3">
        <v>1510</v>
      </c>
      <c r="F3503" t="s">
        <v>19</v>
      </c>
      <c r="G3503" t="s">
        <v>28</v>
      </c>
      <c r="H3503" t="s">
        <v>29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1090</v>
      </c>
      <c r="O3503" t="s">
        <v>1091</v>
      </c>
      <c r="P3503" s="4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1" t="s">
        <v>7105</v>
      </c>
      <c r="C3504" s="1" t="s">
        <v>7106</v>
      </c>
      <c r="D3504" s="2">
        <v>4000</v>
      </c>
      <c r="E3504" s="3">
        <v>4216</v>
      </c>
      <c r="F3504" t="s">
        <v>19</v>
      </c>
      <c r="G3504" t="s">
        <v>20</v>
      </c>
      <c r="H3504" t="s">
        <v>21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1090</v>
      </c>
      <c r="O3504" t="s">
        <v>1091</v>
      </c>
      <c r="P3504" s="4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1" t="s">
        <v>7107</v>
      </c>
      <c r="C3505" s="1" t="s">
        <v>7108</v>
      </c>
      <c r="D3505" s="2">
        <v>2500</v>
      </c>
      <c r="E3505" s="3">
        <v>2689</v>
      </c>
      <c r="F3505" t="s">
        <v>19</v>
      </c>
      <c r="G3505" t="s">
        <v>28</v>
      </c>
      <c r="H3505" t="s">
        <v>29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1090</v>
      </c>
      <c r="O3505" t="s">
        <v>1091</v>
      </c>
      <c r="P3505" s="4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1" t="s">
        <v>7109</v>
      </c>
      <c r="C3506" s="1" t="s">
        <v>7110</v>
      </c>
      <c r="D3506" s="2">
        <v>1000</v>
      </c>
      <c r="E3506" s="3">
        <v>1000</v>
      </c>
      <c r="F3506" t="s">
        <v>19</v>
      </c>
      <c r="G3506" t="s">
        <v>20</v>
      </c>
      <c r="H3506" t="s">
        <v>21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1090</v>
      </c>
      <c r="O3506" t="s">
        <v>1091</v>
      </c>
      <c r="P3506" s="4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1" t="s">
        <v>7111</v>
      </c>
      <c r="C3507" s="1" t="s">
        <v>7112</v>
      </c>
      <c r="D3507" s="2">
        <v>2500</v>
      </c>
      <c r="E3507" s="3">
        <v>2594</v>
      </c>
      <c r="F3507" t="s">
        <v>19</v>
      </c>
      <c r="G3507" t="s">
        <v>20</v>
      </c>
      <c r="H3507" t="s">
        <v>21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1090</v>
      </c>
      <c r="O3507" t="s">
        <v>1091</v>
      </c>
      <c r="P3507" s="4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1" t="s">
        <v>7113</v>
      </c>
      <c r="C3508" s="1" t="s">
        <v>7114</v>
      </c>
      <c r="D3508" s="2">
        <v>3000</v>
      </c>
      <c r="E3508" s="3">
        <v>3045</v>
      </c>
      <c r="F3508" t="s">
        <v>19</v>
      </c>
      <c r="G3508" t="s">
        <v>20</v>
      </c>
      <c r="H3508" t="s">
        <v>21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1090</v>
      </c>
      <c r="O3508" t="s">
        <v>1091</v>
      </c>
      <c r="P3508" s="4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1" t="s">
        <v>7115</v>
      </c>
      <c r="C3509" s="1" t="s">
        <v>7116</v>
      </c>
      <c r="D3509" s="2">
        <v>10000</v>
      </c>
      <c r="E3509" s="3">
        <v>10440</v>
      </c>
      <c r="F3509" t="s">
        <v>19</v>
      </c>
      <c r="G3509" t="s">
        <v>20</v>
      </c>
      <c r="H3509" t="s">
        <v>21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1090</v>
      </c>
      <c r="O3509" t="s">
        <v>1091</v>
      </c>
      <c r="P3509" s="4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1" t="s">
        <v>7117</v>
      </c>
      <c r="C3510" s="1" t="s">
        <v>7118</v>
      </c>
      <c r="D3510" s="2">
        <v>100</v>
      </c>
      <c r="E3510" s="3">
        <v>180</v>
      </c>
      <c r="F3510" t="s">
        <v>19</v>
      </c>
      <c r="G3510" t="s">
        <v>28</v>
      </c>
      <c r="H3510" t="s">
        <v>29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1090</v>
      </c>
      <c r="O3510" t="s">
        <v>1091</v>
      </c>
      <c r="P3510" s="4">
        <f t="shared" si="108"/>
        <v>42477.729780092588</v>
      </c>
      <c r="Q3510">
        <f t="shared" si="109"/>
        <v>2016</v>
      </c>
    </row>
    <row r="3511" spans="1:17" ht="60" x14ac:dyDescent="0.25">
      <c r="A3511">
        <v>3509</v>
      </c>
      <c r="B3511" s="1" t="s">
        <v>7119</v>
      </c>
      <c r="C3511" s="1" t="s">
        <v>7120</v>
      </c>
      <c r="D3511" s="2">
        <v>3000</v>
      </c>
      <c r="E3511" s="3">
        <v>3190</v>
      </c>
      <c r="F3511" t="s">
        <v>19</v>
      </c>
      <c r="G3511" t="s">
        <v>20</v>
      </c>
      <c r="H3511" t="s">
        <v>21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1090</v>
      </c>
      <c r="O3511" t="s">
        <v>1091</v>
      </c>
      <c r="P3511" s="4">
        <f t="shared" si="108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1" t="s">
        <v>7121</v>
      </c>
      <c r="C3512" s="1" t="s">
        <v>7122</v>
      </c>
      <c r="D3512" s="2">
        <v>900</v>
      </c>
      <c r="E3512" s="3">
        <v>905</v>
      </c>
      <c r="F3512" t="s">
        <v>19</v>
      </c>
      <c r="G3512" t="s">
        <v>20</v>
      </c>
      <c r="H3512" t="s">
        <v>21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1090</v>
      </c>
      <c r="O3512" t="s">
        <v>1091</v>
      </c>
      <c r="P3512" s="4">
        <f t="shared" si="108"/>
        <v>41802.62090277778</v>
      </c>
      <c r="Q3512">
        <f t="shared" si="109"/>
        <v>2014</v>
      </c>
    </row>
    <row r="3513" spans="1:17" ht="45" x14ac:dyDescent="0.25">
      <c r="A3513">
        <v>3511</v>
      </c>
      <c r="B3513" s="1" t="s">
        <v>7123</v>
      </c>
      <c r="C3513" s="1" t="s">
        <v>7124</v>
      </c>
      <c r="D3513" s="2">
        <v>1500</v>
      </c>
      <c r="E3513" s="3">
        <v>1518</v>
      </c>
      <c r="F3513" t="s">
        <v>19</v>
      </c>
      <c r="G3513" t="s">
        <v>28</v>
      </c>
      <c r="H3513" t="s">
        <v>29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1090</v>
      </c>
      <c r="O3513" t="s">
        <v>1091</v>
      </c>
      <c r="P3513" s="4">
        <f t="shared" si="108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1" t="s">
        <v>7125</v>
      </c>
      <c r="C3514" s="1" t="s">
        <v>7126</v>
      </c>
      <c r="D3514" s="2">
        <v>1000</v>
      </c>
      <c r="E3514" s="3">
        <v>1000</v>
      </c>
      <c r="F3514" t="s">
        <v>19</v>
      </c>
      <c r="G3514" t="s">
        <v>28</v>
      </c>
      <c r="H3514" t="s">
        <v>29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1090</v>
      </c>
      <c r="O3514" t="s">
        <v>1091</v>
      </c>
      <c r="P3514" s="4">
        <f t="shared" si="108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1" t="s">
        <v>7127</v>
      </c>
      <c r="C3515" s="1" t="s">
        <v>7128</v>
      </c>
      <c r="D3515" s="2">
        <v>2800</v>
      </c>
      <c r="E3515" s="3">
        <v>3315</v>
      </c>
      <c r="F3515" t="s">
        <v>19</v>
      </c>
      <c r="G3515" t="s">
        <v>20</v>
      </c>
      <c r="H3515" t="s">
        <v>21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1090</v>
      </c>
      <c r="O3515" t="s">
        <v>1091</v>
      </c>
      <c r="P3515" s="4">
        <f t="shared" si="108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1" t="s">
        <v>7129</v>
      </c>
      <c r="C3516" s="1" t="s">
        <v>7130</v>
      </c>
      <c r="D3516" s="2">
        <v>500</v>
      </c>
      <c r="E3516" s="3">
        <v>550</v>
      </c>
      <c r="F3516" t="s">
        <v>19</v>
      </c>
      <c r="G3516" t="s">
        <v>20</v>
      </c>
      <c r="H3516" t="s">
        <v>21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1090</v>
      </c>
      <c r="O3516" t="s">
        <v>1091</v>
      </c>
      <c r="P3516" s="4">
        <f t="shared" si="108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1" t="s">
        <v>7131</v>
      </c>
      <c r="C3517" s="1" t="s">
        <v>7132</v>
      </c>
      <c r="D3517" s="2">
        <v>3000</v>
      </c>
      <c r="E3517" s="3">
        <v>3080</v>
      </c>
      <c r="F3517" t="s">
        <v>19</v>
      </c>
      <c r="G3517" t="s">
        <v>20</v>
      </c>
      <c r="H3517" t="s">
        <v>21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1090</v>
      </c>
      <c r="O3517" t="s">
        <v>1091</v>
      </c>
      <c r="P3517" s="4">
        <f t="shared" si="108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1" t="s">
        <v>7133</v>
      </c>
      <c r="C3518" s="1" t="s">
        <v>7134</v>
      </c>
      <c r="D3518" s="2">
        <v>2500</v>
      </c>
      <c r="E3518" s="3">
        <v>2500</v>
      </c>
      <c r="F3518" t="s">
        <v>19</v>
      </c>
      <c r="G3518" t="s">
        <v>20</v>
      </c>
      <c r="H3518" t="s">
        <v>21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1090</v>
      </c>
      <c r="O3518" t="s">
        <v>1091</v>
      </c>
      <c r="P3518" s="4">
        <f t="shared" si="108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1" t="s">
        <v>7135</v>
      </c>
      <c r="C3519" s="1" t="s">
        <v>7136</v>
      </c>
      <c r="D3519" s="2">
        <v>4000</v>
      </c>
      <c r="E3519" s="3">
        <v>4000</v>
      </c>
      <c r="F3519" t="s">
        <v>19</v>
      </c>
      <c r="G3519" t="s">
        <v>28</v>
      </c>
      <c r="H3519" t="s">
        <v>29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1090</v>
      </c>
      <c r="O3519" t="s">
        <v>1091</v>
      </c>
      <c r="P3519" s="4">
        <f t="shared" si="108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1" t="s">
        <v>7137</v>
      </c>
      <c r="C3520" s="1" t="s">
        <v>7138</v>
      </c>
      <c r="D3520" s="2">
        <v>1500</v>
      </c>
      <c r="E3520" s="3">
        <v>1650.69</v>
      </c>
      <c r="F3520" t="s">
        <v>19</v>
      </c>
      <c r="G3520" t="s">
        <v>20</v>
      </c>
      <c r="H3520" t="s">
        <v>21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1090</v>
      </c>
      <c r="O3520" t="s">
        <v>1091</v>
      </c>
      <c r="P3520" s="4">
        <f t="shared" si="108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1" t="s">
        <v>7139</v>
      </c>
      <c r="C3521" s="1" t="s">
        <v>7140</v>
      </c>
      <c r="D3521" s="2">
        <v>2000</v>
      </c>
      <c r="E3521" s="3">
        <v>2027</v>
      </c>
      <c r="F3521" t="s">
        <v>19</v>
      </c>
      <c r="G3521" t="s">
        <v>28</v>
      </c>
      <c r="H3521" t="s">
        <v>29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1090</v>
      </c>
      <c r="O3521" t="s">
        <v>1091</v>
      </c>
      <c r="P3521" s="4">
        <f t="shared" si="108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1" t="s">
        <v>7141</v>
      </c>
      <c r="C3522" s="1" t="s">
        <v>7142</v>
      </c>
      <c r="D3522" s="2">
        <v>2000</v>
      </c>
      <c r="E3522" s="3">
        <v>2015</v>
      </c>
      <c r="F3522" t="s">
        <v>19</v>
      </c>
      <c r="G3522" t="s">
        <v>28</v>
      </c>
      <c r="H3522" t="s">
        <v>29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1090</v>
      </c>
      <c r="O3522" t="s">
        <v>1091</v>
      </c>
      <c r="P3522" s="4">
        <f t="shared" ref="P3522:P3585" si="110">(((J3522/60)/60)/24)+DATE(1970,1,1)</f>
        <v>42227.824212962965</v>
      </c>
      <c r="Q3522">
        <f t="shared" ref="Q3522:Q3585" si="111">YEAR(P3522)</f>
        <v>2015</v>
      </c>
    </row>
    <row r="3523" spans="1:17" ht="60" x14ac:dyDescent="0.25">
      <c r="A3523">
        <v>3521</v>
      </c>
      <c r="B3523" s="1" t="s">
        <v>7143</v>
      </c>
      <c r="C3523" s="1" t="s">
        <v>7144</v>
      </c>
      <c r="D3523" s="2">
        <v>350</v>
      </c>
      <c r="E3523" s="3">
        <v>593</v>
      </c>
      <c r="F3523" t="s">
        <v>19</v>
      </c>
      <c r="G3523" t="s">
        <v>20</v>
      </c>
      <c r="H3523" t="s">
        <v>21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1090</v>
      </c>
      <c r="O3523" t="s">
        <v>1091</v>
      </c>
      <c r="P3523" s="4">
        <f t="shared" si="110"/>
        <v>41881.361342592594</v>
      </c>
      <c r="Q3523">
        <f t="shared" si="111"/>
        <v>2014</v>
      </c>
    </row>
    <row r="3524" spans="1:17" ht="60" x14ac:dyDescent="0.25">
      <c r="A3524">
        <v>3522</v>
      </c>
      <c r="B3524" s="1" t="s">
        <v>7145</v>
      </c>
      <c r="C3524" s="1" t="s">
        <v>7146</v>
      </c>
      <c r="D3524" s="2">
        <v>1395</v>
      </c>
      <c r="E3524" s="3">
        <v>1395</v>
      </c>
      <c r="F3524" t="s">
        <v>19</v>
      </c>
      <c r="G3524" t="s">
        <v>28</v>
      </c>
      <c r="H3524" t="s">
        <v>29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1090</v>
      </c>
      <c r="O3524" t="s">
        <v>1091</v>
      </c>
      <c r="P3524" s="4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1" t="s">
        <v>7147</v>
      </c>
      <c r="C3525" s="1" t="s">
        <v>7148</v>
      </c>
      <c r="D3525" s="2">
        <v>4000</v>
      </c>
      <c r="E3525" s="3">
        <v>4546</v>
      </c>
      <c r="F3525" t="s">
        <v>19</v>
      </c>
      <c r="G3525" t="s">
        <v>28</v>
      </c>
      <c r="H3525" t="s">
        <v>29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1090</v>
      </c>
      <c r="O3525" t="s">
        <v>1091</v>
      </c>
      <c r="P3525" s="4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1" t="s">
        <v>7149</v>
      </c>
      <c r="C3526" s="1" t="s">
        <v>7150</v>
      </c>
      <c r="D3526" s="2">
        <v>10000</v>
      </c>
      <c r="E3526" s="3">
        <v>10156</v>
      </c>
      <c r="F3526" t="s">
        <v>19</v>
      </c>
      <c r="G3526" t="s">
        <v>20</v>
      </c>
      <c r="H3526" t="s">
        <v>21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1090</v>
      </c>
      <c r="O3526" t="s">
        <v>1091</v>
      </c>
      <c r="P3526" s="4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1" t="s">
        <v>7151</v>
      </c>
      <c r="C3527" s="1" t="s">
        <v>7152</v>
      </c>
      <c r="D3527" s="2">
        <v>500</v>
      </c>
      <c r="E3527" s="3">
        <v>530</v>
      </c>
      <c r="F3527" t="s">
        <v>19</v>
      </c>
      <c r="G3527" t="s">
        <v>20</v>
      </c>
      <c r="H3527" t="s">
        <v>21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1090</v>
      </c>
      <c r="O3527" t="s">
        <v>1091</v>
      </c>
      <c r="P3527" s="4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1" t="s">
        <v>7153</v>
      </c>
      <c r="C3528" s="1" t="s">
        <v>7154</v>
      </c>
      <c r="D3528" s="2">
        <v>3300</v>
      </c>
      <c r="E3528" s="3">
        <v>3366</v>
      </c>
      <c r="F3528" t="s">
        <v>19</v>
      </c>
      <c r="G3528" t="s">
        <v>20</v>
      </c>
      <c r="H3528" t="s">
        <v>21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1090</v>
      </c>
      <c r="O3528" t="s">
        <v>1091</v>
      </c>
      <c r="P3528" s="4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1" t="s">
        <v>7155</v>
      </c>
      <c r="C3529" s="1" t="s">
        <v>7156</v>
      </c>
      <c r="D3529" s="2">
        <v>6000</v>
      </c>
      <c r="E3529" s="3">
        <v>7015</v>
      </c>
      <c r="F3529" t="s">
        <v>19</v>
      </c>
      <c r="G3529" t="s">
        <v>20</v>
      </c>
      <c r="H3529" t="s">
        <v>21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1090</v>
      </c>
      <c r="O3529" t="s">
        <v>1091</v>
      </c>
      <c r="P3529" s="4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1" t="s">
        <v>7157</v>
      </c>
      <c r="C3530" s="1" t="s">
        <v>7158</v>
      </c>
      <c r="D3530" s="2">
        <v>1650</v>
      </c>
      <c r="E3530" s="3">
        <v>1669</v>
      </c>
      <c r="F3530" t="s">
        <v>19</v>
      </c>
      <c r="G3530" t="s">
        <v>28</v>
      </c>
      <c r="H3530" t="s">
        <v>29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1090</v>
      </c>
      <c r="O3530" t="s">
        <v>1091</v>
      </c>
      <c r="P3530" s="4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1" t="s">
        <v>7159</v>
      </c>
      <c r="C3531" s="1" t="s">
        <v>7160</v>
      </c>
      <c r="D3531" s="2">
        <v>500</v>
      </c>
      <c r="E3531" s="3">
        <v>660</v>
      </c>
      <c r="F3531" t="s">
        <v>19</v>
      </c>
      <c r="G3531" t="s">
        <v>20</v>
      </c>
      <c r="H3531" t="s">
        <v>21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1090</v>
      </c>
      <c r="O3531" t="s">
        <v>1091</v>
      </c>
      <c r="P3531" s="4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1" t="s">
        <v>7161</v>
      </c>
      <c r="C3532" s="1" t="s">
        <v>7162</v>
      </c>
      <c r="D3532" s="2">
        <v>2750</v>
      </c>
      <c r="E3532" s="3">
        <v>2750</v>
      </c>
      <c r="F3532" t="s">
        <v>19</v>
      </c>
      <c r="G3532" t="s">
        <v>28</v>
      </c>
      <c r="H3532" t="s">
        <v>29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1090</v>
      </c>
      <c r="O3532" t="s">
        <v>1091</v>
      </c>
      <c r="P3532" s="4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1" t="s">
        <v>7163</v>
      </c>
      <c r="C3533" s="1" t="s">
        <v>7164</v>
      </c>
      <c r="D3533" s="2">
        <v>1000</v>
      </c>
      <c r="E3533" s="3">
        <v>1280</v>
      </c>
      <c r="F3533" t="s">
        <v>19</v>
      </c>
      <c r="G3533" t="s">
        <v>20</v>
      </c>
      <c r="H3533" t="s">
        <v>21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1090</v>
      </c>
      <c r="O3533" t="s">
        <v>1091</v>
      </c>
      <c r="P3533" s="4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1" t="s">
        <v>7165</v>
      </c>
      <c r="C3534" s="1" t="s">
        <v>7166</v>
      </c>
      <c r="D3534" s="2">
        <v>960</v>
      </c>
      <c r="E3534" s="3">
        <v>1142</v>
      </c>
      <c r="F3534" t="s">
        <v>19</v>
      </c>
      <c r="G3534" t="s">
        <v>20</v>
      </c>
      <c r="H3534" t="s">
        <v>21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1090</v>
      </c>
      <c r="O3534" t="s">
        <v>1091</v>
      </c>
      <c r="P3534" s="4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1" t="s">
        <v>7167</v>
      </c>
      <c r="C3535" s="1" t="s">
        <v>7168</v>
      </c>
      <c r="D3535" s="2">
        <v>500</v>
      </c>
      <c r="E3535" s="3">
        <v>631</v>
      </c>
      <c r="F3535" t="s">
        <v>19</v>
      </c>
      <c r="G3535" t="s">
        <v>20</v>
      </c>
      <c r="H3535" t="s">
        <v>21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1090</v>
      </c>
      <c r="O3535" t="s">
        <v>1091</v>
      </c>
      <c r="P3535" s="4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1" t="s">
        <v>7169</v>
      </c>
      <c r="C3536" s="1" t="s">
        <v>7170</v>
      </c>
      <c r="D3536" s="2">
        <v>5000</v>
      </c>
      <c r="E3536" s="3">
        <v>7810</v>
      </c>
      <c r="F3536" t="s">
        <v>19</v>
      </c>
      <c r="G3536" t="s">
        <v>20</v>
      </c>
      <c r="H3536" t="s">
        <v>21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1090</v>
      </c>
      <c r="O3536" t="s">
        <v>1091</v>
      </c>
      <c r="P3536" s="4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1" t="s">
        <v>7171</v>
      </c>
      <c r="C3537" s="1" t="s">
        <v>7172</v>
      </c>
      <c r="D3537" s="2">
        <v>2000</v>
      </c>
      <c r="E3537" s="3">
        <v>2063</v>
      </c>
      <c r="F3537" t="s">
        <v>19</v>
      </c>
      <c r="G3537" t="s">
        <v>28</v>
      </c>
      <c r="H3537" t="s">
        <v>29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1090</v>
      </c>
      <c r="O3537" t="s">
        <v>1091</v>
      </c>
      <c r="P3537" s="4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1" t="s">
        <v>7173</v>
      </c>
      <c r="C3538" s="1" t="s">
        <v>7174</v>
      </c>
      <c r="D3538" s="2">
        <v>150</v>
      </c>
      <c r="E3538" s="3">
        <v>230</v>
      </c>
      <c r="F3538" t="s">
        <v>19</v>
      </c>
      <c r="G3538" t="s">
        <v>28</v>
      </c>
      <c r="H3538" t="s">
        <v>29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1090</v>
      </c>
      <c r="O3538" t="s">
        <v>1091</v>
      </c>
      <c r="P3538" s="4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1" t="s">
        <v>7175</v>
      </c>
      <c r="C3539" s="1" t="s">
        <v>7176</v>
      </c>
      <c r="D3539" s="2">
        <v>675</v>
      </c>
      <c r="E3539" s="3">
        <v>1218</v>
      </c>
      <c r="F3539" t="s">
        <v>19</v>
      </c>
      <c r="G3539" t="s">
        <v>163</v>
      </c>
      <c r="H3539" t="s">
        <v>164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1090</v>
      </c>
      <c r="O3539" t="s">
        <v>1091</v>
      </c>
      <c r="P3539" s="4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1" t="s">
        <v>7177</v>
      </c>
      <c r="C3540" s="1" t="s">
        <v>7178</v>
      </c>
      <c r="D3540" s="2">
        <v>2000</v>
      </c>
      <c r="E3540" s="3">
        <v>2569</v>
      </c>
      <c r="F3540" t="s">
        <v>19</v>
      </c>
      <c r="G3540" t="s">
        <v>28</v>
      </c>
      <c r="H3540" t="s">
        <v>29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1090</v>
      </c>
      <c r="O3540" t="s">
        <v>1091</v>
      </c>
      <c r="P3540" s="4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1" t="s">
        <v>7179</v>
      </c>
      <c r="C3541" s="1" t="s">
        <v>7180</v>
      </c>
      <c r="D3541" s="2">
        <v>600</v>
      </c>
      <c r="E3541" s="3">
        <v>718</v>
      </c>
      <c r="F3541" t="s">
        <v>19</v>
      </c>
      <c r="G3541" t="s">
        <v>20</v>
      </c>
      <c r="H3541" t="s">
        <v>21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1090</v>
      </c>
      <c r="O3541" t="s">
        <v>1091</v>
      </c>
      <c r="P3541" s="4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1" t="s">
        <v>7181</v>
      </c>
      <c r="C3542" s="1" t="s">
        <v>7182</v>
      </c>
      <c r="D3542" s="2">
        <v>300</v>
      </c>
      <c r="E3542" s="3">
        <v>369</v>
      </c>
      <c r="F3542" t="s">
        <v>19</v>
      </c>
      <c r="G3542" t="s">
        <v>28</v>
      </c>
      <c r="H3542" t="s">
        <v>29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1090</v>
      </c>
      <c r="O3542" t="s">
        <v>1091</v>
      </c>
      <c r="P3542" s="4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1" t="s">
        <v>7183</v>
      </c>
      <c r="C3543" s="1" t="s">
        <v>7184</v>
      </c>
      <c r="D3543" s="2">
        <v>1200</v>
      </c>
      <c r="E3543" s="3">
        <v>1260</v>
      </c>
      <c r="F3543" t="s">
        <v>19</v>
      </c>
      <c r="G3543" t="s">
        <v>28</v>
      </c>
      <c r="H3543" t="s">
        <v>29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1090</v>
      </c>
      <c r="O3543" t="s">
        <v>1091</v>
      </c>
      <c r="P3543" s="4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1" t="s">
        <v>7185</v>
      </c>
      <c r="C3544" s="1" t="s">
        <v>7186</v>
      </c>
      <c r="D3544" s="2">
        <v>5500</v>
      </c>
      <c r="E3544" s="3">
        <v>5623</v>
      </c>
      <c r="F3544" t="s">
        <v>19</v>
      </c>
      <c r="G3544" t="s">
        <v>20</v>
      </c>
      <c r="H3544" t="s">
        <v>21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1090</v>
      </c>
      <c r="O3544" t="s">
        <v>1091</v>
      </c>
      <c r="P3544" s="4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1" t="s">
        <v>7187</v>
      </c>
      <c r="C3545" s="1" t="s">
        <v>7188</v>
      </c>
      <c r="D3545" s="2">
        <v>1500</v>
      </c>
      <c r="E3545" s="3">
        <v>1570</v>
      </c>
      <c r="F3545" t="s">
        <v>19</v>
      </c>
      <c r="G3545" t="s">
        <v>506</v>
      </c>
      <c r="H3545" t="s">
        <v>59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1090</v>
      </c>
      <c r="O3545" t="s">
        <v>1091</v>
      </c>
      <c r="P3545" s="4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1" t="s">
        <v>7189</v>
      </c>
      <c r="C3546" s="1" t="s">
        <v>7190</v>
      </c>
      <c r="D3546" s="2">
        <v>2500</v>
      </c>
      <c r="E3546" s="3">
        <v>2500</v>
      </c>
      <c r="F3546" t="s">
        <v>19</v>
      </c>
      <c r="G3546" t="s">
        <v>20</v>
      </c>
      <c r="H3546" t="s">
        <v>21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1090</v>
      </c>
      <c r="O3546" t="s">
        <v>1091</v>
      </c>
      <c r="P3546" s="4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1" t="s">
        <v>7191</v>
      </c>
      <c r="C3547" s="1" t="s">
        <v>7192</v>
      </c>
      <c r="D3547" s="2">
        <v>250</v>
      </c>
      <c r="E3547" s="3">
        <v>251</v>
      </c>
      <c r="F3547" t="s">
        <v>19</v>
      </c>
      <c r="G3547" t="s">
        <v>20</v>
      </c>
      <c r="H3547" t="s">
        <v>21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1090</v>
      </c>
      <c r="O3547" t="s">
        <v>1091</v>
      </c>
      <c r="P3547" s="4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1" t="s">
        <v>7193</v>
      </c>
      <c r="C3548" s="1" t="s">
        <v>7194</v>
      </c>
      <c r="D3548" s="2">
        <v>1100</v>
      </c>
      <c r="E3548" s="3">
        <v>1125</v>
      </c>
      <c r="F3548" t="s">
        <v>19</v>
      </c>
      <c r="G3548" t="s">
        <v>20</v>
      </c>
      <c r="H3548" t="s">
        <v>21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1090</v>
      </c>
      <c r="O3548" t="s">
        <v>1091</v>
      </c>
      <c r="P3548" s="4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1" t="s">
        <v>7195</v>
      </c>
      <c r="C3549" s="1" t="s">
        <v>7196</v>
      </c>
      <c r="D3549" s="2">
        <v>35000</v>
      </c>
      <c r="E3549" s="3">
        <v>40043.25</v>
      </c>
      <c r="F3549" t="s">
        <v>19</v>
      </c>
      <c r="G3549" t="s">
        <v>20</v>
      </c>
      <c r="H3549" t="s">
        <v>21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1090</v>
      </c>
      <c r="O3549" t="s">
        <v>1091</v>
      </c>
      <c r="P3549" s="4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1" t="s">
        <v>7197</v>
      </c>
      <c r="C3550" s="1" t="s">
        <v>7198</v>
      </c>
      <c r="D3550" s="2">
        <v>2100</v>
      </c>
      <c r="E3550" s="3">
        <v>2140</v>
      </c>
      <c r="F3550" t="s">
        <v>19</v>
      </c>
      <c r="G3550" t="s">
        <v>20</v>
      </c>
      <c r="H3550" t="s">
        <v>21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1090</v>
      </c>
      <c r="O3550" t="s">
        <v>1091</v>
      </c>
      <c r="P3550" s="4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1" t="s">
        <v>7199</v>
      </c>
      <c r="C3551" s="1" t="s">
        <v>7200</v>
      </c>
      <c r="D3551" s="2">
        <v>1000</v>
      </c>
      <c r="E3551" s="3">
        <v>1020</v>
      </c>
      <c r="F3551" t="s">
        <v>19</v>
      </c>
      <c r="G3551" t="s">
        <v>28</v>
      </c>
      <c r="H3551" t="s">
        <v>29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1090</v>
      </c>
      <c r="O3551" t="s">
        <v>1091</v>
      </c>
      <c r="P3551" s="4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1" t="s">
        <v>7201</v>
      </c>
      <c r="C3552" s="1" t="s">
        <v>7202</v>
      </c>
      <c r="D3552" s="2">
        <v>2500</v>
      </c>
      <c r="E3552" s="3">
        <v>2620</v>
      </c>
      <c r="F3552" t="s">
        <v>19</v>
      </c>
      <c r="G3552" t="s">
        <v>28</v>
      </c>
      <c r="H3552" t="s">
        <v>29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1090</v>
      </c>
      <c r="O3552" t="s">
        <v>1091</v>
      </c>
      <c r="P3552" s="4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1" t="s">
        <v>7203</v>
      </c>
      <c r="C3553" s="1" t="s">
        <v>7204</v>
      </c>
      <c r="D3553" s="2">
        <v>1500</v>
      </c>
      <c r="E3553" s="3">
        <v>1527.5</v>
      </c>
      <c r="F3553" t="s">
        <v>19</v>
      </c>
      <c r="G3553" t="s">
        <v>20</v>
      </c>
      <c r="H3553" t="s">
        <v>21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1090</v>
      </c>
      <c r="O3553" t="s">
        <v>1091</v>
      </c>
      <c r="P3553" s="4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1" t="s">
        <v>7205</v>
      </c>
      <c r="C3554" s="1" t="s">
        <v>7206</v>
      </c>
      <c r="D3554" s="2">
        <v>773</v>
      </c>
      <c r="E3554" s="3">
        <v>773</v>
      </c>
      <c r="F3554" t="s">
        <v>19</v>
      </c>
      <c r="G3554" t="s">
        <v>28</v>
      </c>
      <c r="H3554" t="s">
        <v>29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1090</v>
      </c>
      <c r="O3554" t="s">
        <v>1091</v>
      </c>
      <c r="P3554" s="4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1" t="s">
        <v>7207</v>
      </c>
      <c r="C3555" s="1" t="s">
        <v>7208</v>
      </c>
      <c r="D3555" s="2">
        <v>5500</v>
      </c>
      <c r="E3555" s="3">
        <v>5845</v>
      </c>
      <c r="F3555" t="s">
        <v>19</v>
      </c>
      <c r="G3555" t="s">
        <v>20</v>
      </c>
      <c r="H3555" t="s">
        <v>21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1090</v>
      </c>
      <c r="O3555" t="s">
        <v>1091</v>
      </c>
      <c r="P3555" s="4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1" t="s">
        <v>7209</v>
      </c>
      <c r="C3556" s="1" t="s">
        <v>7210</v>
      </c>
      <c r="D3556" s="2">
        <v>5000</v>
      </c>
      <c r="E3556" s="3">
        <v>5671.11</v>
      </c>
      <c r="F3556" t="s">
        <v>19</v>
      </c>
      <c r="G3556" t="s">
        <v>20</v>
      </c>
      <c r="H3556" t="s">
        <v>21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1090</v>
      </c>
      <c r="O3556" t="s">
        <v>1091</v>
      </c>
      <c r="P3556" s="4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1" t="s">
        <v>7211</v>
      </c>
      <c r="C3557" s="1" t="s">
        <v>7212</v>
      </c>
      <c r="D3557" s="2">
        <v>2400</v>
      </c>
      <c r="E3557" s="3">
        <v>2400</v>
      </c>
      <c r="F3557" t="s">
        <v>19</v>
      </c>
      <c r="G3557" t="s">
        <v>1230</v>
      </c>
      <c r="H3557" t="s">
        <v>59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1090</v>
      </c>
      <c r="O3557" t="s">
        <v>1091</v>
      </c>
      <c r="P3557" s="4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1" t="s">
        <v>7213</v>
      </c>
      <c r="C3558" s="1" t="s">
        <v>7214</v>
      </c>
      <c r="D3558" s="2">
        <v>2200</v>
      </c>
      <c r="E3558" s="3">
        <v>2210</v>
      </c>
      <c r="F3558" t="s">
        <v>19</v>
      </c>
      <c r="G3558" t="s">
        <v>28</v>
      </c>
      <c r="H3558" t="s">
        <v>29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1090</v>
      </c>
      <c r="O3558" t="s">
        <v>1091</v>
      </c>
      <c r="P3558" s="4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1" t="s">
        <v>7215</v>
      </c>
      <c r="C3559" s="1" t="s">
        <v>7216</v>
      </c>
      <c r="D3559" s="2">
        <v>100000</v>
      </c>
      <c r="E3559" s="3">
        <v>100036</v>
      </c>
      <c r="F3559" t="s">
        <v>19</v>
      </c>
      <c r="G3559" t="s">
        <v>20</v>
      </c>
      <c r="H3559" t="s">
        <v>21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1090</v>
      </c>
      <c r="O3559" t="s">
        <v>1091</v>
      </c>
      <c r="P3559" s="4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1" t="s">
        <v>7217</v>
      </c>
      <c r="C3560" s="1" t="s">
        <v>7218</v>
      </c>
      <c r="D3560" s="2">
        <v>350</v>
      </c>
      <c r="E3560" s="3">
        <v>504</v>
      </c>
      <c r="F3560" t="s">
        <v>19</v>
      </c>
      <c r="G3560" t="s">
        <v>28</v>
      </c>
      <c r="H3560" t="s">
        <v>29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1090</v>
      </c>
      <c r="O3560" t="s">
        <v>1091</v>
      </c>
      <c r="P3560" s="4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1" t="s">
        <v>7219</v>
      </c>
      <c r="C3561" s="1" t="s">
        <v>7220</v>
      </c>
      <c r="D3561" s="2">
        <v>1000</v>
      </c>
      <c r="E3561" s="3">
        <v>1035</v>
      </c>
      <c r="F3561" t="s">
        <v>19</v>
      </c>
      <c r="G3561" t="s">
        <v>54</v>
      </c>
      <c r="H3561" t="s">
        <v>55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1090</v>
      </c>
      <c r="O3561" t="s">
        <v>1091</v>
      </c>
      <c r="P3561" s="4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1" t="s">
        <v>7221</v>
      </c>
      <c r="C3562" s="1" t="s">
        <v>7222</v>
      </c>
      <c r="D3562" s="2">
        <v>3200</v>
      </c>
      <c r="E3562" s="3">
        <v>3470</v>
      </c>
      <c r="F3562" t="s">
        <v>19</v>
      </c>
      <c r="G3562" t="s">
        <v>163</v>
      </c>
      <c r="H3562" t="s">
        <v>164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1090</v>
      </c>
      <c r="O3562" t="s">
        <v>1091</v>
      </c>
      <c r="P3562" s="4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1" t="s">
        <v>7223</v>
      </c>
      <c r="C3563" s="1" t="s">
        <v>7224</v>
      </c>
      <c r="D3563" s="2">
        <v>2500</v>
      </c>
      <c r="E3563" s="3">
        <v>2560</v>
      </c>
      <c r="F3563" t="s">
        <v>19</v>
      </c>
      <c r="G3563" t="s">
        <v>20</v>
      </c>
      <c r="H3563" t="s">
        <v>21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1090</v>
      </c>
      <c r="O3563" t="s">
        <v>1091</v>
      </c>
      <c r="P3563" s="4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1" t="s">
        <v>7225</v>
      </c>
      <c r="C3564" s="1" t="s">
        <v>7226</v>
      </c>
      <c r="D3564" s="2">
        <v>315</v>
      </c>
      <c r="E3564" s="3">
        <v>469</v>
      </c>
      <c r="F3564" t="s">
        <v>19</v>
      </c>
      <c r="G3564" t="s">
        <v>28</v>
      </c>
      <c r="H3564" t="s">
        <v>29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1090</v>
      </c>
      <c r="O3564" t="s">
        <v>1091</v>
      </c>
      <c r="P3564" s="4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1" t="s">
        <v>7227</v>
      </c>
      <c r="C3565" s="1" t="s">
        <v>7228</v>
      </c>
      <c r="D3565" s="2">
        <v>500</v>
      </c>
      <c r="E3565" s="3">
        <v>527.45000000000005</v>
      </c>
      <c r="F3565" t="s">
        <v>19</v>
      </c>
      <c r="G3565" t="s">
        <v>28</v>
      </c>
      <c r="H3565" t="s">
        <v>29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1090</v>
      </c>
      <c r="O3565" t="s">
        <v>1091</v>
      </c>
      <c r="P3565" s="4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1" t="s">
        <v>7229</v>
      </c>
      <c r="C3566" s="1" t="s">
        <v>7230</v>
      </c>
      <c r="D3566" s="2">
        <v>1000</v>
      </c>
      <c r="E3566" s="3">
        <v>1005</v>
      </c>
      <c r="F3566" t="s">
        <v>19</v>
      </c>
      <c r="G3566" t="s">
        <v>28</v>
      </c>
      <c r="H3566" t="s">
        <v>29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1090</v>
      </c>
      <c r="O3566" t="s">
        <v>1091</v>
      </c>
      <c r="P3566" s="4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1" t="s">
        <v>7231</v>
      </c>
      <c r="C3567" s="1" t="s">
        <v>7232</v>
      </c>
      <c r="D3567" s="2">
        <v>900</v>
      </c>
      <c r="E3567" s="3">
        <v>1175</v>
      </c>
      <c r="F3567" t="s">
        <v>19</v>
      </c>
      <c r="G3567" t="s">
        <v>20</v>
      </c>
      <c r="H3567" t="s">
        <v>21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1090</v>
      </c>
      <c r="O3567" t="s">
        <v>1091</v>
      </c>
      <c r="P3567" s="4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1" t="s">
        <v>7233</v>
      </c>
      <c r="C3568" s="1" t="s">
        <v>7234</v>
      </c>
      <c r="D3568" s="2">
        <v>2000</v>
      </c>
      <c r="E3568" s="3">
        <v>2095</v>
      </c>
      <c r="F3568" t="s">
        <v>19</v>
      </c>
      <c r="G3568" t="s">
        <v>28</v>
      </c>
      <c r="H3568" t="s">
        <v>29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1090</v>
      </c>
      <c r="O3568" t="s">
        <v>1091</v>
      </c>
      <c r="P3568" s="4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1" t="s">
        <v>7235</v>
      </c>
      <c r="C3569" s="1" t="s">
        <v>7236</v>
      </c>
      <c r="D3569" s="2">
        <v>1000</v>
      </c>
      <c r="E3569" s="3">
        <v>1088</v>
      </c>
      <c r="F3569" t="s">
        <v>19</v>
      </c>
      <c r="G3569" t="s">
        <v>28</v>
      </c>
      <c r="H3569" t="s">
        <v>29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1090</v>
      </c>
      <c r="O3569" t="s">
        <v>1091</v>
      </c>
      <c r="P3569" s="4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1" t="s">
        <v>7237</v>
      </c>
      <c r="C3570" s="1" t="s">
        <v>7238</v>
      </c>
      <c r="D3570" s="2">
        <v>1000</v>
      </c>
      <c r="E3570" s="3">
        <v>1110</v>
      </c>
      <c r="F3570" t="s">
        <v>19</v>
      </c>
      <c r="G3570" t="s">
        <v>20</v>
      </c>
      <c r="H3570" t="s">
        <v>21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1090</v>
      </c>
      <c r="O3570" t="s">
        <v>1091</v>
      </c>
      <c r="P3570" s="4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1" t="s">
        <v>7239</v>
      </c>
      <c r="C3571" s="1" t="s">
        <v>7240</v>
      </c>
      <c r="D3571" s="2">
        <v>5000</v>
      </c>
      <c r="E3571" s="3">
        <v>5024</v>
      </c>
      <c r="F3571" t="s">
        <v>19</v>
      </c>
      <c r="G3571" t="s">
        <v>20</v>
      </c>
      <c r="H3571" t="s">
        <v>21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1090</v>
      </c>
      <c r="O3571" t="s">
        <v>1091</v>
      </c>
      <c r="P3571" s="4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1" t="s">
        <v>7241</v>
      </c>
      <c r="C3572" s="1" t="s">
        <v>7242</v>
      </c>
      <c r="D3572" s="2">
        <v>2000</v>
      </c>
      <c r="E3572" s="3">
        <v>2287</v>
      </c>
      <c r="F3572" t="s">
        <v>19</v>
      </c>
      <c r="G3572" t="s">
        <v>20</v>
      </c>
      <c r="H3572" t="s">
        <v>21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1090</v>
      </c>
      <c r="O3572" t="s">
        <v>1091</v>
      </c>
      <c r="P3572" s="4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1" t="s">
        <v>7243</v>
      </c>
      <c r="C3573" s="1" t="s">
        <v>7244</v>
      </c>
      <c r="D3573" s="2">
        <v>1500</v>
      </c>
      <c r="E3573" s="3">
        <v>1831</v>
      </c>
      <c r="F3573" t="s">
        <v>19</v>
      </c>
      <c r="G3573" t="s">
        <v>28</v>
      </c>
      <c r="H3573" t="s">
        <v>29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1090</v>
      </c>
      <c r="O3573" t="s">
        <v>1091</v>
      </c>
      <c r="P3573" s="4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1" t="s">
        <v>7245</v>
      </c>
      <c r="C3574" s="1" t="s">
        <v>7246</v>
      </c>
      <c r="D3574" s="2">
        <v>500</v>
      </c>
      <c r="E3574" s="3">
        <v>500</v>
      </c>
      <c r="F3574" t="s">
        <v>19</v>
      </c>
      <c r="G3574" t="s">
        <v>28</v>
      </c>
      <c r="H3574" t="s">
        <v>29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1090</v>
      </c>
      <c r="O3574" t="s">
        <v>1091</v>
      </c>
      <c r="P3574" s="4">
        <f t="shared" si="110"/>
        <v>42146.570393518516</v>
      </c>
      <c r="Q3574">
        <f t="shared" si="111"/>
        <v>2015</v>
      </c>
    </row>
    <row r="3575" spans="1:17" ht="45" x14ac:dyDescent="0.25">
      <c r="A3575">
        <v>3573</v>
      </c>
      <c r="B3575" s="1" t="s">
        <v>7247</v>
      </c>
      <c r="C3575" s="1" t="s">
        <v>7248</v>
      </c>
      <c r="D3575" s="2">
        <v>3000</v>
      </c>
      <c r="E3575" s="3">
        <v>3084</v>
      </c>
      <c r="F3575" t="s">
        <v>19</v>
      </c>
      <c r="G3575" t="s">
        <v>28</v>
      </c>
      <c r="H3575" t="s">
        <v>29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1090</v>
      </c>
      <c r="O3575" t="s">
        <v>1091</v>
      </c>
      <c r="P3575" s="4">
        <f t="shared" si="110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1" t="s">
        <v>7249</v>
      </c>
      <c r="C3576" s="1" t="s">
        <v>7250</v>
      </c>
      <c r="D3576" s="2">
        <v>5800</v>
      </c>
      <c r="E3576" s="3">
        <v>6155</v>
      </c>
      <c r="F3576" t="s">
        <v>19</v>
      </c>
      <c r="G3576" t="s">
        <v>20</v>
      </c>
      <c r="H3576" t="s">
        <v>21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1090</v>
      </c>
      <c r="O3576" t="s">
        <v>1091</v>
      </c>
      <c r="P3576" s="4">
        <f t="shared" si="110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1" t="s">
        <v>7251</v>
      </c>
      <c r="C3577" s="1" t="s">
        <v>7252</v>
      </c>
      <c r="D3577" s="2">
        <v>10000</v>
      </c>
      <c r="E3577" s="3">
        <v>10133</v>
      </c>
      <c r="F3577" t="s">
        <v>19</v>
      </c>
      <c r="G3577" t="s">
        <v>20</v>
      </c>
      <c r="H3577" t="s">
        <v>21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1090</v>
      </c>
      <c r="O3577" t="s">
        <v>1091</v>
      </c>
      <c r="P3577" s="4">
        <f t="shared" si="110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1" t="s">
        <v>7253</v>
      </c>
      <c r="C3578" s="1" t="s">
        <v>7254</v>
      </c>
      <c r="D3578" s="2">
        <v>100</v>
      </c>
      <c r="E3578" s="3">
        <v>100</v>
      </c>
      <c r="F3578" t="s">
        <v>19</v>
      </c>
      <c r="G3578" t="s">
        <v>20</v>
      </c>
      <c r="H3578" t="s">
        <v>21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1090</v>
      </c>
      <c r="O3578" t="s">
        <v>1091</v>
      </c>
      <c r="P3578" s="4">
        <f t="shared" si="110"/>
        <v>42649.54923611111</v>
      </c>
      <c r="Q3578">
        <f t="shared" si="111"/>
        <v>2016</v>
      </c>
    </row>
    <row r="3579" spans="1:17" ht="45" x14ac:dyDescent="0.25">
      <c r="A3579">
        <v>3577</v>
      </c>
      <c r="B3579" s="1" t="s">
        <v>7255</v>
      </c>
      <c r="C3579" s="1" t="s">
        <v>7256</v>
      </c>
      <c r="D3579" s="2">
        <v>600</v>
      </c>
      <c r="E3579" s="3">
        <v>780</v>
      </c>
      <c r="F3579" t="s">
        <v>19</v>
      </c>
      <c r="G3579" t="s">
        <v>20</v>
      </c>
      <c r="H3579" t="s">
        <v>21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1090</v>
      </c>
      <c r="O3579" t="s">
        <v>1091</v>
      </c>
      <c r="P3579" s="4">
        <f t="shared" si="110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1" t="s">
        <v>7257</v>
      </c>
      <c r="C3580" s="1" t="s">
        <v>7258</v>
      </c>
      <c r="D3580" s="2">
        <v>1500</v>
      </c>
      <c r="E3580" s="3">
        <v>1500.2</v>
      </c>
      <c r="F3580" t="s">
        <v>19</v>
      </c>
      <c r="G3580" t="s">
        <v>28</v>
      </c>
      <c r="H3580" t="s">
        <v>29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1090</v>
      </c>
      <c r="O3580" t="s">
        <v>1091</v>
      </c>
      <c r="P3580" s="4">
        <f t="shared" si="110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1" t="s">
        <v>7259</v>
      </c>
      <c r="C3581" s="1" t="s">
        <v>7260</v>
      </c>
      <c r="D3581" s="2">
        <v>500</v>
      </c>
      <c r="E3581" s="3">
        <v>500</v>
      </c>
      <c r="F3581" t="s">
        <v>19</v>
      </c>
      <c r="G3581" t="s">
        <v>28</v>
      </c>
      <c r="H3581" t="s">
        <v>29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1090</v>
      </c>
      <c r="O3581" t="s">
        <v>1091</v>
      </c>
      <c r="P3581" s="4">
        <f t="shared" si="110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1" t="s">
        <v>7261</v>
      </c>
      <c r="C3582" s="1" t="s">
        <v>7262</v>
      </c>
      <c r="D3582" s="2">
        <v>900</v>
      </c>
      <c r="E3582" s="3">
        <v>1025</v>
      </c>
      <c r="F3582" t="s">
        <v>19</v>
      </c>
      <c r="G3582" t="s">
        <v>20</v>
      </c>
      <c r="H3582" t="s">
        <v>21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1090</v>
      </c>
      <c r="O3582" t="s">
        <v>1091</v>
      </c>
      <c r="P3582" s="4">
        <f t="shared" si="110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1" t="s">
        <v>7263</v>
      </c>
      <c r="C3583" s="1" t="s">
        <v>7264</v>
      </c>
      <c r="D3583" s="2">
        <v>1500</v>
      </c>
      <c r="E3583" s="3">
        <v>1500</v>
      </c>
      <c r="F3583" t="s">
        <v>19</v>
      </c>
      <c r="G3583" t="s">
        <v>28</v>
      </c>
      <c r="H3583" t="s">
        <v>29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1090</v>
      </c>
      <c r="O3583" t="s">
        <v>1091</v>
      </c>
      <c r="P3583" s="4">
        <f t="shared" si="110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1" t="s">
        <v>7265</v>
      </c>
      <c r="C3584" s="1" t="s">
        <v>7266</v>
      </c>
      <c r="D3584" s="2">
        <v>1000</v>
      </c>
      <c r="E3584" s="3">
        <v>2870</v>
      </c>
      <c r="F3584" t="s">
        <v>19</v>
      </c>
      <c r="G3584" t="s">
        <v>20</v>
      </c>
      <c r="H3584" t="s">
        <v>21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1090</v>
      </c>
      <c r="O3584" t="s">
        <v>1091</v>
      </c>
      <c r="P3584" s="4">
        <f t="shared" si="110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1" t="s">
        <v>7267</v>
      </c>
      <c r="C3585" s="1" t="s">
        <v>7268</v>
      </c>
      <c r="D3585" s="2">
        <v>3000</v>
      </c>
      <c r="E3585" s="3">
        <v>3255</v>
      </c>
      <c r="F3585" t="s">
        <v>19</v>
      </c>
      <c r="G3585" t="s">
        <v>20</v>
      </c>
      <c r="H3585" t="s">
        <v>21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1090</v>
      </c>
      <c r="O3585" t="s">
        <v>1091</v>
      </c>
      <c r="P3585" s="4">
        <f t="shared" si="110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1" t="s">
        <v>7269</v>
      </c>
      <c r="C3586" s="1" t="s">
        <v>7270</v>
      </c>
      <c r="D3586" s="2">
        <v>3000</v>
      </c>
      <c r="E3586" s="3">
        <v>3465</v>
      </c>
      <c r="F3586" t="s">
        <v>19</v>
      </c>
      <c r="G3586" t="s">
        <v>28</v>
      </c>
      <c r="H3586" t="s">
        <v>29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1090</v>
      </c>
      <c r="O3586" t="s">
        <v>1091</v>
      </c>
      <c r="P3586" s="4">
        <f t="shared" ref="P3586:P3649" si="112">(((J3586/60)/60)/24)+DATE(1970,1,1)</f>
        <v>42168.316481481481</v>
      </c>
      <c r="Q3586">
        <f t="shared" ref="Q3586:Q3649" si="113">YEAR(P3586)</f>
        <v>2015</v>
      </c>
    </row>
    <row r="3587" spans="1:17" ht="45" x14ac:dyDescent="0.25">
      <c r="A3587">
        <v>3585</v>
      </c>
      <c r="B3587" s="1" t="s">
        <v>7271</v>
      </c>
      <c r="C3587" s="1" t="s">
        <v>7272</v>
      </c>
      <c r="D3587" s="2">
        <v>3400</v>
      </c>
      <c r="E3587" s="3">
        <v>4050</v>
      </c>
      <c r="F3587" t="s">
        <v>19</v>
      </c>
      <c r="G3587" t="s">
        <v>20</v>
      </c>
      <c r="H3587" t="s">
        <v>21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1090</v>
      </c>
      <c r="O3587" t="s">
        <v>1091</v>
      </c>
      <c r="P3587" s="4">
        <f t="shared" si="112"/>
        <v>41964.716319444444</v>
      </c>
      <c r="Q3587">
        <f t="shared" si="113"/>
        <v>2014</v>
      </c>
    </row>
    <row r="3588" spans="1:17" ht="30" x14ac:dyDescent="0.25">
      <c r="A3588">
        <v>3586</v>
      </c>
      <c r="B3588" s="1" t="s">
        <v>7273</v>
      </c>
      <c r="C3588" s="1" t="s">
        <v>7274</v>
      </c>
      <c r="D3588" s="2">
        <v>7500</v>
      </c>
      <c r="E3588" s="3">
        <v>8207</v>
      </c>
      <c r="F3588" t="s">
        <v>19</v>
      </c>
      <c r="G3588" t="s">
        <v>20</v>
      </c>
      <c r="H3588" t="s">
        <v>21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1090</v>
      </c>
      <c r="O3588" t="s">
        <v>1091</v>
      </c>
      <c r="P3588" s="4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1" t="s">
        <v>7275</v>
      </c>
      <c r="C3589" s="1" t="s">
        <v>7276</v>
      </c>
      <c r="D3589" s="2">
        <v>500</v>
      </c>
      <c r="E3589" s="3">
        <v>633</v>
      </c>
      <c r="F3589" t="s">
        <v>19</v>
      </c>
      <c r="G3589" t="s">
        <v>28</v>
      </c>
      <c r="H3589" t="s">
        <v>29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1090</v>
      </c>
      <c r="O3589" t="s">
        <v>1091</v>
      </c>
      <c r="P3589" s="4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1" t="s">
        <v>7277</v>
      </c>
      <c r="C3590" s="1" t="s">
        <v>7278</v>
      </c>
      <c r="D3590" s="2">
        <v>200</v>
      </c>
      <c r="E3590" s="3">
        <v>201</v>
      </c>
      <c r="F3590" t="s">
        <v>19</v>
      </c>
      <c r="G3590" t="s">
        <v>28</v>
      </c>
      <c r="H3590" t="s">
        <v>29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1090</v>
      </c>
      <c r="O3590" t="s">
        <v>1091</v>
      </c>
      <c r="P3590" s="4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1" t="s">
        <v>7279</v>
      </c>
      <c r="C3591" s="1" t="s">
        <v>7280</v>
      </c>
      <c r="D3591" s="2">
        <v>4000</v>
      </c>
      <c r="E3591" s="3">
        <v>5100</v>
      </c>
      <c r="F3591" t="s">
        <v>19</v>
      </c>
      <c r="G3591" t="s">
        <v>20</v>
      </c>
      <c r="H3591" t="s">
        <v>21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1090</v>
      </c>
      <c r="O3591" t="s">
        <v>1091</v>
      </c>
      <c r="P3591" s="4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1" t="s">
        <v>7281</v>
      </c>
      <c r="C3592" s="1" t="s">
        <v>7282</v>
      </c>
      <c r="D3592" s="2">
        <v>5000</v>
      </c>
      <c r="E3592" s="3">
        <v>5003</v>
      </c>
      <c r="F3592" t="s">
        <v>19</v>
      </c>
      <c r="G3592" t="s">
        <v>28</v>
      </c>
      <c r="H3592" t="s">
        <v>29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1090</v>
      </c>
      <c r="O3592" t="s">
        <v>1091</v>
      </c>
      <c r="P3592" s="4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1" t="s">
        <v>7283</v>
      </c>
      <c r="C3593" s="1" t="s">
        <v>7284</v>
      </c>
      <c r="D3593" s="2">
        <v>700</v>
      </c>
      <c r="E3593" s="3">
        <v>1225</v>
      </c>
      <c r="F3593" t="s">
        <v>19</v>
      </c>
      <c r="G3593" t="s">
        <v>20</v>
      </c>
      <c r="H3593" t="s">
        <v>21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1090</v>
      </c>
      <c r="O3593" t="s">
        <v>1091</v>
      </c>
      <c r="P3593" s="4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1" t="s">
        <v>7285</v>
      </c>
      <c r="C3594" s="1" t="s">
        <v>7286</v>
      </c>
      <c r="D3594" s="2">
        <v>2000</v>
      </c>
      <c r="E3594" s="3">
        <v>2545</v>
      </c>
      <c r="F3594" t="s">
        <v>19</v>
      </c>
      <c r="G3594" t="s">
        <v>20</v>
      </c>
      <c r="H3594" t="s">
        <v>21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1090</v>
      </c>
      <c r="O3594" t="s">
        <v>1091</v>
      </c>
      <c r="P3594" s="4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1" t="s">
        <v>7287</v>
      </c>
      <c r="C3595" s="1" t="s">
        <v>7288</v>
      </c>
      <c r="D3595" s="2">
        <v>3000</v>
      </c>
      <c r="E3595" s="3">
        <v>3319</v>
      </c>
      <c r="F3595" t="s">
        <v>19</v>
      </c>
      <c r="G3595" t="s">
        <v>20</v>
      </c>
      <c r="H3595" t="s">
        <v>21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1090</v>
      </c>
      <c r="O3595" t="s">
        <v>1091</v>
      </c>
      <c r="P3595" s="4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1" t="s">
        <v>7289</v>
      </c>
      <c r="C3596" s="1" t="s">
        <v>7290</v>
      </c>
      <c r="D3596" s="2">
        <v>1600</v>
      </c>
      <c r="E3596" s="3">
        <v>2015</v>
      </c>
      <c r="F3596" t="s">
        <v>19</v>
      </c>
      <c r="G3596" t="s">
        <v>20</v>
      </c>
      <c r="H3596" t="s">
        <v>21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1090</v>
      </c>
      <c r="O3596" t="s">
        <v>1091</v>
      </c>
      <c r="P3596" s="4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1" t="s">
        <v>7291</v>
      </c>
      <c r="C3597" s="1" t="s">
        <v>7292</v>
      </c>
      <c r="D3597" s="2">
        <v>2600</v>
      </c>
      <c r="E3597" s="3">
        <v>3081</v>
      </c>
      <c r="F3597" t="s">
        <v>19</v>
      </c>
      <c r="G3597" t="s">
        <v>20</v>
      </c>
      <c r="H3597" t="s">
        <v>21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1090</v>
      </c>
      <c r="O3597" t="s">
        <v>1091</v>
      </c>
      <c r="P3597" s="4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1" t="s">
        <v>7293</v>
      </c>
      <c r="C3598" s="1" t="s">
        <v>7294</v>
      </c>
      <c r="D3598" s="2">
        <v>1100</v>
      </c>
      <c r="E3598" s="3">
        <v>1185</v>
      </c>
      <c r="F3598" t="s">
        <v>19</v>
      </c>
      <c r="G3598" t="s">
        <v>163</v>
      </c>
      <c r="H3598" t="s">
        <v>164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1090</v>
      </c>
      <c r="O3598" t="s">
        <v>1091</v>
      </c>
      <c r="P3598" s="4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1" t="s">
        <v>7295</v>
      </c>
      <c r="C3599" s="1" t="s">
        <v>7296</v>
      </c>
      <c r="D3599" s="2">
        <v>2500</v>
      </c>
      <c r="E3599" s="3">
        <v>2565</v>
      </c>
      <c r="F3599" t="s">
        <v>19</v>
      </c>
      <c r="G3599" t="s">
        <v>20</v>
      </c>
      <c r="H3599" t="s">
        <v>21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1090</v>
      </c>
      <c r="O3599" t="s">
        <v>1091</v>
      </c>
      <c r="P3599" s="4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1" t="s">
        <v>7297</v>
      </c>
      <c r="C3600" s="1" t="s">
        <v>7298</v>
      </c>
      <c r="D3600" s="2">
        <v>1000</v>
      </c>
      <c r="E3600" s="3">
        <v>1101</v>
      </c>
      <c r="F3600" t="s">
        <v>19</v>
      </c>
      <c r="G3600" t="s">
        <v>20</v>
      </c>
      <c r="H3600" t="s">
        <v>21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1090</v>
      </c>
      <c r="O3600" t="s">
        <v>1091</v>
      </c>
      <c r="P3600" s="4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1" t="s">
        <v>7299</v>
      </c>
      <c r="C3601" s="1" t="s">
        <v>7300</v>
      </c>
      <c r="D3601" s="2">
        <v>500</v>
      </c>
      <c r="E3601" s="3">
        <v>1010</v>
      </c>
      <c r="F3601" t="s">
        <v>19</v>
      </c>
      <c r="G3601" t="s">
        <v>20</v>
      </c>
      <c r="H3601" t="s">
        <v>21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1090</v>
      </c>
      <c r="O3601" t="s">
        <v>1091</v>
      </c>
      <c r="P3601" s="4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1" t="s">
        <v>7301</v>
      </c>
      <c r="C3602" s="1" t="s">
        <v>7302</v>
      </c>
      <c r="D3602" s="2">
        <v>10</v>
      </c>
      <c r="E3602" s="3">
        <v>13</v>
      </c>
      <c r="F3602" t="s">
        <v>19</v>
      </c>
      <c r="G3602" t="s">
        <v>20</v>
      </c>
      <c r="H3602" t="s">
        <v>21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1090</v>
      </c>
      <c r="O3602" t="s">
        <v>1091</v>
      </c>
      <c r="P3602" s="4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1" t="s">
        <v>7303</v>
      </c>
      <c r="C3603" s="1" t="s">
        <v>7304</v>
      </c>
      <c r="D3603" s="2">
        <v>2000</v>
      </c>
      <c r="E3603" s="3">
        <v>2087</v>
      </c>
      <c r="F3603" t="s">
        <v>19</v>
      </c>
      <c r="G3603" t="s">
        <v>28</v>
      </c>
      <c r="H3603" t="s">
        <v>29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1090</v>
      </c>
      <c r="O3603" t="s">
        <v>1091</v>
      </c>
      <c r="P3603" s="4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1" t="s">
        <v>7305</v>
      </c>
      <c r="C3604" s="1" t="s">
        <v>7306</v>
      </c>
      <c r="D3604" s="2">
        <v>4000</v>
      </c>
      <c r="E3604" s="3">
        <v>4002</v>
      </c>
      <c r="F3604" t="s">
        <v>19</v>
      </c>
      <c r="G3604" t="s">
        <v>20</v>
      </c>
      <c r="H3604" t="s">
        <v>21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1090</v>
      </c>
      <c r="O3604" t="s">
        <v>1091</v>
      </c>
      <c r="P3604" s="4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1" t="s">
        <v>7307</v>
      </c>
      <c r="C3605" s="1" t="s">
        <v>7308</v>
      </c>
      <c r="D3605" s="2">
        <v>1500</v>
      </c>
      <c r="E3605" s="3">
        <v>2560</v>
      </c>
      <c r="F3605" t="s">
        <v>19</v>
      </c>
      <c r="G3605" t="s">
        <v>20</v>
      </c>
      <c r="H3605" t="s">
        <v>21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1090</v>
      </c>
      <c r="O3605" t="s">
        <v>1091</v>
      </c>
      <c r="P3605" s="4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1" t="s">
        <v>7309</v>
      </c>
      <c r="C3606" s="1" t="s">
        <v>7310</v>
      </c>
      <c r="D3606" s="2">
        <v>3000</v>
      </c>
      <c r="E3606" s="3">
        <v>3385</v>
      </c>
      <c r="F3606" t="s">
        <v>19</v>
      </c>
      <c r="G3606" t="s">
        <v>20</v>
      </c>
      <c r="H3606" t="s">
        <v>21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1090</v>
      </c>
      <c r="O3606" t="s">
        <v>1091</v>
      </c>
      <c r="P3606" s="4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1" t="s">
        <v>7311</v>
      </c>
      <c r="C3607" s="1" t="s">
        <v>7312</v>
      </c>
      <c r="D3607" s="2">
        <v>250</v>
      </c>
      <c r="E3607" s="3">
        <v>460</v>
      </c>
      <c r="F3607" t="s">
        <v>19</v>
      </c>
      <c r="G3607" t="s">
        <v>28</v>
      </c>
      <c r="H3607" t="s">
        <v>29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1090</v>
      </c>
      <c r="O3607" t="s">
        <v>1091</v>
      </c>
      <c r="P3607" s="4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1" t="s">
        <v>7313</v>
      </c>
      <c r="C3608" s="1" t="s">
        <v>7314</v>
      </c>
      <c r="D3608" s="2">
        <v>3000</v>
      </c>
      <c r="E3608" s="3">
        <v>3908</v>
      </c>
      <c r="F3608" t="s">
        <v>19</v>
      </c>
      <c r="G3608" t="s">
        <v>28</v>
      </c>
      <c r="H3608" t="s">
        <v>29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1090</v>
      </c>
      <c r="O3608" t="s">
        <v>1091</v>
      </c>
      <c r="P3608" s="4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1" t="s">
        <v>7315</v>
      </c>
      <c r="C3609" s="1" t="s">
        <v>7316</v>
      </c>
      <c r="D3609" s="2">
        <v>550</v>
      </c>
      <c r="E3609" s="3">
        <v>580</v>
      </c>
      <c r="F3609" t="s">
        <v>19</v>
      </c>
      <c r="G3609" t="s">
        <v>28</v>
      </c>
      <c r="H3609" t="s">
        <v>29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1090</v>
      </c>
      <c r="O3609" t="s">
        <v>1091</v>
      </c>
      <c r="P3609" s="4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1" t="s">
        <v>7317</v>
      </c>
      <c r="C3610" s="1" t="s">
        <v>7318</v>
      </c>
      <c r="D3610" s="2">
        <v>800</v>
      </c>
      <c r="E3610" s="3">
        <v>800</v>
      </c>
      <c r="F3610" t="s">
        <v>19</v>
      </c>
      <c r="G3610" t="s">
        <v>28</v>
      </c>
      <c r="H3610" t="s">
        <v>29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1090</v>
      </c>
      <c r="O3610" t="s">
        <v>1091</v>
      </c>
      <c r="P3610" s="4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1" t="s">
        <v>7319</v>
      </c>
      <c r="C3611" s="1" t="s">
        <v>7320</v>
      </c>
      <c r="D3611" s="2">
        <v>1960</v>
      </c>
      <c r="E3611" s="3">
        <v>3005</v>
      </c>
      <c r="F3611" t="s">
        <v>19</v>
      </c>
      <c r="G3611" t="s">
        <v>28</v>
      </c>
      <c r="H3611" t="s">
        <v>29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1090</v>
      </c>
      <c r="O3611" t="s">
        <v>1091</v>
      </c>
      <c r="P3611" s="4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1" t="s">
        <v>7321</v>
      </c>
      <c r="C3612" s="1" t="s">
        <v>7322</v>
      </c>
      <c r="D3612" s="2">
        <v>1000</v>
      </c>
      <c r="E3612" s="3">
        <v>1623</v>
      </c>
      <c r="F3612" t="s">
        <v>19</v>
      </c>
      <c r="G3612" t="s">
        <v>28</v>
      </c>
      <c r="H3612" t="s">
        <v>29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1090</v>
      </c>
      <c r="O3612" t="s">
        <v>1091</v>
      </c>
      <c r="P3612" s="4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1" t="s">
        <v>7323</v>
      </c>
      <c r="C3613" s="1" t="s">
        <v>7324</v>
      </c>
      <c r="D3613" s="2">
        <v>2500</v>
      </c>
      <c r="E3613" s="3">
        <v>3400</v>
      </c>
      <c r="F3613" t="s">
        <v>19</v>
      </c>
      <c r="G3613" t="s">
        <v>28</v>
      </c>
      <c r="H3613" t="s">
        <v>29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1090</v>
      </c>
      <c r="O3613" t="s">
        <v>1091</v>
      </c>
      <c r="P3613" s="4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1" t="s">
        <v>7325</v>
      </c>
      <c r="C3614" s="1" t="s">
        <v>7326</v>
      </c>
      <c r="D3614" s="2">
        <v>5000</v>
      </c>
      <c r="E3614" s="3">
        <v>7220</v>
      </c>
      <c r="F3614" t="s">
        <v>19</v>
      </c>
      <c r="G3614" t="s">
        <v>163</v>
      </c>
      <c r="H3614" t="s">
        <v>164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1090</v>
      </c>
      <c r="O3614" t="s">
        <v>1091</v>
      </c>
      <c r="P3614" s="4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1" t="s">
        <v>7327</v>
      </c>
      <c r="C3615" s="1" t="s">
        <v>7328</v>
      </c>
      <c r="D3615" s="2">
        <v>1250</v>
      </c>
      <c r="E3615" s="3">
        <v>1250</v>
      </c>
      <c r="F3615" t="s">
        <v>19</v>
      </c>
      <c r="G3615" t="s">
        <v>20</v>
      </c>
      <c r="H3615" t="s">
        <v>21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1090</v>
      </c>
      <c r="O3615" t="s">
        <v>1091</v>
      </c>
      <c r="P3615" s="4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1" t="s">
        <v>6981</v>
      </c>
      <c r="C3616" s="1" t="s">
        <v>7329</v>
      </c>
      <c r="D3616" s="2">
        <v>2500</v>
      </c>
      <c r="E3616" s="3">
        <v>2520</v>
      </c>
      <c r="F3616" t="s">
        <v>19</v>
      </c>
      <c r="G3616" t="s">
        <v>20</v>
      </c>
      <c r="H3616" t="s">
        <v>21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1090</v>
      </c>
      <c r="O3616" t="s">
        <v>1091</v>
      </c>
      <c r="P3616" s="4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1" t="s">
        <v>7330</v>
      </c>
      <c r="C3617" s="1" t="s">
        <v>7331</v>
      </c>
      <c r="D3617" s="2">
        <v>2500</v>
      </c>
      <c r="E3617" s="3">
        <v>2670</v>
      </c>
      <c r="F3617" t="s">
        <v>19</v>
      </c>
      <c r="G3617" t="s">
        <v>28</v>
      </c>
      <c r="H3617" t="s">
        <v>29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1090</v>
      </c>
      <c r="O3617" t="s">
        <v>1091</v>
      </c>
      <c r="P3617" s="4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1" t="s">
        <v>7332</v>
      </c>
      <c r="C3618" s="1" t="s">
        <v>7333</v>
      </c>
      <c r="D3618" s="2">
        <v>2500</v>
      </c>
      <c r="E3618" s="3">
        <v>3120</v>
      </c>
      <c r="F3618" t="s">
        <v>19</v>
      </c>
      <c r="G3618" t="s">
        <v>28</v>
      </c>
      <c r="H3618" t="s">
        <v>29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1090</v>
      </c>
      <c r="O3618" t="s">
        <v>1091</v>
      </c>
      <c r="P3618" s="4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1" t="s">
        <v>7334</v>
      </c>
      <c r="C3619" s="1" t="s">
        <v>7335</v>
      </c>
      <c r="D3619" s="2">
        <v>740</v>
      </c>
      <c r="E3619" s="3">
        <v>880</v>
      </c>
      <c r="F3619" t="s">
        <v>19</v>
      </c>
      <c r="G3619" t="s">
        <v>28</v>
      </c>
      <c r="H3619" t="s">
        <v>29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1090</v>
      </c>
      <c r="O3619" t="s">
        <v>1091</v>
      </c>
      <c r="P3619" s="4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1" t="s">
        <v>7336</v>
      </c>
      <c r="C3620" s="1" t="s">
        <v>7337</v>
      </c>
      <c r="D3620" s="2">
        <v>2000</v>
      </c>
      <c r="E3620" s="3">
        <v>2020</v>
      </c>
      <c r="F3620" t="s">
        <v>19</v>
      </c>
      <c r="G3620" t="s">
        <v>28</v>
      </c>
      <c r="H3620" t="s">
        <v>29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1090</v>
      </c>
      <c r="O3620" t="s">
        <v>1091</v>
      </c>
      <c r="P3620" s="4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1" t="s">
        <v>7338</v>
      </c>
      <c r="C3621" s="1" t="s">
        <v>7339</v>
      </c>
      <c r="D3621" s="2">
        <v>1000</v>
      </c>
      <c r="E3621" s="3">
        <v>1130</v>
      </c>
      <c r="F3621" t="s">
        <v>19</v>
      </c>
      <c r="G3621" t="s">
        <v>20</v>
      </c>
      <c r="H3621" t="s">
        <v>21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1090</v>
      </c>
      <c r="O3621" t="s">
        <v>1091</v>
      </c>
      <c r="P3621" s="4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1" t="s">
        <v>7340</v>
      </c>
      <c r="C3622" s="1" t="s">
        <v>7341</v>
      </c>
      <c r="D3622" s="2">
        <v>10500</v>
      </c>
      <c r="E3622" s="3">
        <v>11045</v>
      </c>
      <c r="F3622" t="s">
        <v>19</v>
      </c>
      <c r="G3622" t="s">
        <v>20</v>
      </c>
      <c r="H3622" t="s">
        <v>21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1090</v>
      </c>
      <c r="O3622" t="s">
        <v>1091</v>
      </c>
      <c r="P3622" s="4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1" t="s">
        <v>7342</v>
      </c>
      <c r="C3623" s="1" t="s">
        <v>7343</v>
      </c>
      <c r="D3623" s="2">
        <v>3000</v>
      </c>
      <c r="E3623" s="3">
        <v>3292</v>
      </c>
      <c r="F3623" t="s">
        <v>19</v>
      </c>
      <c r="G3623" t="s">
        <v>20</v>
      </c>
      <c r="H3623" t="s">
        <v>21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1090</v>
      </c>
      <c r="O3623" t="s">
        <v>1091</v>
      </c>
      <c r="P3623" s="4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1" t="s">
        <v>7344</v>
      </c>
      <c r="C3624" s="1" t="s">
        <v>7345</v>
      </c>
      <c r="D3624" s="2">
        <v>1000</v>
      </c>
      <c r="E3624" s="3">
        <v>1000.99</v>
      </c>
      <c r="F3624" t="s">
        <v>19</v>
      </c>
      <c r="G3624" t="s">
        <v>20</v>
      </c>
      <c r="H3624" t="s">
        <v>21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1090</v>
      </c>
      <c r="O3624" t="s">
        <v>1091</v>
      </c>
      <c r="P3624" s="4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1" t="s">
        <v>7346</v>
      </c>
      <c r="C3625" s="1" t="s">
        <v>7347</v>
      </c>
      <c r="D3625" s="2">
        <v>2500</v>
      </c>
      <c r="E3625" s="3">
        <v>3000</v>
      </c>
      <c r="F3625" t="s">
        <v>19</v>
      </c>
      <c r="G3625" t="s">
        <v>20</v>
      </c>
      <c r="H3625" t="s">
        <v>21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1090</v>
      </c>
      <c r="O3625" t="s">
        <v>1091</v>
      </c>
      <c r="P3625" s="4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1" t="s">
        <v>7348</v>
      </c>
      <c r="C3626" s="1" t="s">
        <v>7349</v>
      </c>
      <c r="D3626" s="2">
        <v>3000</v>
      </c>
      <c r="E3626" s="3">
        <v>3148</v>
      </c>
      <c r="F3626" t="s">
        <v>19</v>
      </c>
      <c r="G3626" t="s">
        <v>20</v>
      </c>
      <c r="H3626" t="s">
        <v>21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1090</v>
      </c>
      <c r="O3626" t="s">
        <v>1091</v>
      </c>
      <c r="P3626" s="4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1" t="s">
        <v>7350</v>
      </c>
      <c r="C3627" s="1" t="s">
        <v>7351</v>
      </c>
      <c r="D3627" s="2">
        <v>3000</v>
      </c>
      <c r="E3627" s="3">
        <v>3080</v>
      </c>
      <c r="F3627" t="s">
        <v>19</v>
      </c>
      <c r="G3627" t="s">
        <v>28</v>
      </c>
      <c r="H3627" t="s">
        <v>29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1090</v>
      </c>
      <c r="O3627" t="s">
        <v>1091</v>
      </c>
      <c r="P3627" s="4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1" t="s">
        <v>7352</v>
      </c>
      <c r="C3628" s="1" t="s">
        <v>7353</v>
      </c>
      <c r="D3628" s="2">
        <v>4000</v>
      </c>
      <c r="E3628" s="3">
        <v>4073</v>
      </c>
      <c r="F3628" t="s">
        <v>19</v>
      </c>
      <c r="G3628" t="s">
        <v>28</v>
      </c>
      <c r="H3628" t="s">
        <v>29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1090</v>
      </c>
      <c r="O3628" t="s">
        <v>1091</v>
      </c>
      <c r="P3628" s="4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1" t="s">
        <v>7354</v>
      </c>
      <c r="C3629" s="1" t="s">
        <v>7355</v>
      </c>
      <c r="D3629" s="2">
        <v>2000</v>
      </c>
      <c r="E3629" s="3">
        <v>2000</v>
      </c>
      <c r="F3629" t="s">
        <v>19</v>
      </c>
      <c r="G3629" t="s">
        <v>20</v>
      </c>
      <c r="H3629" t="s">
        <v>21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1090</v>
      </c>
      <c r="O3629" t="s">
        <v>1091</v>
      </c>
      <c r="P3629" s="4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1" t="s">
        <v>7356</v>
      </c>
      <c r="C3630" s="1" t="s">
        <v>7357</v>
      </c>
      <c r="D3630" s="2">
        <v>100000</v>
      </c>
      <c r="E3630" s="3">
        <v>0</v>
      </c>
      <c r="F3630" t="s">
        <v>361</v>
      </c>
      <c r="G3630" t="s">
        <v>20</v>
      </c>
      <c r="H3630" t="s">
        <v>21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1090</v>
      </c>
      <c r="O3630" t="s">
        <v>5943</v>
      </c>
      <c r="P3630" s="4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1" t="s">
        <v>7358</v>
      </c>
      <c r="C3631" s="1" t="s">
        <v>7359</v>
      </c>
      <c r="D3631" s="2">
        <v>1000000</v>
      </c>
      <c r="E3631" s="3">
        <v>2</v>
      </c>
      <c r="F3631" t="s">
        <v>361</v>
      </c>
      <c r="G3631" t="s">
        <v>20</v>
      </c>
      <c r="H3631" t="s">
        <v>21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1090</v>
      </c>
      <c r="O3631" t="s">
        <v>5943</v>
      </c>
      <c r="P3631" s="4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1" t="s">
        <v>7360</v>
      </c>
      <c r="C3632" s="1" t="s">
        <v>7361</v>
      </c>
      <c r="D3632" s="2">
        <v>3000</v>
      </c>
      <c r="E3632" s="3">
        <v>1</v>
      </c>
      <c r="F3632" t="s">
        <v>361</v>
      </c>
      <c r="G3632" t="s">
        <v>28</v>
      </c>
      <c r="H3632" t="s">
        <v>29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1090</v>
      </c>
      <c r="O3632" t="s">
        <v>5943</v>
      </c>
      <c r="P3632" s="4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1" t="s">
        <v>7362</v>
      </c>
      <c r="C3633" s="1" t="s">
        <v>7363</v>
      </c>
      <c r="D3633" s="2">
        <v>17100</v>
      </c>
      <c r="E3633" s="3">
        <v>8725</v>
      </c>
      <c r="F3633" t="s">
        <v>361</v>
      </c>
      <c r="G3633" t="s">
        <v>20</v>
      </c>
      <c r="H3633" t="s">
        <v>21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1090</v>
      </c>
      <c r="O3633" t="s">
        <v>5943</v>
      </c>
      <c r="P3633" s="4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1" t="s">
        <v>7364</v>
      </c>
      <c r="C3634" s="1" t="s">
        <v>7365</v>
      </c>
      <c r="D3634" s="2">
        <v>500</v>
      </c>
      <c r="E3634" s="3">
        <v>100</v>
      </c>
      <c r="F3634" t="s">
        <v>361</v>
      </c>
      <c r="G3634" t="s">
        <v>28</v>
      </c>
      <c r="H3634" t="s">
        <v>29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1090</v>
      </c>
      <c r="O3634" t="s">
        <v>5943</v>
      </c>
      <c r="P3634" s="4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1" t="s">
        <v>7366</v>
      </c>
      <c r="C3635" s="1" t="s">
        <v>7367</v>
      </c>
      <c r="D3635" s="2">
        <v>5000</v>
      </c>
      <c r="E3635" s="3">
        <v>1762</v>
      </c>
      <c r="F3635" t="s">
        <v>361</v>
      </c>
      <c r="G3635" t="s">
        <v>20</v>
      </c>
      <c r="H3635" t="s">
        <v>21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1090</v>
      </c>
      <c r="O3635" t="s">
        <v>5943</v>
      </c>
      <c r="P3635" s="4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1" t="s">
        <v>7368</v>
      </c>
      <c r="C3636" s="1" t="s">
        <v>7369</v>
      </c>
      <c r="D3636" s="2">
        <v>75000</v>
      </c>
      <c r="E3636" s="3">
        <v>3185</v>
      </c>
      <c r="F3636" t="s">
        <v>361</v>
      </c>
      <c r="G3636" t="s">
        <v>163</v>
      </c>
      <c r="H3636" t="s">
        <v>164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1090</v>
      </c>
      <c r="O3636" t="s">
        <v>5943</v>
      </c>
      <c r="P3636" s="4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1" t="s">
        <v>7370</v>
      </c>
      <c r="C3637" s="1" t="s">
        <v>7371</v>
      </c>
      <c r="D3637" s="2">
        <v>3500</v>
      </c>
      <c r="E3637" s="3">
        <v>1276</v>
      </c>
      <c r="F3637" t="s">
        <v>361</v>
      </c>
      <c r="G3637" t="s">
        <v>20</v>
      </c>
      <c r="H3637" t="s">
        <v>21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1090</v>
      </c>
      <c r="O3637" t="s">
        <v>5943</v>
      </c>
      <c r="P3637" s="4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1" t="s">
        <v>7372</v>
      </c>
      <c r="C3638" s="1" t="s">
        <v>7373</v>
      </c>
      <c r="D3638" s="2">
        <v>150000</v>
      </c>
      <c r="E3638" s="3">
        <v>0</v>
      </c>
      <c r="F3638" t="s">
        <v>361</v>
      </c>
      <c r="G3638" t="s">
        <v>20</v>
      </c>
      <c r="H3638" t="s">
        <v>21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1090</v>
      </c>
      <c r="O3638" t="s">
        <v>5943</v>
      </c>
      <c r="P3638" s="4">
        <f t="shared" si="112"/>
        <v>42226.694780092599</v>
      </c>
      <c r="Q3638">
        <f t="shared" si="113"/>
        <v>2015</v>
      </c>
    </row>
    <row r="3639" spans="1:17" ht="60" x14ac:dyDescent="0.25">
      <c r="A3639">
        <v>3637</v>
      </c>
      <c r="B3639" s="1" t="s">
        <v>7374</v>
      </c>
      <c r="C3639" s="1" t="s">
        <v>7375</v>
      </c>
      <c r="D3639" s="2">
        <v>3000</v>
      </c>
      <c r="E3639" s="3">
        <v>926</v>
      </c>
      <c r="F3639" t="s">
        <v>361</v>
      </c>
      <c r="G3639" t="s">
        <v>20</v>
      </c>
      <c r="H3639" t="s">
        <v>21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1090</v>
      </c>
      <c r="O3639" t="s">
        <v>5943</v>
      </c>
      <c r="P3639" s="4">
        <f t="shared" si="112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1" t="s">
        <v>7376</v>
      </c>
      <c r="C3640" s="1" t="s">
        <v>7377</v>
      </c>
      <c r="D3640" s="2">
        <v>3300</v>
      </c>
      <c r="E3640" s="3">
        <v>216</v>
      </c>
      <c r="F3640" t="s">
        <v>361</v>
      </c>
      <c r="G3640" t="s">
        <v>163</v>
      </c>
      <c r="H3640" t="s">
        <v>164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1090</v>
      </c>
      <c r="O3640" t="s">
        <v>5943</v>
      </c>
      <c r="P3640" s="4">
        <f t="shared" si="112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1" t="s">
        <v>7378</v>
      </c>
      <c r="C3641" s="1" t="s">
        <v>7379</v>
      </c>
      <c r="D3641" s="2">
        <v>25000</v>
      </c>
      <c r="E3641" s="3">
        <v>1</v>
      </c>
      <c r="F3641" t="s">
        <v>361</v>
      </c>
      <c r="G3641" t="s">
        <v>20</v>
      </c>
      <c r="H3641" t="s">
        <v>21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1090</v>
      </c>
      <c r="O3641" t="s">
        <v>5943</v>
      </c>
      <c r="P3641" s="4">
        <f t="shared" si="112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1" t="s">
        <v>7380</v>
      </c>
      <c r="C3642" s="1" t="s">
        <v>7381</v>
      </c>
      <c r="D3642" s="2">
        <v>1000</v>
      </c>
      <c r="E3642" s="3">
        <v>55</v>
      </c>
      <c r="F3642" t="s">
        <v>361</v>
      </c>
      <c r="G3642" t="s">
        <v>20</v>
      </c>
      <c r="H3642" t="s">
        <v>21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1090</v>
      </c>
      <c r="O3642" t="s">
        <v>5943</v>
      </c>
      <c r="P3642" s="4">
        <f t="shared" si="112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1" t="s">
        <v>7382</v>
      </c>
      <c r="C3643" s="1" t="s">
        <v>7383</v>
      </c>
      <c r="D3643" s="2">
        <v>3000</v>
      </c>
      <c r="E3643" s="3">
        <v>0</v>
      </c>
      <c r="F3643" t="s">
        <v>361</v>
      </c>
      <c r="G3643" t="s">
        <v>20</v>
      </c>
      <c r="H3643" t="s">
        <v>21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1090</v>
      </c>
      <c r="O3643" t="s">
        <v>5943</v>
      </c>
      <c r="P3643" s="4">
        <f t="shared" si="112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1" t="s">
        <v>7384</v>
      </c>
      <c r="C3644" s="1" t="s">
        <v>7385</v>
      </c>
      <c r="D3644" s="2">
        <v>700</v>
      </c>
      <c r="E3644" s="3">
        <v>15</v>
      </c>
      <c r="F3644" t="s">
        <v>361</v>
      </c>
      <c r="G3644" t="s">
        <v>506</v>
      </c>
      <c r="H3644" t="s">
        <v>59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1090</v>
      </c>
      <c r="O3644" t="s">
        <v>5943</v>
      </c>
      <c r="P3644" s="4">
        <f t="shared" si="112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1" t="s">
        <v>7386</v>
      </c>
      <c r="C3645" s="1" t="s">
        <v>7387</v>
      </c>
      <c r="D3645" s="2">
        <v>25000</v>
      </c>
      <c r="E3645" s="3">
        <v>0</v>
      </c>
      <c r="F3645" t="s">
        <v>361</v>
      </c>
      <c r="G3645" t="s">
        <v>20</v>
      </c>
      <c r="H3645" t="s">
        <v>21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1090</v>
      </c>
      <c r="O3645" t="s">
        <v>5943</v>
      </c>
      <c r="P3645" s="4">
        <f t="shared" si="112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1" t="s">
        <v>7388</v>
      </c>
      <c r="C3646" s="1" t="s">
        <v>7389</v>
      </c>
      <c r="D3646" s="2">
        <v>5000</v>
      </c>
      <c r="E3646" s="3">
        <v>821</v>
      </c>
      <c r="F3646" t="s">
        <v>361</v>
      </c>
      <c r="G3646" t="s">
        <v>20</v>
      </c>
      <c r="H3646" t="s">
        <v>21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1090</v>
      </c>
      <c r="O3646" t="s">
        <v>5943</v>
      </c>
      <c r="P3646" s="4">
        <f t="shared" si="112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1" t="s">
        <v>7390</v>
      </c>
      <c r="C3647" s="1" t="s">
        <v>7391</v>
      </c>
      <c r="D3647" s="2">
        <v>1000</v>
      </c>
      <c r="E3647" s="3">
        <v>1</v>
      </c>
      <c r="F3647" t="s">
        <v>361</v>
      </c>
      <c r="G3647" t="s">
        <v>163</v>
      </c>
      <c r="H3647" t="s">
        <v>164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1090</v>
      </c>
      <c r="O3647" t="s">
        <v>5943</v>
      </c>
      <c r="P3647" s="4">
        <f t="shared" si="112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1" t="s">
        <v>7392</v>
      </c>
      <c r="C3648" s="1" t="s">
        <v>7393</v>
      </c>
      <c r="D3648" s="2">
        <v>10000</v>
      </c>
      <c r="E3648" s="3">
        <v>481</v>
      </c>
      <c r="F3648" t="s">
        <v>361</v>
      </c>
      <c r="G3648" t="s">
        <v>20</v>
      </c>
      <c r="H3648" t="s">
        <v>21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1090</v>
      </c>
      <c r="O3648" t="s">
        <v>5943</v>
      </c>
      <c r="P3648" s="4">
        <f t="shared" si="112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1" t="s">
        <v>7394</v>
      </c>
      <c r="C3649" s="1" t="s">
        <v>7395</v>
      </c>
      <c r="D3649" s="2">
        <v>500</v>
      </c>
      <c r="E3649" s="3">
        <v>30</v>
      </c>
      <c r="F3649" t="s">
        <v>361</v>
      </c>
      <c r="G3649" t="s">
        <v>28</v>
      </c>
      <c r="H3649" t="s">
        <v>29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1090</v>
      </c>
      <c r="O3649" t="s">
        <v>5943</v>
      </c>
      <c r="P3649" s="4">
        <f t="shared" si="112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1" t="s">
        <v>7396</v>
      </c>
      <c r="C3650" s="1" t="s">
        <v>7397</v>
      </c>
      <c r="D3650" s="2">
        <v>40000</v>
      </c>
      <c r="E3650" s="3">
        <v>40153</v>
      </c>
      <c r="F3650" t="s">
        <v>19</v>
      </c>
      <c r="G3650" t="s">
        <v>20</v>
      </c>
      <c r="H3650" t="s">
        <v>21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1090</v>
      </c>
      <c r="O3650" t="s">
        <v>1091</v>
      </c>
      <c r="P3650" s="4">
        <f t="shared" ref="P3650:P3713" si="114">(((J3650/60)/60)/24)+DATE(1970,1,1)</f>
        <v>41887.292187500003</v>
      </c>
      <c r="Q3650">
        <f t="shared" ref="Q3650:Q3713" si="115">YEAR(P3650)</f>
        <v>2014</v>
      </c>
    </row>
    <row r="3651" spans="1:17" ht="45" x14ac:dyDescent="0.25">
      <c r="A3651">
        <v>3649</v>
      </c>
      <c r="B3651" s="1" t="s">
        <v>7398</v>
      </c>
      <c r="C3651" s="1" t="s">
        <v>7399</v>
      </c>
      <c r="D3651" s="2">
        <v>750</v>
      </c>
      <c r="E3651" s="3">
        <v>780</v>
      </c>
      <c r="F3651" t="s">
        <v>19</v>
      </c>
      <c r="G3651" t="s">
        <v>163</v>
      </c>
      <c r="H3651" t="s">
        <v>164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1090</v>
      </c>
      <c r="O3651" t="s">
        <v>1091</v>
      </c>
      <c r="P3651" s="4">
        <f t="shared" si="114"/>
        <v>41780.712893518517</v>
      </c>
      <c r="Q3651">
        <f t="shared" si="115"/>
        <v>2014</v>
      </c>
    </row>
    <row r="3652" spans="1:17" ht="60" x14ac:dyDescent="0.25">
      <c r="A3652">
        <v>3650</v>
      </c>
      <c r="B3652" s="1" t="s">
        <v>7400</v>
      </c>
      <c r="C3652" s="1" t="s">
        <v>7401</v>
      </c>
      <c r="D3652" s="2">
        <v>500</v>
      </c>
      <c r="E3652" s="3">
        <v>500</v>
      </c>
      <c r="F3652" t="s">
        <v>19</v>
      </c>
      <c r="G3652" t="s">
        <v>28</v>
      </c>
      <c r="H3652" t="s">
        <v>29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1090</v>
      </c>
      <c r="O3652" t="s">
        <v>1091</v>
      </c>
      <c r="P3652" s="4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1" t="s">
        <v>7402</v>
      </c>
      <c r="C3653" s="1" t="s">
        <v>7403</v>
      </c>
      <c r="D3653" s="2">
        <v>500</v>
      </c>
      <c r="E3653" s="3">
        <v>520</v>
      </c>
      <c r="F3653" t="s">
        <v>19</v>
      </c>
      <c r="G3653" t="s">
        <v>20</v>
      </c>
      <c r="H3653" t="s">
        <v>21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1090</v>
      </c>
      <c r="O3653" t="s">
        <v>1091</v>
      </c>
      <c r="P3653" s="4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1" t="s">
        <v>5833</v>
      </c>
      <c r="C3654" s="1" t="s">
        <v>7404</v>
      </c>
      <c r="D3654" s="2">
        <v>300</v>
      </c>
      <c r="E3654" s="3">
        <v>752</v>
      </c>
      <c r="F3654" t="s">
        <v>19</v>
      </c>
      <c r="G3654" t="s">
        <v>163</v>
      </c>
      <c r="H3654" t="s">
        <v>164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1090</v>
      </c>
      <c r="O3654" t="s">
        <v>1091</v>
      </c>
      <c r="P3654" s="4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1" t="s">
        <v>7405</v>
      </c>
      <c r="C3655" s="1" t="s">
        <v>7406</v>
      </c>
      <c r="D3655" s="2">
        <v>2000</v>
      </c>
      <c r="E3655" s="3">
        <v>2010</v>
      </c>
      <c r="F3655" t="s">
        <v>19</v>
      </c>
      <c r="G3655" t="s">
        <v>28</v>
      </c>
      <c r="H3655" t="s">
        <v>29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1090</v>
      </c>
      <c r="O3655" t="s">
        <v>1091</v>
      </c>
      <c r="P3655" s="4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1" t="s">
        <v>7407</v>
      </c>
      <c r="C3656" s="1" t="s">
        <v>7408</v>
      </c>
      <c r="D3656" s="2">
        <v>1500</v>
      </c>
      <c r="E3656" s="3">
        <v>2616</v>
      </c>
      <c r="F3656" t="s">
        <v>19</v>
      </c>
      <c r="G3656" t="s">
        <v>28</v>
      </c>
      <c r="H3656" t="s">
        <v>29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1090</v>
      </c>
      <c r="O3656" t="s">
        <v>1091</v>
      </c>
      <c r="P3656" s="4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1" t="s">
        <v>7409</v>
      </c>
      <c r="C3657" s="1" t="s">
        <v>7410</v>
      </c>
      <c r="D3657" s="2">
        <v>5000</v>
      </c>
      <c r="E3657" s="3">
        <v>5813</v>
      </c>
      <c r="F3657" t="s">
        <v>19</v>
      </c>
      <c r="G3657" t="s">
        <v>20</v>
      </c>
      <c r="H3657" t="s">
        <v>21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1090</v>
      </c>
      <c r="O3657" t="s">
        <v>1091</v>
      </c>
      <c r="P3657" s="4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1" t="s">
        <v>7411</v>
      </c>
      <c r="C3658" s="1" t="s">
        <v>7412</v>
      </c>
      <c r="D3658" s="2">
        <v>5000</v>
      </c>
      <c r="E3658" s="3">
        <v>5291</v>
      </c>
      <c r="F3658" t="s">
        <v>19</v>
      </c>
      <c r="G3658" t="s">
        <v>2097</v>
      </c>
      <c r="H3658" t="s">
        <v>2098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1090</v>
      </c>
      <c r="O3658" t="s">
        <v>1091</v>
      </c>
      <c r="P3658" s="4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1" t="s">
        <v>7413</v>
      </c>
      <c r="C3659" s="1" t="s">
        <v>7414</v>
      </c>
      <c r="D3659" s="2">
        <v>2000</v>
      </c>
      <c r="E3659" s="3">
        <v>2215</v>
      </c>
      <c r="F3659" t="s">
        <v>19</v>
      </c>
      <c r="G3659" t="s">
        <v>313</v>
      </c>
      <c r="H3659" t="s">
        <v>314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1090</v>
      </c>
      <c r="O3659" t="s">
        <v>1091</v>
      </c>
      <c r="P3659" s="4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1" t="s">
        <v>7415</v>
      </c>
      <c r="C3660" s="1" t="s">
        <v>7416</v>
      </c>
      <c r="D3660" s="2">
        <v>1500</v>
      </c>
      <c r="E3660" s="3">
        <v>1510</v>
      </c>
      <c r="F3660" t="s">
        <v>19</v>
      </c>
      <c r="G3660" t="s">
        <v>20</v>
      </c>
      <c r="H3660" t="s">
        <v>21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1090</v>
      </c>
      <c r="O3660" t="s">
        <v>1091</v>
      </c>
      <c r="P3660" s="4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1" t="s">
        <v>7417</v>
      </c>
      <c r="C3661" s="1" t="s">
        <v>7418</v>
      </c>
      <c r="D3661" s="2">
        <v>3000</v>
      </c>
      <c r="E3661" s="3">
        <v>3061</v>
      </c>
      <c r="F3661" t="s">
        <v>19</v>
      </c>
      <c r="G3661" t="s">
        <v>20</v>
      </c>
      <c r="H3661" t="s">
        <v>21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1090</v>
      </c>
      <c r="O3661" t="s">
        <v>1091</v>
      </c>
      <c r="P3661" s="4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1" t="s">
        <v>7419</v>
      </c>
      <c r="C3662" s="1" t="s">
        <v>7420</v>
      </c>
      <c r="D3662" s="2">
        <v>250</v>
      </c>
      <c r="E3662" s="3">
        <v>250</v>
      </c>
      <c r="F3662" t="s">
        <v>19</v>
      </c>
      <c r="G3662" t="s">
        <v>28</v>
      </c>
      <c r="H3662" t="s">
        <v>29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1090</v>
      </c>
      <c r="O3662" t="s">
        <v>1091</v>
      </c>
      <c r="P3662" s="4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1" t="s">
        <v>7421</v>
      </c>
      <c r="C3663" s="1" t="s">
        <v>7422</v>
      </c>
      <c r="D3663" s="2">
        <v>3000</v>
      </c>
      <c r="E3663" s="3">
        <v>3330</v>
      </c>
      <c r="F3663" t="s">
        <v>19</v>
      </c>
      <c r="G3663" t="s">
        <v>20</v>
      </c>
      <c r="H3663" t="s">
        <v>21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1090</v>
      </c>
      <c r="O3663" t="s">
        <v>1091</v>
      </c>
      <c r="P3663" s="4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1" t="s">
        <v>7423</v>
      </c>
      <c r="C3664" s="1" t="s">
        <v>7424</v>
      </c>
      <c r="D3664" s="2">
        <v>8000</v>
      </c>
      <c r="E3664" s="3">
        <v>8114</v>
      </c>
      <c r="F3664" t="s">
        <v>19</v>
      </c>
      <c r="G3664" t="s">
        <v>163</v>
      </c>
      <c r="H3664" t="s">
        <v>164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1090</v>
      </c>
      <c r="O3664" t="s">
        <v>1091</v>
      </c>
      <c r="P3664" s="4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1" t="s">
        <v>7425</v>
      </c>
      <c r="C3665" s="1" t="s">
        <v>7426</v>
      </c>
      <c r="D3665" s="2">
        <v>225</v>
      </c>
      <c r="E3665" s="3">
        <v>234</v>
      </c>
      <c r="F3665" t="s">
        <v>19</v>
      </c>
      <c r="G3665" t="s">
        <v>28</v>
      </c>
      <c r="H3665" t="s">
        <v>29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1090</v>
      </c>
      <c r="O3665" t="s">
        <v>1091</v>
      </c>
      <c r="P3665" s="4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1" t="s">
        <v>7427</v>
      </c>
      <c r="C3666" s="1" t="s">
        <v>7428</v>
      </c>
      <c r="D3666" s="2">
        <v>800</v>
      </c>
      <c r="E3666" s="3">
        <v>875</v>
      </c>
      <c r="F3666" t="s">
        <v>19</v>
      </c>
      <c r="G3666" t="s">
        <v>20</v>
      </c>
      <c r="H3666" t="s">
        <v>21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1090</v>
      </c>
      <c r="O3666" t="s">
        <v>1091</v>
      </c>
      <c r="P3666" s="4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1" t="s">
        <v>7429</v>
      </c>
      <c r="C3667" s="1" t="s">
        <v>7430</v>
      </c>
      <c r="D3667" s="2">
        <v>620</v>
      </c>
      <c r="E3667" s="3">
        <v>714</v>
      </c>
      <c r="F3667" t="s">
        <v>19</v>
      </c>
      <c r="G3667" t="s">
        <v>183</v>
      </c>
      <c r="H3667" t="s">
        <v>59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1090</v>
      </c>
      <c r="O3667" t="s">
        <v>1091</v>
      </c>
      <c r="P3667" s="4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1" t="s">
        <v>7431</v>
      </c>
      <c r="C3668" s="1" t="s">
        <v>7432</v>
      </c>
      <c r="D3668" s="2">
        <v>1200</v>
      </c>
      <c r="E3668" s="3">
        <v>1200</v>
      </c>
      <c r="F3668" t="s">
        <v>19</v>
      </c>
      <c r="G3668" t="s">
        <v>20</v>
      </c>
      <c r="H3668" t="s">
        <v>21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1090</v>
      </c>
      <c r="O3668" t="s">
        <v>1091</v>
      </c>
      <c r="P3668" s="4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1" t="s">
        <v>7433</v>
      </c>
      <c r="C3669" s="1" t="s">
        <v>7434</v>
      </c>
      <c r="D3669" s="2">
        <v>3000</v>
      </c>
      <c r="E3669" s="3">
        <v>3095.11</v>
      </c>
      <c r="F3669" t="s">
        <v>19</v>
      </c>
      <c r="G3669" t="s">
        <v>28</v>
      </c>
      <c r="H3669" t="s">
        <v>29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1090</v>
      </c>
      <c r="O3669" t="s">
        <v>1091</v>
      </c>
      <c r="P3669" s="4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1" t="s">
        <v>7435</v>
      </c>
      <c r="C3670" s="1" t="s">
        <v>7436</v>
      </c>
      <c r="D3670" s="2">
        <v>1000</v>
      </c>
      <c r="E3670" s="3">
        <v>1035</v>
      </c>
      <c r="F3670" t="s">
        <v>19</v>
      </c>
      <c r="G3670" t="s">
        <v>20</v>
      </c>
      <c r="H3670" t="s">
        <v>21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1090</v>
      </c>
      <c r="O3670" t="s">
        <v>1091</v>
      </c>
      <c r="P3670" s="4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1" t="s">
        <v>7437</v>
      </c>
      <c r="C3671" s="1" t="s">
        <v>7438</v>
      </c>
      <c r="D3671" s="2">
        <v>1000</v>
      </c>
      <c r="E3671" s="3">
        <v>1382</v>
      </c>
      <c r="F3671" t="s">
        <v>19</v>
      </c>
      <c r="G3671" t="s">
        <v>28</v>
      </c>
      <c r="H3671" t="s">
        <v>29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1090</v>
      </c>
      <c r="O3671" t="s">
        <v>1091</v>
      </c>
      <c r="P3671" s="4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1" t="s">
        <v>7439</v>
      </c>
      <c r="C3672" s="1" t="s">
        <v>7440</v>
      </c>
      <c r="D3672" s="2">
        <v>220</v>
      </c>
      <c r="E3672" s="3">
        <v>241</v>
      </c>
      <c r="F3672" t="s">
        <v>19</v>
      </c>
      <c r="G3672" t="s">
        <v>28</v>
      </c>
      <c r="H3672" t="s">
        <v>29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1090</v>
      </c>
      <c r="O3672" t="s">
        <v>1091</v>
      </c>
      <c r="P3672" s="4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1" t="s">
        <v>7441</v>
      </c>
      <c r="C3673" s="1" t="s">
        <v>7442</v>
      </c>
      <c r="D3673" s="2">
        <v>3500</v>
      </c>
      <c r="E3673" s="3">
        <v>3530</v>
      </c>
      <c r="F3673" t="s">
        <v>19</v>
      </c>
      <c r="G3673" t="s">
        <v>20</v>
      </c>
      <c r="H3673" t="s">
        <v>21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1090</v>
      </c>
      <c r="O3673" t="s">
        <v>1091</v>
      </c>
      <c r="P3673" s="4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1" t="s">
        <v>7443</v>
      </c>
      <c r="C3674" s="1" t="s">
        <v>7444</v>
      </c>
      <c r="D3674" s="2">
        <v>3000</v>
      </c>
      <c r="E3674" s="3">
        <v>3046</v>
      </c>
      <c r="F3674" t="s">
        <v>19</v>
      </c>
      <c r="G3674" t="s">
        <v>28</v>
      </c>
      <c r="H3674" t="s">
        <v>29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1090</v>
      </c>
      <c r="O3674" t="s">
        <v>1091</v>
      </c>
      <c r="P3674" s="4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1" t="s">
        <v>7445</v>
      </c>
      <c r="C3675" s="1" t="s">
        <v>7446</v>
      </c>
      <c r="D3675" s="2">
        <v>4000</v>
      </c>
      <c r="E3675" s="3">
        <v>4545</v>
      </c>
      <c r="F3675" t="s">
        <v>19</v>
      </c>
      <c r="G3675" t="s">
        <v>28</v>
      </c>
      <c r="H3675" t="s">
        <v>29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1090</v>
      </c>
      <c r="O3675" t="s">
        <v>1091</v>
      </c>
      <c r="P3675" s="4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1" t="s">
        <v>7447</v>
      </c>
      <c r="C3676" s="1" t="s">
        <v>7448</v>
      </c>
      <c r="D3676" s="2">
        <v>4500</v>
      </c>
      <c r="E3676" s="3">
        <v>4500</v>
      </c>
      <c r="F3676" t="s">
        <v>19</v>
      </c>
      <c r="G3676" t="s">
        <v>506</v>
      </c>
      <c r="H3676" t="s">
        <v>59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1090</v>
      </c>
      <c r="O3676" t="s">
        <v>1091</v>
      </c>
      <c r="P3676" s="4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1" t="s">
        <v>7449</v>
      </c>
      <c r="C3677" s="1" t="s">
        <v>7450</v>
      </c>
      <c r="D3677" s="2">
        <v>50</v>
      </c>
      <c r="E3677" s="3">
        <v>70</v>
      </c>
      <c r="F3677" t="s">
        <v>19</v>
      </c>
      <c r="G3677" t="s">
        <v>28</v>
      </c>
      <c r="H3677" t="s">
        <v>29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1090</v>
      </c>
      <c r="O3677" t="s">
        <v>1091</v>
      </c>
      <c r="P3677" s="4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1" t="s">
        <v>7451</v>
      </c>
      <c r="C3678" s="1" t="s">
        <v>7452</v>
      </c>
      <c r="D3678" s="2">
        <v>800</v>
      </c>
      <c r="E3678" s="3">
        <v>1030</v>
      </c>
      <c r="F3678" t="s">
        <v>19</v>
      </c>
      <c r="G3678" t="s">
        <v>20</v>
      </c>
      <c r="H3678" t="s">
        <v>21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1090</v>
      </c>
      <c r="O3678" t="s">
        <v>1091</v>
      </c>
      <c r="P3678" s="4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1" t="s">
        <v>7453</v>
      </c>
      <c r="C3679" s="1" t="s">
        <v>7454</v>
      </c>
      <c r="D3679" s="2">
        <v>12000</v>
      </c>
      <c r="E3679" s="3">
        <v>12348.5</v>
      </c>
      <c r="F3679" t="s">
        <v>19</v>
      </c>
      <c r="G3679" t="s">
        <v>20</v>
      </c>
      <c r="H3679" t="s">
        <v>21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1090</v>
      </c>
      <c r="O3679" t="s">
        <v>1091</v>
      </c>
      <c r="P3679" s="4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1" t="s">
        <v>7455</v>
      </c>
      <c r="C3680" s="1" t="s">
        <v>7456</v>
      </c>
      <c r="D3680" s="2">
        <v>2000</v>
      </c>
      <c r="E3680" s="3">
        <v>2050</v>
      </c>
      <c r="F3680" t="s">
        <v>19</v>
      </c>
      <c r="G3680" t="s">
        <v>28</v>
      </c>
      <c r="H3680" t="s">
        <v>29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1090</v>
      </c>
      <c r="O3680" t="s">
        <v>1091</v>
      </c>
      <c r="P3680" s="4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1" t="s">
        <v>7457</v>
      </c>
      <c r="C3681" s="1" t="s">
        <v>7458</v>
      </c>
      <c r="D3681" s="2">
        <v>2000</v>
      </c>
      <c r="E3681" s="3">
        <v>2202</v>
      </c>
      <c r="F3681" t="s">
        <v>19</v>
      </c>
      <c r="G3681" t="s">
        <v>20</v>
      </c>
      <c r="H3681" t="s">
        <v>21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1090</v>
      </c>
      <c r="O3681" t="s">
        <v>1091</v>
      </c>
      <c r="P3681" s="4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1" t="s">
        <v>7459</v>
      </c>
      <c r="C3682" s="1" t="s">
        <v>7460</v>
      </c>
      <c r="D3682" s="2">
        <v>3000</v>
      </c>
      <c r="E3682" s="3">
        <v>3383</v>
      </c>
      <c r="F3682" t="s">
        <v>19</v>
      </c>
      <c r="G3682" t="s">
        <v>20</v>
      </c>
      <c r="H3682" t="s">
        <v>21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1090</v>
      </c>
      <c r="O3682" t="s">
        <v>1091</v>
      </c>
      <c r="P3682" s="4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1" t="s">
        <v>7461</v>
      </c>
      <c r="C3683" s="1" t="s">
        <v>7462</v>
      </c>
      <c r="D3683" s="2">
        <v>1000</v>
      </c>
      <c r="E3683" s="3">
        <v>1119</v>
      </c>
      <c r="F3683" t="s">
        <v>19</v>
      </c>
      <c r="G3683" t="s">
        <v>20</v>
      </c>
      <c r="H3683" t="s">
        <v>21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1090</v>
      </c>
      <c r="O3683" t="s">
        <v>1091</v>
      </c>
      <c r="P3683" s="4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1" t="s">
        <v>7463</v>
      </c>
      <c r="C3684" s="1" t="s">
        <v>7464</v>
      </c>
      <c r="D3684" s="2">
        <v>3000</v>
      </c>
      <c r="E3684" s="3">
        <v>4176</v>
      </c>
      <c r="F3684" t="s">
        <v>19</v>
      </c>
      <c r="G3684" t="s">
        <v>20</v>
      </c>
      <c r="H3684" t="s">
        <v>21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1090</v>
      </c>
      <c r="O3684" t="s">
        <v>1091</v>
      </c>
      <c r="P3684" s="4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1" t="s">
        <v>7465</v>
      </c>
      <c r="C3685" s="1" t="s">
        <v>7466</v>
      </c>
      <c r="D3685" s="2">
        <v>3500</v>
      </c>
      <c r="E3685" s="3">
        <v>3880</v>
      </c>
      <c r="F3685" t="s">
        <v>19</v>
      </c>
      <c r="G3685" t="s">
        <v>20</v>
      </c>
      <c r="H3685" t="s">
        <v>21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1090</v>
      </c>
      <c r="O3685" t="s">
        <v>1091</v>
      </c>
      <c r="P3685" s="4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1" t="s">
        <v>7467</v>
      </c>
      <c r="C3686" s="1" t="s">
        <v>7468</v>
      </c>
      <c r="D3686" s="2">
        <v>750</v>
      </c>
      <c r="E3686" s="3">
        <v>1043</v>
      </c>
      <c r="F3686" t="s">
        <v>19</v>
      </c>
      <c r="G3686" t="s">
        <v>20</v>
      </c>
      <c r="H3686" t="s">
        <v>21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1090</v>
      </c>
      <c r="O3686" t="s">
        <v>1091</v>
      </c>
      <c r="P3686" s="4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1" t="s">
        <v>7469</v>
      </c>
      <c r="C3687" s="1" t="s">
        <v>7470</v>
      </c>
      <c r="D3687" s="2">
        <v>5000</v>
      </c>
      <c r="E3687" s="3">
        <v>5285</v>
      </c>
      <c r="F3687" t="s">
        <v>19</v>
      </c>
      <c r="G3687" t="s">
        <v>20</v>
      </c>
      <c r="H3687" t="s">
        <v>21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1090</v>
      </c>
      <c r="O3687" t="s">
        <v>1091</v>
      </c>
      <c r="P3687" s="4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1" t="s">
        <v>7471</v>
      </c>
      <c r="C3688" s="1" t="s">
        <v>7472</v>
      </c>
      <c r="D3688" s="2">
        <v>350</v>
      </c>
      <c r="E3688" s="3">
        <v>355</v>
      </c>
      <c r="F3688" t="s">
        <v>19</v>
      </c>
      <c r="G3688" t="s">
        <v>20</v>
      </c>
      <c r="H3688" t="s">
        <v>21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1090</v>
      </c>
      <c r="O3688" t="s">
        <v>1091</v>
      </c>
      <c r="P3688" s="4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1" t="s">
        <v>7473</v>
      </c>
      <c r="C3689" s="1" t="s">
        <v>7474</v>
      </c>
      <c r="D3689" s="2">
        <v>5000</v>
      </c>
      <c r="E3689" s="3">
        <v>5012.25</v>
      </c>
      <c r="F3689" t="s">
        <v>19</v>
      </c>
      <c r="G3689" t="s">
        <v>20</v>
      </c>
      <c r="H3689" t="s">
        <v>21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1090</v>
      </c>
      <c r="O3689" t="s">
        <v>1091</v>
      </c>
      <c r="P3689" s="4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1" t="s">
        <v>7475</v>
      </c>
      <c r="C3690" s="1" t="s">
        <v>7476</v>
      </c>
      <c r="D3690" s="2">
        <v>3000</v>
      </c>
      <c r="E3690" s="3">
        <v>3275</v>
      </c>
      <c r="F3690" t="s">
        <v>19</v>
      </c>
      <c r="G3690" t="s">
        <v>28</v>
      </c>
      <c r="H3690" t="s">
        <v>29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1090</v>
      </c>
      <c r="O3690" t="s">
        <v>1091</v>
      </c>
      <c r="P3690" s="4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1" t="s">
        <v>7477</v>
      </c>
      <c r="C3691" s="1" t="s">
        <v>7478</v>
      </c>
      <c r="D3691" s="2">
        <v>3000</v>
      </c>
      <c r="E3691" s="3">
        <v>3550</v>
      </c>
      <c r="F3691" t="s">
        <v>19</v>
      </c>
      <c r="G3691" t="s">
        <v>20</v>
      </c>
      <c r="H3691" t="s">
        <v>21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1090</v>
      </c>
      <c r="O3691" t="s">
        <v>1091</v>
      </c>
      <c r="P3691" s="4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1" t="s">
        <v>7479</v>
      </c>
      <c r="C3692" s="1" t="s">
        <v>7480</v>
      </c>
      <c r="D3692" s="2">
        <v>1500</v>
      </c>
      <c r="E3692" s="3">
        <v>1800</v>
      </c>
      <c r="F3692" t="s">
        <v>19</v>
      </c>
      <c r="G3692" t="s">
        <v>20</v>
      </c>
      <c r="H3692" t="s">
        <v>21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1090</v>
      </c>
      <c r="O3692" t="s">
        <v>1091</v>
      </c>
      <c r="P3692" s="4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1" t="s">
        <v>7481</v>
      </c>
      <c r="C3693" s="1" t="s">
        <v>7482</v>
      </c>
      <c r="D3693" s="2">
        <v>40000</v>
      </c>
      <c r="E3693" s="3">
        <v>51184</v>
      </c>
      <c r="F3693" t="s">
        <v>19</v>
      </c>
      <c r="G3693" t="s">
        <v>20</v>
      </c>
      <c r="H3693" t="s">
        <v>21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1090</v>
      </c>
      <c r="O3693" t="s">
        <v>1091</v>
      </c>
      <c r="P3693" s="4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1" t="s">
        <v>7483</v>
      </c>
      <c r="C3694" s="1" t="s">
        <v>7484</v>
      </c>
      <c r="D3694" s="2">
        <v>1000</v>
      </c>
      <c r="E3694" s="3">
        <v>1260</v>
      </c>
      <c r="F3694" t="s">
        <v>19</v>
      </c>
      <c r="G3694" t="s">
        <v>20</v>
      </c>
      <c r="H3694" t="s">
        <v>21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1090</v>
      </c>
      <c r="O3694" t="s">
        <v>1091</v>
      </c>
      <c r="P3694" s="4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1" t="s">
        <v>7485</v>
      </c>
      <c r="C3695" s="1" t="s">
        <v>7486</v>
      </c>
      <c r="D3695" s="2">
        <v>333</v>
      </c>
      <c r="E3695" s="3">
        <v>430</v>
      </c>
      <c r="F3695" t="s">
        <v>19</v>
      </c>
      <c r="G3695" t="s">
        <v>28</v>
      </c>
      <c r="H3695" t="s">
        <v>29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1090</v>
      </c>
      <c r="O3695" t="s">
        <v>1091</v>
      </c>
      <c r="P3695" s="4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1" t="s">
        <v>7487</v>
      </c>
      <c r="C3696" s="1" t="s">
        <v>7488</v>
      </c>
      <c r="D3696" s="2">
        <v>3500</v>
      </c>
      <c r="E3696" s="3">
        <v>3760</v>
      </c>
      <c r="F3696" t="s">
        <v>19</v>
      </c>
      <c r="G3696" t="s">
        <v>20</v>
      </c>
      <c r="H3696" t="s">
        <v>21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1090</v>
      </c>
      <c r="O3696" t="s">
        <v>1091</v>
      </c>
      <c r="P3696" s="4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1" t="s">
        <v>7489</v>
      </c>
      <c r="C3697" s="1" t="s">
        <v>7490</v>
      </c>
      <c r="D3697" s="2">
        <v>4000</v>
      </c>
      <c r="E3697" s="3">
        <v>4005</v>
      </c>
      <c r="F3697" t="s">
        <v>19</v>
      </c>
      <c r="G3697" t="s">
        <v>20</v>
      </c>
      <c r="H3697" t="s">
        <v>21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1090</v>
      </c>
      <c r="O3697" t="s">
        <v>1091</v>
      </c>
      <c r="P3697" s="4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1" t="s">
        <v>7491</v>
      </c>
      <c r="C3698" s="1" t="s">
        <v>7492</v>
      </c>
      <c r="D3698" s="2">
        <v>2000</v>
      </c>
      <c r="E3698" s="3">
        <v>3100</v>
      </c>
      <c r="F3698" t="s">
        <v>19</v>
      </c>
      <c r="G3698" t="s">
        <v>28</v>
      </c>
      <c r="H3698" t="s">
        <v>29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1090</v>
      </c>
      <c r="O3698" t="s">
        <v>1091</v>
      </c>
      <c r="P3698" s="4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1" t="s">
        <v>7493</v>
      </c>
      <c r="C3699" s="1" t="s">
        <v>7494</v>
      </c>
      <c r="D3699" s="2">
        <v>2000</v>
      </c>
      <c r="E3699" s="3">
        <v>2160</v>
      </c>
      <c r="F3699" t="s">
        <v>19</v>
      </c>
      <c r="G3699" t="s">
        <v>28</v>
      </c>
      <c r="H3699" t="s">
        <v>29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1090</v>
      </c>
      <c r="O3699" t="s">
        <v>1091</v>
      </c>
      <c r="P3699" s="4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1" t="s">
        <v>7495</v>
      </c>
      <c r="C3700" s="1" t="s">
        <v>7496</v>
      </c>
      <c r="D3700" s="2">
        <v>5000</v>
      </c>
      <c r="E3700" s="3">
        <v>5526</v>
      </c>
      <c r="F3700" t="s">
        <v>19</v>
      </c>
      <c r="G3700" t="s">
        <v>20</v>
      </c>
      <c r="H3700" t="s">
        <v>21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1090</v>
      </c>
      <c r="O3700" t="s">
        <v>1091</v>
      </c>
      <c r="P3700" s="4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1" t="s">
        <v>7497</v>
      </c>
      <c r="C3701" s="1" t="s">
        <v>7498</v>
      </c>
      <c r="D3701" s="2">
        <v>2500</v>
      </c>
      <c r="E3701" s="3">
        <v>2520</v>
      </c>
      <c r="F3701" t="s">
        <v>19</v>
      </c>
      <c r="G3701" t="s">
        <v>20</v>
      </c>
      <c r="H3701" t="s">
        <v>21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1090</v>
      </c>
      <c r="O3701" t="s">
        <v>1091</v>
      </c>
      <c r="P3701" s="4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1" t="s">
        <v>7499</v>
      </c>
      <c r="C3702" s="1" t="s">
        <v>7500</v>
      </c>
      <c r="D3702" s="2">
        <v>500</v>
      </c>
      <c r="E3702" s="3">
        <v>606</v>
      </c>
      <c r="F3702" t="s">
        <v>19</v>
      </c>
      <c r="G3702" t="s">
        <v>20</v>
      </c>
      <c r="H3702" t="s">
        <v>21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1090</v>
      </c>
      <c r="O3702" t="s">
        <v>1091</v>
      </c>
      <c r="P3702" s="4">
        <f t="shared" si="114"/>
        <v>41882.585648148146</v>
      </c>
      <c r="Q3702">
        <f t="shared" si="115"/>
        <v>2014</v>
      </c>
    </row>
    <row r="3703" spans="1:17" ht="60" x14ac:dyDescent="0.25">
      <c r="A3703">
        <v>3701</v>
      </c>
      <c r="B3703" s="1" t="s">
        <v>7501</v>
      </c>
      <c r="C3703" s="1" t="s">
        <v>7502</v>
      </c>
      <c r="D3703" s="2">
        <v>1500</v>
      </c>
      <c r="E3703" s="3">
        <v>1505</v>
      </c>
      <c r="F3703" t="s">
        <v>19</v>
      </c>
      <c r="G3703" t="s">
        <v>28</v>
      </c>
      <c r="H3703" t="s">
        <v>29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1090</v>
      </c>
      <c r="O3703" t="s">
        <v>1091</v>
      </c>
      <c r="P3703" s="4">
        <f t="shared" si="114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1" t="s">
        <v>7503</v>
      </c>
      <c r="C3704" s="1" t="s">
        <v>7504</v>
      </c>
      <c r="D3704" s="2">
        <v>3000</v>
      </c>
      <c r="E3704" s="3">
        <v>3275</v>
      </c>
      <c r="F3704" t="s">
        <v>19</v>
      </c>
      <c r="G3704" t="s">
        <v>28</v>
      </c>
      <c r="H3704" t="s">
        <v>29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1090</v>
      </c>
      <c r="O3704" t="s">
        <v>1091</v>
      </c>
      <c r="P3704" s="4">
        <f t="shared" si="114"/>
        <v>42524.53800925926</v>
      </c>
      <c r="Q3704">
        <f t="shared" si="115"/>
        <v>2016</v>
      </c>
    </row>
    <row r="3705" spans="1:17" ht="60" x14ac:dyDescent="0.25">
      <c r="A3705">
        <v>3703</v>
      </c>
      <c r="B3705" s="1" t="s">
        <v>7505</v>
      </c>
      <c r="C3705" s="1" t="s">
        <v>7506</v>
      </c>
      <c r="D3705" s="2">
        <v>1050</v>
      </c>
      <c r="E3705" s="3">
        <v>1296</v>
      </c>
      <c r="F3705" t="s">
        <v>19</v>
      </c>
      <c r="G3705" t="s">
        <v>20</v>
      </c>
      <c r="H3705" t="s">
        <v>21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1090</v>
      </c>
      <c r="O3705" t="s">
        <v>1091</v>
      </c>
      <c r="P3705" s="4">
        <f t="shared" si="114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1" t="s">
        <v>7507</v>
      </c>
      <c r="C3706" s="1" t="s">
        <v>7508</v>
      </c>
      <c r="D3706" s="2">
        <v>300</v>
      </c>
      <c r="E3706" s="3">
        <v>409.01</v>
      </c>
      <c r="F3706" t="s">
        <v>19</v>
      </c>
      <c r="G3706" t="s">
        <v>28</v>
      </c>
      <c r="H3706" t="s">
        <v>29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1090</v>
      </c>
      <c r="O3706" t="s">
        <v>1091</v>
      </c>
      <c r="P3706" s="4">
        <f t="shared" si="114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1" t="s">
        <v>7509</v>
      </c>
      <c r="C3707" s="1" t="s">
        <v>7510</v>
      </c>
      <c r="D3707" s="2">
        <v>2827</v>
      </c>
      <c r="E3707" s="3">
        <v>2925</v>
      </c>
      <c r="F3707" t="s">
        <v>19</v>
      </c>
      <c r="G3707" t="s">
        <v>20</v>
      </c>
      <c r="H3707" t="s">
        <v>21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1090</v>
      </c>
      <c r="O3707" t="s">
        <v>1091</v>
      </c>
      <c r="P3707" s="4">
        <f t="shared" si="114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1" t="s">
        <v>7511</v>
      </c>
      <c r="C3708" s="1" t="s">
        <v>7512</v>
      </c>
      <c r="D3708" s="2">
        <v>1500</v>
      </c>
      <c r="E3708" s="3">
        <v>1820</v>
      </c>
      <c r="F3708" t="s">
        <v>19</v>
      </c>
      <c r="G3708" t="s">
        <v>20</v>
      </c>
      <c r="H3708" t="s">
        <v>21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1090</v>
      </c>
      <c r="O3708" t="s">
        <v>1091</v>
      </c>
      <c r="P3708" s="4">
        <f t="shared" si="114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1" t="s">
        <v>7513</v>
      </c>
      <c r="C3709" s="1" t="s">
        <v>7514</v>
      </c>
      <c r="D3709" s="2">
        <v>1000</v>
      </c>
      <c r="E3709" s="3">
        <v>1860</v>
      </c>
      <c r="F3709" t="s">
        <v>19</v>
      </c>
      <c r="G3709" t="s">
        <v>20</v>
      </c>
      <c r="H3709" t="s">
        <v>21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1090</v>
      </c>
      <c r="O3709" t="s">
        <v>1091</v>
      </c>
      <c r="P3709" s="4">
        <f t="shared" si="114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1" t="s">
        <v>7515</v>
      </c>
      <c r="C3710" s="1" t="s">
        <v>7516</v>
      </c>
      <c r="D3710" s="2">
        <v>700</v>
      </c>
      <c r="E3710" s="3">
        <v>2100</v>
      </c>
      <c r="F3710" t="s">
        <v>19</v>
      </c>
      <c r="G3710" t="s">
        <v>20</v>
      </c>
      <c r="H3710" t="s">
        <v>21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1090</v>
      </c>
      <c r="O3710" t="s">
        <v>1091</v>
      </c>
      <c r="P3710" s="4">
        <f t="shared" si="114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1" t="s">
        <v>7517</v>
      </c>
      <c r="C3711" s="1" t="s">
        <v>7518</v>
      </c>
      <c r="D3711" s="2">
        <v>1000</v>
      </c>
      <c r="E3711" s="3">
        <v>1082.5</v>
      </c>
      <c r="F3711" t="s">
        <v>19</v>
      </c>
      <c r="G3711" t="s">
        <v>28</v>
      </c>
      <c r="H3711" t="s">
        <v>29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1090</v>
      </c>
      <c r="O3711" t="s">
        <v>1091</v>
      </c>
      <c r="P3711" s="4">
        <f t="shared" si="114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1" t="s">
        <v>7519</v>
      </c>
      <c r="C3712" s="1" t="s">
        <v>7520</v>
      </c>
      <c r="D3712" s="2">
        <v>1300</v>
      </c>
      <c r="E3712" s="3">
        <v>1835</v>
      </c>
      <c r="F3712" t="s">
        <v>19</v>
      </c>
      <c r="G3712" t="s">
        <v>20</v>
      </c>
      <c r="H3712" t="s">
        <v>21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1090</v>
      </c>
      <c r="O3712" t="s">
        <v>1091</v>
      </c>
      <c r="P3712" s="4">
        <f t="shared" si="114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1" t="s">
        <v>7521</v>
      </c>
      <c r="C3713" s="1" t="s">
        <v>7522</v>
      </c>
      <c r="D3713" s="2">
        <v>500</v>
      </c>
      <c r="E3713" s="3">
        <v>570</v>
      </c>
      <c r="F3713" t="s">
        <v>19</v>
      </c>
      <c r="G3713" t="s">
        <v>20</v>
      </c>
      <c r="H3713" t="s">
        <v>21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1090</v>
      </c>
      <c r="O3713" t="s">
        <v>1091</v>
      </c>
      <c r="P3713" s="4">
        <f t="shared" si="114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1" t="s">
        <v>7523</v>
      </c>
      <c r="C3714" s="1" t="s">
        <v>7524</v>
      </c>
      <c r="D3714" s="2">
        <v>7500</v>
      </c>
      <c r="E3714" s="3">
        <v>11530</v>
      </c>
      <c r="F3714" t="s">
        <v>19</v>
      </c>
      <c r="G3714" t="s">
        <v>20</v>
      </c>
      <c r="H3714" t="s">
        <v>21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1090</v>
      </c>
      <c r="O3714" t="s">
        <v>1091</v>
      </c>
      <c r="P3714" s="4">
        <f t="shared" ref="P3714:P3777" si="116">(((J3714/60)/60)/24)+DATE(1970,1,1)</f>
        <v>42134.172071759262</v>
      </c>
      <c r="Q3714">
        <f t="shared" ref="Q3714:Q3777" si="117">YEAR(P3714)</f>
        <v>2015</v>
      </c>
    </row>
    <row r="3715" spans="1:17" ht="45" x14ac:dyDescent="0.25">
      <c r="A3715">
        <v>3713</v>
      </c>
      <c r="B3715" s="1" t="s">
        <v>7525</v>
      </c>
      <c r="C3715" s="1" t="s">
        <v>7526</v>
      </c>
      <c r="D3715" s="2">
        <v>2000</v>
      </c>
      <c r="E3715" s="3">
        <v>2030</v>
      </c>
      <c r="F3715" t="s">
        <v>19</v>
      </c>
      <c r="G3715" t="s">
        <v>20</v>
      </c>
      <c r="H3715" t="s">
        <v>21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1090</v>
      </c>
      <c r="O3715" t="s">
        <v>1091</v>
      </c>
      <c r="P3715" s="4">
        <f t="shared" si="116"/>
        <v>42505.738032407404</v>
      </c>
      <c r="Q3715">
        <f t="shared" si="117"/>
        <v>2016</v>
      </c>
    </row>
    <row r="3716" spans="1:17" ht="60" x14ac:dyDescent="0.25">
      <c r="A3716">
        <v>3714</v>
      </c>
      <c r="B3716" s="1" t="s">
        <v>7527</v>
      </c>
      <c r="C3716" s="1" t="s">
        <v>7528</v>
      </c>
      <c r="D3716" s="2">
        <v>10000</v>
      </c>
      <c r="E3716" s="3">
        <v>10235</v>
      </c>
      <c r="F3716" t="s">
        <v>19</v>
      </c>
      <c r="G3716" t="s">
        <v>20</v>
      </c>
      <c r="H3716" t="s">
        <v>21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1090</v>
      </c>
      <c r="O3716" t="s">
        <v>1091</v>
      </c>
      <c r="P3716" s="4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1" t="s">
        <v>7529</v>
      </c>
      <c r="C3717" s="1" t="s">
        <v>7530</v>
      </c>
      <c r="D3717" s="2">
        <v>3500</v>
      </c>
      <c r="E3717" s="3">
        <v>3590</v>
      </c>
      <c r="F3717" t="s">
        <v>19</v>
      </c>
      <c r="G3717" t="s">
        <v>28</v>
      </c>
      <c r="H3717" t="s">
        <v>29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1090</v>
      </c>
      <c r="O3717" t="s">
        <v>1091</v>
      </c>
      <c r="P3717" s="4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1" t="s">
        <v>7531</v>
      </c>
      <c r="C3718" s="1" t="s">
        <v>7532</v>
      </c>
      <c r="D3718" s="2">
        <v>800</v>
      </c>
      <c r="E3718" s="3">
        <v>1246</v>
      </c>
      <c r="F3718" t="s">
        <v>19</v>
      </c>
      <c r="G3718" t="s">
        <v>20</v>
      </c>
      <c r="H3718" t="s">
        <v>21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1090</v>
      </c>
      <c r="O3718" t="s">
        <v>1091</v>
      </c>
      <c r="P3718" s="4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1" t="s">
        <v>7533</v>
      </c>
      <c r="C3719" s="1" t="s">
        <v>7534</v>
      </c>
      <c r="D3719" s="2">
        <v>4000</v>
      </c>
      <c r="E3719" s="3">
        <v>4030</v>
      </c>
      <c r="F3719" t="s">
        <v>19</v>
      </c>
      <c r="G3719" t="s">
        <v>28</v>
      </c>
      <c r="H3719" t="s">
        <v>29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1090</v>
      </c>
      <c r="O3719" t="s">
        <v>1091</v>
      </c>
      <c r="P3719" s="4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1" t="s">
        <v>7535</v>
      </c>
      <c r="C3720" s="1" t="s">
        <v>7536</v>
      </c>
      <c r="D3720" s="2">
        <v>500</v>
      </c>
      <c r="E3720" s="3">
        <v>1197</v>
      </c>
      <c r="F3720" t="s">
        <v>19</v>
      </c>
      <c r="G3720" t="s">
        <v>28</v>
      </c>
      <c r="H3720" t="s">
        <v>29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1090</v>
      </c>
      <c r="O3720" t="s">
        <v>1091</v>
      </c>
      <c r="P3720" s="4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1" t="s">
        <v>7537</v>
      </c>
      <c r="C3721" s="1" t="s">
        <v>7538</v>
      </c>
      <c r="D3721" s="2">
        <v>200</v>
      </c>
      <c r="E3721" s="3">
        <v>420</v>
      </c>
      <c r="F3721" t="s">
        <v>19</v>
      </c>
      <c r="G3721" t="s">
        <v>28</v>
      </c>
      <c r="H3721" t="s">
        <v>29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1090</v>
      </c>
      <c r="O3721" t="s">
        <v>1091</v>
      </c>
      <c r="P3721" s="4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1" t="s">
        <v>7539</v>
      </c>
      <c r="C3722" s="1" t="s">
        <v>7540</v>
      </c>
      <c r="D3722" s="2">
        <v>3300</v>
      </c>
      <c r="E3722" s="3">
        <v>3449</v>
      </c>
      <c r="F3722" t="s">
        <v>19</v>
      </c>
      <c r="G3722" t="s">
        <v>20</v>
      </c>
      <c r="H3722" t="s">
        <v>21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1090</v>
      </c>
      <c r="O3722" t="s">
        <v>1091</v>
      </c>
      <c r="P3722" s="4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1" t="s">
        <v>7541</v>
      </c>
      <c r="C3723" s="1" t="s">
        <v>7542</v>
      </c>
      <c r="D3723" s="2">
        <v>5000</v>
      </c>
      <c r="E3723" s="3">
        <v>5040</v>
      </c>
      <c r="F3723" t="s">
        <v>19</v>
      </c>
      <c r="G3723" t="s">
        <v>20</v>
      </c>
      <c r="H3723" t="s">
        <v>21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1090</v>
      </c>
      <c r="O3723" t="s">
        <v>1091</v>
      </c>
      <c r="P3723" s="4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1" t="s">
        <v>7543</v>
      </c>
      <c r="C3724" s="1" t="s">
        <v>7544</v>
      </c>
      <c r="D3724" s="2">
        <v>1500</v>
      </c>
      <c r="E3724" s="3">
        <v>1668</v>
      </c>
      <c r="F3724" t="s">
        <v>19</v>
      </c>
      <c r="G3724" t="s">
        <v>163</v>
      </c>
      <c r="H3724" t="s">
        <v>164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1090</v>
      </c>
      <c r="O3724" t="s">
        <v>1091</v>
      </c>
      <c r="P3724" s="4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1" t="s">
        <v>7545</v>
      </c>
      <c r="C3725" s="1" t="s">
        <v>7546</v>
      </c>
      <c r="D3725" s="2">
        <v>4500</v>
      </c>
      <c r="E3725" s="3">
        <v>4592</v>
      </c>
      <c r="F3725" t="s">
        <v>19</v>
      </c>
      <c r="G3725" t="s">
        <v>28</v>
      </c>
      <c r="H3725" t="s">
        <v>29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1090</v>
      </c>
      <c r="O3725" t="s">
        <v>1091</v>
      </c>
      <c r="P3725" s="4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1" t="s">
        <v>7547</v>
      </c>
      <c r="C3726" s="1" t="s">
        <v>7548</v>
      </c>
      <c r="D3726" s="2">
        <v>4300</v>
      </c>
      <c r="E3726" s="3">
        <v>4409.55</v>
      </c>
      <c r="F3726" t="s">
        <v>19</v>
      </c>
      <c r="G3726" t="s">
        <v>28</v>
      </c>
      <c r="H3726" t="s">
        <v>29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1090</v>
      </c>
      <c r="O3726" t="s">
        <v>1091</v>
      </c>
      <c r="P3726" s="4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1" t="s">
        <v>7549</v>
      </c>
      <c r="C3727" s="1" t="s">
        <v>7550</v>
      </c>
      <c r="D3727" s="2">
        <v>300</v>
      </c>
      <c r="E3727" s="3">
        <v>381</v>
      </c>
      <c r="F3727" t="s">
        <v>19</v>
      </c>
      <c r="G3727" t="s">
        <v>28</v>
      </c>
      <c r="H3727" t="s">
        <v>29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1090</v>
      </c>
      <c r="O3727" t="s">
        <v>1091</v>
      </c>
      <c r="P3727" s="4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1" t="s">
        <v>7551</v>
      </c>
      <c r="C3728" s="1" t="s">
        <v>7552</v>
      </c>
      <c r="D3728" s="2">
        <v>850</v>
      </c>
      <c r="E3728" s="3">
        <v>2879</v>
      </c>
      <c r="F3728" t="s">
        <v>19</v>
      </c>
      <c r="G3728" t="s">
        <v>20</v>
      </c>
      <c r="H3728" t="s">
        <v>21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1090</v>
      </c>
      <c r="O3728" t="s">
        <v>1091</v>
      </c>
      <c r="P3728" s="4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1" t="s">
        <v>7553</v>
      </c>
      <c r="C3729" s="1" t="s">
        <v>7554</v>
      </c>
      <c r="D3729" s="2">
        <v>2000</v>
      </c>
      <c r="E3729" s="3">
        <v>2015</v>
      </c>
      <c r="F3729" t="s">
        <v>19</v>
      </c>
      <c r="G3729" t="s">
        <v>20</v>
      </c>
      <c r="H3729" t="s">
        <v>21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1090</v>
      </c>
      <c r="O3729" t="s">
        <v>1091</v>
      </c>
      <c r="P3729" s="4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1" t="s">
        <v>7555</v>
      </c>
      <c r="C3730" s="1" t="s">
        <v>7556</v>
      </c>
      <c r="D3730" s="2">
        <v>20000</v>
      </c>
      <c r="E3730" s="3">
        <v>1862</v>
      </c>
      <c r="F3730" t="s">
        <v>361</v>
      </c>
      <c r="G3730" t="s">
        <v>20</v>
      </c>
      <c r="H3730" t="s">
        <v>21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1090</v>
      </c>
      <c r="O3730" t="s">
        <v>1091</v>
      </c>
      <c r="P3730" s="4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1" t="s">
        <v>7557</v>
      </c>
      <c r="C3731" s="1" t="s">
        <v>7558</v>
      </c>
      <c r="D3731" s="2">
        <v>5000</v>
      </c>
      <c r="E3731" s="3">
        <v>362</v>
      </c>
      <c r="F3731" t="s">
        <v>361</v>
      </c>
      <c r="G3731" t="s">
        <v>20</v>
      </c>
      <c r="H3731" t="s">
        <v>21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1090</v>
      </c>
      <c r="O3731" t="s">
        <v>1091</v>
      </c>
      <c r="P3731" s="4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1" t="s">
        <v>7559</v>
      </c>
      <c r="C3732" s="1" t="s">
        <v>7560</v>
      </c>
      <c r="D3732" s="2">
        <v>1000</v>
      </c>
      <c r="E3732" s="3">
        <v>100</v>
      </c>
      <c r="F3732" t="s">
        <v>361</v>
      </c>
      <c r="G3732" t="s">
        <v>20</v>
      </c>
      <c r="H3732" t="s">
        <v>21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1090</v>
      </c>
      <c r="O3732" t="s">
        <v>1091</v>
      </c>
      <c r="P3732" s="4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1" t="s">
        <v>7561</v>
      </c>
      <c r="C3733" s="1" t="s">
        <v>7562</v>
      </c>
      <c r="D3733" s="2">
        <v>5500</v>
      </c>
      <c r="E3733" s="3">
        <v>620</v>
      </c>
      <c r="F3733" t="s">
        <v>361</v>
      </c>
      <c r="G3733" t="s">
        <v>20</v>
      </c>
      <c r="H3733" t="s">
        <v>21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1090</v>
      </c>
      <c r="O3733" t="s">
        <v>1091</v>
      </c>
      <c r="P3733" s="4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1" t="s">
        <v>7563</v>
      </c>
      <c r="C3734" s="1" t="s">
        <v>7564</v>
      </c>
      <c r="D3734" s="2">
        <v>850</v>
      </c>
      <c r="E3734" s="3">
        <v>131</v>
      </c>
      <c r="F3734" t="s">
        <v>361</v>
      </c>
      <c r="G3734" t="s">
        <v>391</v>
      </c>
      <c r="H3734" t="s">
        <v>59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1090</v>
      </c>
      <c r="O3734" t="s">
        <v>1091</v>
      </c>
      <c r="P3734" s="4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1" t="s">
        <v>7565</v>
      </c>
      <c r="C3735" s="1" t="s">
        <v>7566</v>
      </c>
      <c r="D3735" s="2">
        <v>1500</v>
      </c>
      <c r="E3735" s="3">
        <v>0</v>
      </c>
      <c r="F3735" t="s">
        <v>361</v>
      </c>
      <c r="G3735" t="s">
        <v>20</v>
      </c>
      <c r="H3735" t="s">
        <v>21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1090</v>
      </c>
      <c r="O3735" t="s">
        <v>1091</v>
      </c>
      <c r="P3735" s="4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1" t="s">
        <v>7567</v>
      </c>
      <c r="C3736" s="1" t="s">
        <v>7568</v>
      </c>
      <c r="D3736" s="2">
        <v>1500</v>
      </c>
      <c r="E3736" s="3">
        <v>427</v>
      </c>
      <c r="F3736" t="s">
        <v>361</v>
      </c>
      <c r="G3736" t="s">
        <v>20</v>
      </c>
      <c r="H3736" t="s">
        <v>21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1090</v>
      </c>
      <c r="O3736" t="s">
        <v>1091</v>
      </c>
      <c r="P3736" s="4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1" t="s">
        <v>7569</v>
      </c>
      <c r="C3737" s="1" t="s">
        <v>7570</v>
      </c>
      <c r="D3737" s="2">
        <v>150</v>
      </c>
      <c r="E3737" s="3">
        <v>20</v>
      </c>
      <c r="F3737" t="s">
        <v>361</v>
      </c>
      <c r="G3737" t="s">
        <v>28</v>
      </c>
      <c r="H3737" t="s">
        <v>29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1090</v>
      </c>
      <c r="O3737" t="s">
        <v>1091</v>
      </c>
      <c r="P3737" s="4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1" t="s">
        <v>7571</v>
      </c>
      <c r="C3738" s="1" t="s">
        <v>7572</v>
      </c>
      <c r="D3738" s="2">
        <v>1500</v>
      </c>
      <c r="E3738" s="3">
        <v>10</v>
      </c>
      <c r="F3738" t="s">
        <v>361</v>
      </c>
      <c r="G3738" t="s">
        <v>28</v>
      </c>
      <c r="H3738" t="s">
        <v>29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1090</v>
      </c>
      <c r="O3738" t="s">
        <v>1091</v>
      </c>
      <c r="P3738" s="4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1" t="s">
        <v>7573</v>
      </c>
      <c r="C3739" s="1" t="s">
        <v>7574</v>
      </c>
      <c r="D3739" s="2">
        <v>700</v>
      </c>
      <c r="E3739" s="3">
        <v>150</v>
      </c>
      <c r="F3739" t="s">
        <v>361</v>
      </c>
      <c r="G3739" t="s">
        <v>20</v>
      </c>
      <c r="H3739" t="s">
        <v>21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1090</v>
      </c>
      <c r="O3739" t="s">
        <v>1091</v>
      </c>
      <c r="P3739" s="4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1" t="s">
        <v>7575</v>
      </c>
      <c r="C3740" s="1" t="s">
        <v>7576</v>
      </c>
      <c r="D3740" s="2">
        <v>1500</v>
      </c>
      <c r="E3740" s="3">
        <v>270</v>
      </c>
      <c r="F3740" t="s">
        <v>361</v>
      </c>
      <c r="G3740" t="s">
        <v>28</v>
      </c>
      <c r="H3740" t="s">
        <v>29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1090</v>
      </c>
      <c r="O3740" t="s">
        <v>1091</v>
      </c>
      <c r="P3740" s="4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1" t="s">
        <v>7577</v>
      </c>
      <c r="C3741" s="1" t="s">
        <v>7578</v>
      </c>
      <c r="D3741" s="2">
        <v>4000</v>
      </c>
      <c r="E3741" s="3">
        <v>805</v>
      </c>
      <c r="F3741" t="s">
        <v>361</v>
      </c>
      <c r="G3741" t="s">
        <v>28</v>
      </c>
      <c r="H3741" t="s">
        <v>29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1090</v>
      </c>
      <c r="O3741" t="s">
        <v>1091</v>
      </c>
      <c r="P3741" s="4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1" t="s">
        <v>7579</v>
      </c>
      <c r="C3742" s="1" t="s">
        <v>7580</v>
      </c>
      <c r="D3742" s="2">
        <v>2000</v>
      </c>
      <c r="E3742" s="3">
        <v>358</v>
      </c>
      <c r="F3742" t="s">
        <v>361</v>
      </c>
      <c r="G3742" t="s">
        <v>20</v>
      </c>
      <c r="H3742" t="s">
        <v>21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1090</v>
      </c>
      <c r="O3742" t="s">
        <v>1091</v>
      </c>
      <c r="P3742" s="4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1" t="s">
        <v>7581</v>
      </c>
      <c r="C3743" s="1" t="s">
        <v>7582</v>
      </c>
      <c r="D3743" s="2">
        <v>20000</v>
      </c>
      <c r="E3743" s="3">
        <v>0</v>
      </c>
      <c r="F3743" t="s">
        <v>361</v>
      </c>
      <c r="G3743" t="s">
        <v>20</v>
      </c>
      <c r="H3743" t="s">
        <v>21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1090</v>
      </c>
      <c r="O3743" t="s">
        <v>1091</v>
      </c>
      <c r="P3743" s="4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1" t="s">
        <v>7583</v>
      </c>
      <c r="C3744" s="1" t="s">
        <v>7584</v>
      </c>
      <c r="D3744" s="2">
        <v>5000</v>
      </c>
      <c r="E3744" s="3">
        <v>100</v>
      </c>
      <c r="F3744" t="s">
        <v>361</v>
      </c>
      <c r="G3744" t="s">
        <v>20</v>
      </c>
      <c r="H3744" t="s">
        <v>21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1090</v>
      </c>
      <c r="O3744" t="s">
        <v>1091</v>
      </c>
      <c r="P3744" s="4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1" t="s">
        <v>7585</v>
      </c>
      <c r="C3745" s="1" t="s">
        <v>7586</v>
      </c>
      <c r="D3745" s="2">
        <v>2200</v>
      </c>
      <c r="E3745" s="3">
        <v>0</v>
      </c>
      <c r="F3745" t="s">
        <v>361</v>
      </c>
      <c r="G3745" t="s">
        <v>20</v>
      </c>
      <c r="H3745" t="s">
        <v>21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1090</v>
      </c>
      <c r="O3745" t="s">
        <v>1091</v>
      </c>
      <c r="P3745" s="4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1" t="s">
        <v>7587</v>
      </c>
      <c r="C3746" s="1" t="s">
        <v>7588</v>
      </c>
      <c r="D3746" s="2">
        <v>1200</v>
      </c>
      <c r="E3746" s="3">
        <v>0</v>
      </c>
      <c r="F3746" t="s">
        <v>361</v>
      </c>
      <c r="G3746" t="s">
        <v>20</v>
      </c>
      <c r="H3746" t="s">
        <v>21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1090</v>
      </c>
      <c r="O3746" t="s">
        <v>1091</v>
      </c>
      <c r="P3746" s="4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1" t="s">
        <v>7589</v>
      </c>
      <c r="C3747" s="1" t="s">
        <v>7590</v>
      </c>
      <c r="D3747" s="2">
        <v>100</v>
      </c>
      <c r="E3747" s="3">
        <v>10</v>
      </c>
      <c r="F3747" t="s">
        <v>361</v>
      </c>
      <c r="G3747" t="s">
        <v>20</v>
      </c>
      <c r="H3747" t="s">
        <v>21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1090</v>
      </c>
      <c r="O3747" t="s">
        <v>1091</v>
      </c>
      <c r="P3747" s="4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1" t="s">
        <v>7591</v>
      </c>
      <c r="C3748" s="1" t="s">
        <v>7592</v>
      </c>
      <c r="D3748" s="2">
        <v>8500</v>
      </c>
      <c r="E3748" s="3">
        <v>202</v>
      </c>
      <c r="F3748" t="s">
        <v>361</v>
      </c>
      <c r="G3748" t="s">
        <v>20</v>
      </c>
      <c r="H3748" t="s">
        <v>21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1090</v>
      </c>
      <c r="O3748" t="s">
        <v>1091</v>
      </c>
      <c r="P3748" s="4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1" t="s">
        <v>7593</v>
      </c>
      <c r="C3749" s="1" t="s">
        <v>7594</v>
      </c>
      <c r="D3749" s="2">
        <v>2500</v>
      </c>
      <c r="E3749" s="3">
        <v>25</v>
      </c>
      <c r="F3749" t="s">
        <v>361</v>
      </c>
      <c r="G3749" t="s">
        <v>28</v>
      </c>
      <c r="H3749" t="s">
        <v>29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1090</v>
      </c>
      <c r="O3749" t="s">
        <v>1091</v>
      </c>
      <c r="P3749" s="4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1" t="s">
        <v>7595</v>
      </c>
      <c r="C3750" s="1" t="s">
        <v>7596</v>
      </c>
      <c r="D3750" s="2">
        <v>5000</v>
      </c>
      <c r="E3750" s="3">
        <v>5176</v>
      </c>
      <c r="F3750" t="s">
        <v>19</v>
      </c>
      <c r="G3750" t="s">
        <v>20</v>
      </c>
      <c r="H3750" t="s">
        <v>21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1090</v>
      </c>
      <c r="O3750" t="s">
        <v>5943</v>
      </c>
      <c r="P3750" s="4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1" t="s">
        <v>7597</v>
      </c>
      <c r="C3751" s="1" t="s">
        <v>7598</v>
      </c>
      <c r="D3751" s="2">
        <v>500</v>
      </c>
      <c r="E3751" s="3">
        <v>525</v>
      </c>
      <c r="F3751" t="s">
        <v>19</v>
      </c>
      <c r="G3751" t="s">
        <v>20</v>
      </c>
      <c r="H3751" t="s">
        <v>21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1090</v>
      </c>
      <c r="O3751" t="s">
        <v>5943</v>
      </c>
      <c r="P3751" s="4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1" t="s">
        <v>7599</v>
      </c>
      <c r="C3752" s="1" t="s">
        <v>7600</v>
      </c>
      <c r="D3752" s="2">
        <v>6000</v>
      </c>
      <c r="E3752" s="3">
        <v>6027</v>
      </c>
      <c r="F3752" t="s">
        <v>19</v>
      </c>
      <c r="G3752" t="s">
        <v>20</v>
      </c>
      <c r="H3752" t="s">
        <v>21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1090</v>
      </c>
      <c r="O3752" t="s">
        <v>5943</v>
      </c>
      <c r="P3752" s="4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1" t="s">
        <v>7601</v>
      </c>
      <c r="C3753" s="1" t="s">
        <v>7602</v>
      </c>
      <c r="D3753" s="2">
        <v>1000</v>
      </c>
      <c r="E3753" s="3">
        <v>1326</v>
      </c>
      <c r="F3753" t="s">
        <v>19</v>
      </c>
      <c r="G3753" t="s">
        <v>20</v>
      </c>
      <c r="H3753" t="s">
        <v>21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1090</v>
      </c>
      <c r="O3753" t="s">
        <v>5943</v>
      </c>
      <c r="P3753" s="4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1" t="s">
        <v>7603</v>
      </c>
      <c r="C3754" s="1" t="s">
        <v>7604</v>
      </c>
      <c r="D3754" s="2">
        <v>500</v>
      </c>
      <c r="E3754" s="3">
        <v>565</v>
      </c>
      <c r="F3754" t="s">
        <v>19</v>
      </c>
      <c r="G3754" t="s">
        <v>28</v>
      </c>
      <c r="H3754" t="s">
        <v>29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1090</v>
      </c>
      <c r="O3754" t="s">
        <v>5943</v>
      </c>
      <c r="P3754" s="4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1" t="s">
        <v>7605</v>
      </c>
      <c r="C3755" s="1" t="s">
        <v>7606</v>
      </c>
      <c r="D3755" s="2">
        <v>5000</v>
      </c>
      <c r="E3755" s="3">
        <v>5167</v>
      </c>
      <c r="F3755" t="s">
        <v>19</v>
      </c>
      <c r="G3755" t="s">
        <v>20</v>
      </c>
      <c r="H3755" t="s">
        <v>21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1090</v>
      </c>
      <c r="O3755" t="s">
        <v>5943</v>
      </c>
      <c r="P3755" s="4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1" t="s">
        <v>7607</v>
      </c>
      <c r="C3756" s="1" t="s">
        <v>7608</v>
      </c>
      <c r="D3756" s="2">
        <v>2500</v>
      </c>
      <c r="E3756" s="3">
        <v>3000</v>
      </c>
      <c r="F3756" t="s">
        <v>19</v>
      </c>
      <c r="G3756" t="s">
        <v>20</v>
      </c>
      <c r="H3756" t="s">
        <v>21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1090</v>
      </c>
      <c r="O3756" t="s">
        <v>5943</v>
      </c>
      <c r="P3756" s="4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1" t="s">
        <v>7609</v>
      </c>
      <c r="C3757" s="1" t="s">
        <v>7610</v>
      </c>
      <c r="D3757" s="2">
        <v>550</v>
      </c>
      <c r="E3757" s="3">
        <v>713</v>
      </c>
      <c r="F3757" t="s">
        <v>19</v>
      </c>
      <c r="G3757" t="s">
        <v>28</v>
      </c>
      <c r="H3757" t="s">
        <v>29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1090</v>
      </c>
      <c r="O3757" t="s">
        <v>5943</v>
      </c>
      <c r="P3757" s="4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1" t="s">
        <v>7611</v>
      </c>
      <c r="C3758" s="1" t="s">
        <v>7612</v>
      </c>
      <c r="D3758" s="2">
        <v>4500</v>
      </c>
      <c r="E3758" s="3">
        <v>4550</v>
      </c>
      <c r="F3758" t="s">
        <v>19</v>
      </c>
      <c r="G3758" t="s">
        <v>20</v>
      </c>
      <c r="H3758" t="s">
        <v>21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1090</v>
      </c>
      <c r="O3758" t="s">
        <v>5943</v>
      </c>
      <c r="P3758" s="4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1" t="s">
        <v>7613</v>
      </c>
      <c r="C3759" s="1" t="s">
        <v>7614</v>
      </c>
      <c r="D3759" s="2">
        <v>3500</v>
      </c>
      <c r="E3759" s="3">
        <v>3798</v>
      </c>
      <c r="F3759" t="s">
        <v>19</v>
      </c>
      <c r="G3759" t="s">
        <v>20</v>
      </c>
      <c r="H3759" t="s">
        <v>21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1090</v>
      </c>
      <c r="O3759" t="s">
        <v>5943</v>
      </c>
      <c r="P3759" s="4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1" t="s">
        <v>7615</v>
      </c>
      <c r="C3760" s="1" t="s">
        <v>7616</v>
      </c>
      <c r="D3760" s="2">
        <v>1500</v>
      </c>
      <c r="E3760" s="3">
        <v>1535</v>
      </c>
      <c r="F3760" t="s">
        <v>19</v>
      </c>
      <c r="G3760" t="s">
        <v>20</v>
      </c>
      <c r="H3760" t="s">
        <v>21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1090</v>
      </c>
      <c r="O3760" t="s">
        <v>5943</v>
      </c>
      <c r="P3760" s="4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1" t="s">
        <v>7617</v>
      </c>
      <c r="C3761" s="1" t="s">
        <v>7618</v>
      </c>
      <c r="D3761" s="2">
        <v>4000</v>
      </c>
      <c r="E3761" s="3">
        <v>4409.7700000000004</v>
      </c>
      <c r="F3761" t="s">
        <v>19</v>
      </c>
      <c r="G3761" t="s">
        <v>20</v>
      </c>
      <c r="H3761" t="s">
        <v>21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1090</v>
      </c>
      <c r="O3761" t="s">
        <v>5943</v>
      </c>
      <c r="P3761" s="4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1" t="s">
        <v>7619</v>
      </c>
      <c r="C3762" s="1" t="s">
        <v>7620</v>
      </c>
      <c r="D3762" s="2">
        <v>5000</v>
      </c>
      <c r="E3762" s="3">
        <v>5050.7700000000004</v>
      </c>
      <c r="F3762" t="s">
        <v>19</v>
      </c>
      <c r="G3762" t="s">
        <v>20</v>
      </c>
      <c r="H3762" t="s">
        <v>21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1090</v>
      </c>
      <c r="O3762" t="s">
        <v>5943</v>
      </c>
      <c r="P3762" s="4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1" t="s">
        <v>7621</v>
      </c>
      <c r="C3763" s="1" t="s">
        <v>7622</v>
      </c>
      <c r="D3763" s="2">
        <v>500</v>
      </c>
      <c r="E3763" s="3">
        <v>500</v>
      </c>
      <c r="F3763" t="s">
        <v>19</v>
      </c>
      <c r="G3763" t="s">
        <v>28</v>
      </c>
      <c r="H3763" t="s">
        <v>29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1090</v>
      </c>
      <c r="O3763" t="s">
        <v>5943</v>
      </c>
      <c r="P3763" s="4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1" t="s">
        <v>7623</v>
      </c>
      <c r="C3764" s="1" t="s">
        <v>7624</v>
      </c>
      <c r="D3764" s="2">
        <v>1250</v>
      </c>
      <c r="E3764" s="3">
        <v>1328</v>
      </c>
      <c r="F3764" t="s">
        <v>19</v>
      </c>
      <c r="G3764" t="s">
        <v>28</v>
      </c>
      <c r="H3764" t="s">
        <v>29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1090</v>
      </c>
      <c r="O3764" t="s">
        <v>5943</v>
      </c>
      <c r="P3764" s="4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1" t="s">
        <v>7625</v>
      </c>
      <c r="C3765" s="1" t="s">
        <v>7626</v>
      </c>
      <c r="D3765" s="2">
        <v>5000</v>
      </c>
      <c r="E3765" s="3">
        <v>5000</v>
      </c>
      <c r="F3765" t="s">
        <v>19</v>
      </c>
      <c r="G3765" t="s">
        <v>20</v>
      </c>
      <c r="H3765" t="s">
        <v>21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1090</v>
      </c>
      <c r="O3765" t="s">
        <v>5943</v>
      </c>
      <c r="P3765" s="4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1" t="s">
        <v>7627</v>
      </c>
      <c r="C3766" s="1" t="s">
        <v>7628</v>
      </c>
      <c r="D3766" s="2">
        <v>1500</v>
      </c>
      <c r="E3766" s="3">
        <v>1500</v>
      </c>
      <c r="F3766" t="s">
        <v>19</v>
      </c>
      <c r="G3766" t="s">
        <v>20</v>
      </c>
      <c r="H3766" t="s">
        <v>21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1090</v>
      </c>
      <c r="O3766" t="s">
        <v>5943</v>
      </c>
      <c r="P3766" s="4">
        <f t="shared" si="116"/>
        <v>42499.842962962968</v>
      </c>
      <c r="Q3766">
        <f t="shared" si="117"/>
        <v>2016</v>
      </c>
    </row>
    <row r="3767" spans="1:17" ht="60" x14ac:dyDescent="0.25">
      <c r="A3767">
        <v>3765</v>
      </c>
      <c r="B3767" s="1" t="s">
        <v>7629</v>
      </c>
      <c r="C3767" s="1" t="s">
        <v>7630</v>
      </c>
      <c r="D3767" s="2">
        <v>7000</v>
      </c>
      <c r="E3767" s="3">
        <v>7942</v>
      </c>
      <c r="F3767" t="s">
        <v>19</v>
      </c>
      <c r="G3767" t="s">
        <v>20</v>
      </c>
      <c r="H3767" t="s">
        <v>21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1090</v>
      </c>
      <c r="O3767" t="s">
        <v>5943</v>
      </c>
      <c r="P3767" s="4">
        <f t="shared" si="116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1" t="s">
        <v>7631</v>
      </c>
      <c r="C3768" s="1" t="s">
        <v>7632</v>
      </c>
      <c r="D3768" s="2">
        <v>10000</v>
      </c>
      <c r="E3768" s="3">
        <v>10265.01</v>
      </c>
      <c r="F3768" t="s">
        <v>19</v>
      </c>
      <c r="G3768" t="s">
        <v>20</v>
      </c>
      <c r="H3768" t="s">
        <v>21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1090</v>
      </c>
      <c r="O3768" t="s">
        <v>5943</v>
      </c>
      <c r="P3768" s="4">
        <f t="shared" si="116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1" t="s">
        <v>7633</v>
      </c>
      <c r="C3769" s="1" t="s">
        <v>7634</v>
      </c>
      <c r="D3769" s="2">
        <v>2000</v>
      </c>
      <c r="E3769" s="3">
        <v>2335</v>
      </c>
      <c r="F3769" t="s">
        <v>19</v>
      </c>
      <c r="G3769" t="s">
        <v>20</v>
      </c>
      <c r="H3769" t="s">
        <v>21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1090</v>
      </c>
      <c r="O3769" t="s">
        <v>5943</v>
      </c>
      <c r="P3769" s="4">
        <f t="shared" si="116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1" t="s">
        <v>7635</v>
      </c>
      <c r="C3770" s="1" t="s">
        <v>7636</v>
      </c>
      <c r="D3770" s="2">
        <v>4000</v>
      </c>
      <c r="E3770" s="3">
        <v>4306.1099999999997</v>
      </c>
      <c r="F3770" t="s">
        <v>19</v>
      </c>
      <c r="G3770" t="s">
        <v>20</v>
      </c>
      <c r="H3770" t="s">
        <v>21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1090</v>
      </c>
      <c r="O3770" t="s">
        <v>5943</v>
      </c>
      <c r="P3770" s="4">
        <f t="shared" si="116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1" t="s">
        <v>7637</v>
      </c>
      <c r="C3771" s="1" t="s">
        <v>7638</v>
      </c>
      <c r="D3771" s="2">
        <v>1100</v>
      </c>
      <c r="E3771" s="3">
        <v>1100</v>
      </c>
      <c r="F3771" t="s">
        <v>19</v>
      </c>
      <c r="G3771" t="s">
        <v>20</v>
      </c>
      <c r="H3771" t="s">
        <v>21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1090</v>
      </c>
      <c r="O3771" t="s">
        <v>5943</v>
      </c>
      <c r="P3771" s="4">
        <f t="shared" si="116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1" t="s">
        <v>7639</v>
      </c>
      <c r="C3772" s="1" t="s">
        <v>7640</v>
      </c>
      <c r="D3772" s="2">
        <v>2000</v>
      </c>
      <c r="E3772" s="3">
        <v>2000</v>
      </c>
      <c r="F3772" t="s">
        <v>19</v>
      </c>
      <c r="G3772" t="s">
        <v>28</v>
      </c>
      <c r="H3772" t="s">
        <v>29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1090</v>
      </c>
      <c r="O3772" t="s">
        <v>5943</v>
      </c>
      <c r="P3772" s="4">
        <f t="shared" si="116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1" t="s">
        <v>7641</v>
      </c>
      <c r="C3773" s="1" t="s">
        <v>7642</v>
      </c>
      <c r="D3773" s="2">
        <v>1000</v>
      </c>
      <c r="E3773" s="3">
        <v>1460</v>
      </c>
      <c r="F3773" t="s">
        <v>19</v>
      </c>
      <c r="G3773" t="s">
        <v>20</v>
      </c>
      <c r="H3773" t="s">
        <v>21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1090</v>
      </c>
      <c r="O3773" t="s">
        <v>5943</v>
      </c>
      <c r="P3773" s="4">
        <f t="shared" si="116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1" t="s">
        <v>7643</v>
      </c>
      <c r="C3774" s="1" t="s">
        <v>7644</v>
      </c>
      <c r="D3774" s="2">
        <v>5000</v>
      </c>
      <c r="E3774" s="3">
        <v>5510</v>
      </c>
      <c r="F3774" t="s">
        <v>19</v>
      </c>
      <c r="G3774" t="s">
        <v>20</v>
      </c>
      <c r="H3774" t="s">
        <v>21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1090</v>
      </c>
      <c r="O3774" t="s">
        <v>5943</v>
      </c>
      <c r="P3774" s="4">
        <f t="shared" si="116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1" t="s">
        <v>7645</v>
      </c>
      <c r="C3775" s="1" t="s">
        <v>7646</v>
      </c>
      <c r="D3775" s="2">
        <v>5000</v>
      </c>
      <c r="E3775" s="3">
        <v>5410</v>
      </c>
      <c r="F3775" t="s">
        <v>19</v>
      </c>
      <c r="G3775" t="s">
        <v>20</v>
      </c>
      <c r="H3775" t="s">
        <v>21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1090</v>
      </c>
      <c r="O3775" t="s">
        <v>5943</v>
      </c>
      <c r="P3775" s="4">
        <f t="shared" si="116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1" t="s">
        <v>7647</v>
      </c>
      <c r="C3776" s="1" t="s">
        <v>7648</v>
      </c>
      <c r="D3776" s="2">
        <v>2500</v>
      </c>
      <c r="E3776" s="3">
        <v>2500</v>
      </c>
      <c r="F3776" t="s">
        <v>19</v>
      </c>
      <c r="G3776" t="s">
        <v>163</v>
      </c>
      <c r="H3776" t="s">
        <v>164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1090</v>
      </c>
      <c r="O3776" t="s">
        <v>5943</v>
      </c>
      <c r="P3776" s="4">
        <f t="shared" si="116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1" t="s">
        <v>7649</v>
      </c>
      <c r="C3777" s="1" t="s">
        <v>7650</v>
      </c>
      <c r="D3777" s="2">
        <v>2000</v>
      </c>
      <c r="E3777" s="3">
        <v>2005</v>
      </c>
      <c r="F3777" t="s">
        <v>19</v>
      </c>
      <c r="G3777" t="s">
        <v>20</v>
      </c>
      <c r="H3777" t="s">
        <v>21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1090</v>
      </c>
      <c r="O3777" t="s">
        <v>5943</v>
      </c>
      <c r="P3777" s="4">
        <f t="shared" si="116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1" t="s">
        <v>7651</v>
      </c>
      <c r="C3778" s="1" t="s">
        <v>7652</v>
      </c>
      <c r="D3778" s="2">
        <v>8000</v>
      </c>
      <c r="E3778" s="3">
        <v>8537</v>
      </c>
      <c r="F3778" t="s">
        <v>19</v>
      </c>
      <c r="G3778" t="s">
        <v>20</v>
      </c>
      <c r="H3778" t="s">
        <v>21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1090</v>
      </c>
      <c r="O3778" t="s">
        <v>5943</v>
      </c>
      <c r="P3778" s="4">
        <f t="shared" ref="P3778:P3841" si="118">(((J3778/60)/60)/24)+DATE(1970,1,1)</f>
        <v>41814.367800925924</v>
      </c>
      <c r="Q3778">
        <f t="shared" ref="Q3778:Q3841" si="119">YEAR(P3778)</f>
        <v>2014</v>
      </c>
    </row>
    <row r="3779" spans="1:17" ht="45" x14ac:dyDescent="0.25">
      <c r="A3779">
        <v>3777</v>
      </c>
      <c r="B3779" s="1" t="s">
        <v>7653</v>
      </c>
      <c r="C3779" s="1" t="s">
        <v>7654</v>
      </c>
      <c r="D3779" s="2">
        <v>2000</v>
      </c>
      <c r="E3779" s="3">
        <v>2864</v>
      </c>
      <c r="F3779" t="s">
        <v>19</v>
      </c>
      <c r="G3779" t="s">
        <v>20</v>
      </c>
      <c r="H3779" t="s">
        <v>21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1090</v>
      </c>
      <c r="O3779" t="s">
        <v>5943</v>
      </c>
      <c r="P3779" s="4">
        <f t="shared" si="118"/>
        <v>41887.111354166671</v>
      </c>
      <c r="Q3779">
        <f t="shared" si="119"/>
        <v>2014</v>
      </c>
    </row>
    <row r="3780" spans="1:17" ht="30" x14ac:dyDescent="0.25">
      <c r="A3780">
        <v>3778</v>
      </c>
      <c r="B3780" s="1" t="s">
        <v>7655</v>
      </c>
      <c r="C3780" s="1" t="s">
        <v>7656</v>
      </c>
      <c r="D3780" s="2">
        <v>2400</v>
      </c>
      <c r="E3780" s="3">
        <v>2521</v>
      </c>
      <c r="F3780" t="s">
        <v>19</v>
      </c>
      <c r="G3780" t="s">
        <v>20</v>
      </c>
      <c r="H3780" t="s">
        <v>21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1090</v>
      </c>
      <c r="O3780" t="s">
        <v>5943</v>
      </c>
      <c r="P3780" s="4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1" t="s">
        <v>7657</v>
      </c>
      <c r="C3781" s="1" t="s">
        <v>7658</v>
      </c>
      <c r="D3781" s="2">
        <v>15000</v>
      </c>
      <c r="E3781" s="3">
        <v>15597</v>
      </c>
      <c r="F3781" t="s">
        <v>19</v>
      </c>
      <c r="G3781" t="s">
        <v>20</v>
      </c>
      <c r="H3781" t="s">
        <v>21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1090</v>
      </c>
      <c r="O3781" t="s">
        <v>5943</v>
      </c>
      <c r="P3781" s="4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1" t="s">
        <v>7659</v>
      </c>
      <c r="C3782" s="1" t="s">
        <v>7660</v>
      </c>
      <c r="D3782" s="2">
        <v>2500</v>
      </c>
      <c r="E3782" s="3">
        <v>3000</v>
      </c>
      <c r="F3782" t="s">
        <v>19</v>
      </c>
      <c r="G3782" t="s">
        <v>20</v>
      </c>
      <c r="H3782" t="s">
        <v>21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1090</v>
      </c>
      <c r="O3782" t="s">
        <v>5943</v>
      </c>
      <c r="P3782" s="4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1" t="s">
        <v>7661</v>
      </c>
      <c r="C3783" s="1" t="s">
        <v>7662</v>
      </c>
      <c r="D3783" s="2">
        <v>4500</v>
      </c>
      <c r="E3783" s="3">
        <v>4935</v>
      </c>
      <c r="F3783" t="s">
        <v>19</v>
      </c>
      <c r="G3783" t="s">
        <v>20</v>
      </c>
      <c r="H3783" t="s">
        <v>21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1090</v>
      </c>
      <c r="O3783" t="s">
        <v>5943</v>
      </c>
      <c r="P3783" s="4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1" t="s">
        <v>7663</v>
      </c>
      <c r="C3784" s="1" t="s">
        <v>7664</v>
      </c>
      <c r="D3784" s="2">
        <v>2000</v>
      </c>
      <c r="E3784" s="3">
        <v>2035</v>
      </c>
      <c r="F3784" t="s">
        <v>19</v>
      </c>
      <c r="G3784" t="s">
        <v>28</v>
      </c>
      <c r="H3784" t="s">
        <v>29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1090</v>
      </c>
      <c r="O3784" t="s">
        <v>5943</v>
      </c>
      <c r="P3784" s="4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1" t="s">
        <v>7665</v>
      </c>
      <c r="C3785" s="1" t="s">
        <v>7666</v>
      </c>
      <c r="D3785" s="2">
        <v>1200</v>
      </c>
      <c r="E3785" s="3">
        <v>1547</v>
      </c>
      <c r="F3785" t="s">
        <v>19</v>
      </c>
      <c r="G3785" t="s">
        <v>20</v>
      </c>
      <c r="H3785" t="s">
        <v>21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1090</v>
      </c>
      <c r="O3785" t="s">
        <v>5943</v>
      </c>
      <c r="P3785" s="4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1" t="s">
        <v>7667</v>
      </c>
      <c r="C3786" s="1" t="s">
        <v>7668</v>
      </c>
      <c r="D3786" s="2">
        <v>1000</v>
      </c>
      <c r="E3786" s="3">
        <v>1150</v>
      </c>
      <c r="F3786" t="s">
        <v>19</v>
      </c>
      <c r="G3786" t="s">
        <v>163</v>
      </c>
      <c r="H3786" t="s">
        <v>164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1090</v>
      </c>
      <c r="O3786" t="s">
        <v>5943</v>
      </c>
      <c r="P3786" s="4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1" t="s">
        <v>7669</v>
      </c>
      <c r="C3787" s="1" t="s">
        <v>7670</v>
      </c>
      <c r="D3787" s="2">
        <v>2000</v>
      </c>
      <c r="E3787" s="3">
        <v>3015</v>
      </c>
      <c r="F3787" t="s">
        <v>19</v>
      </c>
      <c r="G3787" t="s">
        <v>28</v>
      </c>
      <c r="H3787" t="s">
        <v>29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1090</v>
      </c>
      <c r="O3787" t="s">
        <v>5943</v>
      </c>
      <c r="P3787" s="4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1" t="s">
        <v>7671</v>
      </c>
      <c r="C3788" s="1" t="s">
        <v>7672</v>
      </c>
      <c r="D3788" s="2">
        <v>6000</v>
      </c>
      <c r="E3788" s="3">
        <v>6658</v>
      </c>
      <c r="F3788" t="s">
        <v>19</v>
      </c>
      <c r="G3788" t="s">
        <v>20</v>
      </c>
      <c r="H3788" t="s">
        <v>21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1090</v>
      </c>
      <c r="O3788" t="s">
        <v>5943</v>
      </c>
      <c r="P3788" s="4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1" t="s">
        <v>7673</v>
      </c>
      <c r="C3789" s="1" t="s">
        <v>7674</v>
      </c>
      <c r="D3789" s="2">
        <v>350</v>
      </c>
      <c r="E3789" s="3">
        <v>351</v>
      </c>
      <c r="F3789" t="s">
        <v>19</v>
      </c>
      <c r="G3789" t="s">
        <v>20</v>
      </c>
      <c r="H3789" t="s">
        <v>21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1090</v>
      </c>
      <c r="O3789" t="s">
        <v>5943</v>
      </c>
      <c r="P3789" s="4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1" t="s">
        <v>7675</v>
      </c>
      <c r="C3790" s="1" t="s">
        <v>7676</v>
      </c>
      <c r="D3790" s="2">
        <v>75000</v>
      </c>
      <c r="E3790" s="3">
        <v>500</v>
      </c>
      <c r="F3790" t="s">
        <v>361</v>
      </c>
      <c r="G3790" t="s">
        <v>20</v>
      </c>
      <c r="H3790" t="s">
        <v>21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1090</v>
      </c>
      <c r="O3790" t="s">
        <v>5943</v>
      </c>
      <c r="P3790" s="4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1" t="s">
        <v>7677</v>
      </c>
      <c r="C3791" s="1" t="s">
        <v>7678</v>
      </c>
      <c r="D3791" s="2">
        <v>3550</v>
      </c>
      <c r="E3791" s="3">
        <v>116</v>
      </c>
      <c r="F3791" t="s">
        <v>361</v>
      </c>
      <c r="G3791" t="s">
        <v>28</v>
      </c>
      <c r="H3791" t="s">
        <v>29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1090</v>
      </c>
      <c r="O3791" t="s">
        <v>5943</v>
      </c>
      <c r="P3791" s="4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1" t="s">
        <v>7679</v>
      </c>
      <c r="C3792" s="1" t="s">
        <v>7680</v>
      </c>
      <c r="D3792" s="2">
        <v>15000</v>
      </c>
      <c r="E3792" s="3">
        <v>0</v>
      </c>
      <c r="F3792" t="s">
        <v>361</v>
      </c>
      <c r="G3792" t="s">
        <v>20</v>
      </c>
      <c r="H3792" t="s">
        <v>21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1090</v>
      </c>
      <c r="O3792" t="s">
        <v>5943</v>
      </c>
      <c r="P3792" s="4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1" t="s">
        <v>7681</v>
      </c>
      <c r="C3793" s="1" t="s">
        <v>7682</v>
      </c>
      <c r="D3793" s="2">
        <v>1500</v>
      </c>
      <c r="E3793" s="3">
        <v>0</v>
      </c>
      <c r="F3793" t="s">
        <v>361</v>
      </c>
      <c r="G3793" t="s">
        <v>20</v>
      </c>
      <c r="H3793" t="s">
        <v>21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1090</v>
      </c>
      <c r="O3793" t="s">
        <v>5943</v>
      </c>
      <c r="P3793" s="4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1" t="s">
        <v>7683</v>
      </c>
      <c r="C3794" s="1" t="s">
        <v>7684</v>
      </c>
      <c r="D3794" s="2">
        <v>12500</v>
      </c>
      <c r="E3794" s="3">
        <v>35</v>
      </c>
      <c r="F3794" t="s">
        <v>361</v>
      </c>
      <c r="G3794" t="s">
        <v>20</v>
      </c>
      <c r="H3794" t="s">
        <v>21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1090</v>
      </c>
      <c r="O3794" t="s">
        <v>5943</v>
      </c>
      <c r="P3794" s="4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1" t="s">
        <v>7685</v>
      </c>
      <c r="C3795" s="1" t="s">
        <v>7686</v>
      </c>
      <c r="D3795" s="2">
        <v>7000</v>
      </c>
      <c r="E3795" s="3">
        <v>4176</v>
      </c>
      <c r="F3795" t="s">
        <v>361</v>
      </c>
      <c r="G3795" t="s">
        <v>20</v>
      </c>
      <c r="H3795" t="s">
        <v>21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1090</v>
      </c>
      <c r="O3795" t="s">
        <v>5943</v>
      </c>
      <c r="P3795" s="4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1" t="s">
        <v>7687</v>
      </c>
      <c r="C3796" s="1" t="s">
        <v>7688</v>
      </c>
      <c r="D3796" s="2">
        <v>5000</v>
      </c>
      <c r="E3796" s="3">
        <v>50</v>
      </c>
      <c r="F3796" t="s">
        <v>361</v>
      </c>
      <c r="G3796" t="s">
        <v>28</v>
      </c>
      <c r="H3796" t="s">
        <v>29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1090</v>
      </c>
      <c r="O3796" t="s">
        <v>5943</v>
      </c>
      <c r="P3796" s="4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1" t="s">
        <v>7689</v>
      </c>
      <c r="C3797" s="1" t="s">
        <v>7690</v>
      </c>
      <c r="D3797" s="2">
        <v>600</v>
      </c>
      <c r="E3797" s="3">
        <v>10</v>
      </c>
      <c r="F3797" t="s">
        <v>361</v>
      </c>
      <c r="G3797" t="s">
        <v>28</v>
      </c>
      <c r="H3797" t="s">
        <v>29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1090</v>
      </c>
      <c r="O3797" t="s">
        <v>5943</v>
      </c>
      <c r="P3797" s="4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1" t="s">
        <v>7691</v>
      </c>
      <c r="C3798" s="1" t="s">
        <v>7692</v>
      </c>
      <c r="D3798" s="2">
        <v>22500</v>
      </c>
      <c r="E3798" s="3">
        <v>1</v>
      </c>
      <c r="F3798" t="s">
        <v>361</v>
      </c>
      <c r="G3798" t="s">
        <v>20</v>
      </c>
      <c r="H3798" t="s">
        <v>21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1090</v>
      </c>
      <c r="O3798" t="s">
        <v>5943</v>
      </c>
      <c r="P3798" s="4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1" t="s">
        <v>7693</v>
      </c>
      <c r="C3799" s="1" t="s">
        <v>7694</v>
      </c>
      <c r="D3799" s="2">
        <v>6000</v>
      </c>
      <c r="E3799" s="3">
        <v>5380</v>
      </c>
      <c r="F3799" t="s">
        <v>361</v>
      </c>
      <c r="G3799" t="s">
        <v>20</v>
      </c>
      <c r="H3799" t="s">
        <v>21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1090</v>
      </c>
      <c r="O3799" t="s">
        <v>5943</v>
      </c>
      <c r="P3799" s="4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1" t="s">
        <v>7695</v>
      </c>
      <c r="C3800" s="1" t="s">
        <v>7696</v>
      </c>
      <c r="D3800" s="2">
        <v>70000</v>
      </c>
      <c r="E3800" s="3">
        <v>1025</v>
      </c>
      <c r="F3800" t="s">
        <v>361</v>
      </c>
      <c r="G3800" t="s">
        <v>20</v>
      </c>
      <c r="H3800" t="s">
        <v>21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1090</v>
      </c>
      <c r="O3800" t="s">
        <v>5943</v>
      </c>
      <c r="P3800" s="4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1" t="s">
        <v>7697</v>
      </c>
      <c r="C3801" s="1" t="s">
        <v>7698</v>
      </c>
      <c r="D3801" s="2">
        <v>10000</v>
      </c>
      <c r="E3801" s="3">
        <v>402</v>
      </c>
      <c r="F3801" t="s">
        <v>361</v>
      </c>
      <c r="G3801" t="s">
        <v>20</v>
      </c>
      <c r="H3801" t="s">
        <v>21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1090</v>
      </c>
      <c r="O3801" t="s">
        <v>5943</v>
      </c>
      <c r="P3801" s="4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1" t="s">
        <v>7699</v>
      </c>
      <c r="C3802" s="1" t="s">
        <v>7700</v>
      </c>
      <c r="D3802" s="2">
        <v>22000</v>
      </c>
      <c r="E3802" s="3">
        <v>881</v>
      </c>
      <c r="F3802" t="s">
        <v>361</v>
      </c>
      <c r="G3802" t="s">
        <v>20</v>
      </c>
      <c r="H3802" t="s">
        <v>21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1090</v>
      </c>
      <c r="O3802" t="s">
        <v>5943</v>
      </c>
      <c r="P3802" s="4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1" t="s">
        <v>7701</v>
      </c>
      <c r="C3803" s="1" t="s">
        <v>7702</v>
      </c>
      <c r="D3803" s="2">
        <v>5000</v>
      </c>
      <c r="E3803" s="3">
        <v>426</v>
      </c>
      <c r="F3803" t="s">
        <v>361</v>
      </c>
      <c r="G3803" t="s">
        <v>20</v>
      </c>
      <c r="H3803" t="s">
        <v>21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1090</v>
      </c>
      <c r="O3803" t="s">
        <v>5943</v>
      </c>
      <c r="P3803" s="4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1" t="s">
        <v>7703</v>
      </c>
      <c r="C3804" s="1" t="s">
        <v>7704</v>
      </c>
      <c r="D3804" s="2">
        <v>3000</v>
      </c>
      <c r="E3804" s="3">
        <v>0</v>
      </c>
      <c r="F3804" t="s">
        <v>361</v>
      </c>
      <c r="G3804" t="s">
        <v>20</v>
      </c>
      <c r="H3804" t="s">
        <v>21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1090</v>
      </c>
      <c r="O3804" t="s">
        <v>5943</v>
      </c>
      <c r="P3804" s="4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1" t="s">
        <v>7705</v>
      </c>
      <c r="C3805" s="1" t="s">
        <v>7706</v>
      </c>
      <c r="D3805" s="2">
        <v>12000</v>
      </c>
      <c r="E3805" s="3">
        <v>2358</v>
      </c>
      <c r="F3805" t="s">
        <v>361</v>
      </c>
      <c r="G3805" t="s">
        <v>20</v>
      </c>
      <c r="H3805" t="s">
        <v>21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1090</v>
      </c>
      <c r="O3805" t="s">
        <v>5943</v>
      </c>
      <c r="P3805" s="4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1" t="s">
        <v>7707</v>
      </c>
      <c r="C3806" s="1" t="s">
        <v>7708</v>
      </c>
      <c r="D3806" s="2">
        <v>8000</v>
      </c>
      <c r="E3806" s="3">
        <v>0</v>
      </c>
      <c r="F3806" t="s">
        <v>361</v>
      </c>
      <c r="G3806" t="s">
        <v>20</v>
      </c>
      <c r="H3806" t="s">
        <v>21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1090</v>
      </c>
      <c r="O3806" t="s">
        <v>5943</v>
      </c>
      <c r="P3806" s="4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1" t="s">
        <v>7709</v>
      </c>
      <c r="C3807" s="1" t="s">
        <v>7710</v>
      </c>
      <c r="D3807" s="2">
        <v>150000</v>
      </c>
      <c r="E3807" s="3">
        <v>3</v>
      </c>
      <c r="F3807" t="s">
        <v>361</v>
      </c>
      <c r="G3807" t="s">
        <v>20</v>
      </c>
      <c r="H3807" t="s">
        <v>21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1090</v>
      </c>
      <c r="O3807" t="s">
        <v>5943</v>
      </c>
      <c r="P3807" s="4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1" t="s">
        <v>7711</v>
      </c>
      <c r="C3808" s="1" t="s">
        <v>7712</v>
      </c>
      <c r="D3808" s="2">
        <v>7500</v>
      </c>
      <c r="E3808" s="3">
        <v>5</v>
      </c>
      <c r="F3808" t="s">
        <v>361</v>
      </c>
      <c r="G3808" t="s">
        <v>54</v>
      </c>
      <c r="H3808" t="s">
        <v>55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1090</v>
      </c>
      <c r="O3808" t="s">
        <v>5943</v>
      </c>
      <c r="P3808" s="4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1" t="s">
        <v>7713</v>
      </c>
      <c r="C3809" s="1" t="s">
        <v>7714</v>
      </c>
      <c r="D3809" s="2">
        <v>1500</v>
      </c>
      <c r="E3809" s="3">
        <v>455</v>
      </c>
      <c r="F3809" t="s">
        <v>361</v>
      </c>
      <c r="G3809" t="s">
        <v>20</v>
      </c>
      <c r="H3809" t="s">
        <v>21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1090</v>
      </c>
      <c r="O3809" t="s">
        <v>5943</v>
      </c>
      <c r="P3809" s="4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1" t="s">
        <v>7715</v>
      </c>
      <c r="C3810" s="1" t="s">
        <v>7716</v>
      </c>
      <c r="D3810" s="2">
        <v>1000</v>
      </c>
      <c r="E3810" s="3">
        <v>1000</v>
      </c>
      <c r="F3810" t="s">
        <v>19</v>
      </c>
      <c r="G3810" t="s">
        <v>28</v>
      </c>
      <c r="H3810" t="s">
        <v>29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1090</v>
      </c>
      <c r="O3810" t="s">
        <v>1091</v>
      </c>
      <c r="P3810" s="4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1" t="s">
        <v>7717</v>
      </c>
      <c r="C3811" s="1" t="s">
        <v>7718</v>
      </c>
      <c r="D3811" s="2">
        <v>2000</v>
      </c>
      <c r="E3811" s="3">
        <v>2025</v>
      </c>
      <c r="F3811" t="s">
        <v>19</v>
      </c>
      <c r="G3811" t="s">
        <v>28</v>
      </c>
      <c r="H3811" t="s">
        <v>29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1090</v>
      </c>
      <c r="O3811" t="s">
        <v>1091</v>
      </c>
      <c r="P3811" s="4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1" t="s">
        <v>7719</v>
      </c>
      <c r="C3812" s="1" t="s">
        <v>7720</v>
      </c>
      <c r="D3812" s="2">
        <v>1500</v>
      </c>
      <c r="E3812" s="3">
        <v>1826</v>
      </c>
      <c r="F3812" t="s">
        <v>19</v>
      </c>
      <c r="G3812" t="s">
        <v>20</v>
      </c>
      <c r="H3812" t="s">
        <v>21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1090</v>
      </c>
      <c r="O3812" t="s">
        <v>1091</v>
      </c>
      <c r="P3812" s="4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1" t="s">
        <v>7721</v>
      </c>
      <c r="C3813" s="1" t="s">
        <v>7722</v>
      </c>
      <c r="D3813" s="2">
        <v>250</v>
      </c>
      <c r="E3813" s="3">
        <v>825</v>
      </c>
      <c r="F3813" t="s">
        <v>19</v>
      </c>
      <c r="G3813" t="s">
        <v>28</v>
      </c>
      <c r="H3813" t="s">
        <v>29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1090</v>
      </c>
      <c r="O3813" t="s">
        <v>1091</v>
      </c>
      <c r="P3813" s="4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1" t="s">
        <v>7723</v>
      </c>
      <c r="C3814" s="1" t="s">
        <v>7724</v>
      </c>
      <c r="D3814" s="2">
        <v>2000</v>
      </c>
      <c r="E3814" s="3">
        <v>2191</v>
      </c>
      <c r="F3814" t="s">
        <v>19</v>
      </c>
      <c r="G3814" t="s">
        <v>163</v>
      </c>
      <c r="H3814" t="s">
        <v>164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1090</v>
      </c>
      <c r="O3814" t="s">
        <v>1091</v>
      </c>
      <c r="P3814" s="4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1" t="s">
        <v>7725</v>
      </c>
      <c r="C3815" s="1" t="s">
        <v>7726</v>
      </c>
      <c r="D3815" s="2">
        <v>2100</v>
      </c>
      <c r="E3815" s="3">
        <v>2119.9899999999998</v>
      </c>
      <c r="F3815" t="s">
        <v>19</v>
      </c>
      <c r="G3815" t="s">
        <v>20</v>
      </c>
      <c r="H3815" t="s">
        <v>21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1090</v>
      </c>
      <c r="O3815" t="s">
        <v>1091</v>
      </c>
      <c r="P3815" s="4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1" t="s">
        <v>7727</v>
      </c>
      <c r="C3816" s="1" t="s">
        <v>7728</v>
      </c>
      <c r="D3816" s="2">
        <v>1500</v>
      </c>
      <c r="E3816" s="3">
        <v>2102</v>
      </c>
      <c r="F3816" t="s">
        <v>19</v>
      </c>
      <c r="G3816" t="s">
        <v>20</v>
      </c>
      <c r="H3816" t="s">
        <v>21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1090</v>
      </c>
      <c r="O3816" t="s">
        <v>1091</v>
      </c>
      <c r="P3816" s="4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1" t="s">
        <v>7729</v>
      </c>
      <c r="C3817" s="1" t="s">
        <v>7730</v>
      </c>
      <c r="D3817" s="2">
        <v>1000</v>
      </c>
      <c r="E3817" s="3">
        <v>1000.01</v>
      </c>
      <c r="F3817" t="s">
        <v>19</v>
      </c>
      <c r="G3817" t="s">
        <v>28</v>
      </c>
      <c r="H3817" t="s">
        <v>29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1090</v>
      </c>
      <c r="O3817" t="s">
        <v>1091</v>
      </c>
      <c r="P3817" s="4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1" t="s">
        <v>7731</v>
      </c>
      <c r="C3818" s="1" t="s">
        <v>7732</v>
      </c>
      <c r="D3818" s="2">
        <v>1500</v>
      </c>
      <c r="E3818" s="3">
        <v>1788.57</v>
      </c>
      <c r="F3818" t="s">
        <v>19</v>
      </c>
      <c r="G3818" t="s">
        <v>20</v>
      </c>
      <c r="H3818" t="s">
        <v>21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1090</v>
      </c>
      <c r="O3818" t="s">
        <v>1091</v>
      </c>
      <c r="P3818" s="4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1" t="s">
        <v>7733</v>
      </c>
      <c r="C3819" s="1" t="s">
        <v>7734</v>
      </c>
      <c r="D3819" s="2">
        <v>2000</v>
      </c>
      <c r="E3819" s="3">
        <v>2145</v>
      </c>
      <c r="F3819" t="s">
        <v>19</v>
      </c>
      <c r="G3819" t="s">
        <v>20</v>
      </c>
      <c r="H3819" t="s">
        <v>21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1090</v>
      </c>
      <c r="O3819" t="s">
        <v>1091</v>
      </c>
      <c r="P3819" s="4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1" t="s">
        <v>7735</v>
      </c>
      <c r="C3820" s="1" t="s">
        <v>7736</v>
      </c>
      <c r="D3820" s="2">
        <v>250</v>
      </c>
      <c r="E3820" s="3">
        <v>570</v>
      </c>
      <c r="F3820" t="s">
        <v>19</v>
      </c>
      <c r="G3820" t="s">
        <v>20</v>
      </c>
      <c r="H3820" t="s">
        <v>21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1090</v>
      </c>
      <c r="O3820" t="s">
        <v>1091</v>
      </c>
      <c r="P3820" s="4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1" t="s">
        <v>7737</v>
      </c>
      <c r="C3821" s="1" t="s">
        <v>7514</v>
      </c>
      <c r="D3821" s="2">
        <v>1000</v>
      </c>
      <c r="E3821" s="3">
        <v>1064</v>
      </c>
      <c r="F3821" t="s">
        <v>19</v>
      </c>
      <c r="G3821" t="s">
        <v>20</v>
      </c>
      <c r="H3821" t="s">
        <v>21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1090</v>
      </c>
      <c r="O3821" t="s">
        <v>1091</v>
      </c>
      <c r="P3821" s="4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1" t="s">
        <v>7738</v>
      </c>
      <c r="C3822" s="1" t="s">
        <v>7739</v>
      </c>
      <c r="D3822" s="2">
        <v>300</v>
      </c>
      <c r="E3822" s="3">
        <v>430</v>
      </c>
      <c r="F3822" t="s">
        <v>19</v>
      </c>
      <c r="G3822" t="s">
        <v>28</v>
      </c>
      <c r="H3822" t="s">
        <v>29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1090</v>
      </c>
      <c r="O3822" t="s">
        <v>1091</v>
      </c>
      <c r="P3822" s="4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1" t="s">
        <v>7740</v>
      </c>
      <c r="C3823" s="1" t="s">
        <v>7741</v>
      </c>
      <c r="D3823" s="2">
        <v>3500</v>
      </c>
      <c r="E3823" s="3">
        <v>3659</v>
      </c>
      <c r="F3823" t="s">
        <v>19</v>
      </c>
      <c r="G3823" t="s">
        <v>20</v>
      </c>
      <c r="H3823" t="s">
        <v>21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1090</v>
      </c>
      <c r="O3823" t="s">
        <v>1091</v>
      </c>
      <c r="P3823" s="4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1" t="s">
        <v>7742</v>
      </c>
      <c r="C3824" s="1" t="s">
        <v>7743</v>
      </c>
      <c r="D3824" s="2">
        <v>5000</v>
      </c>
      <c r="E3824" s="3">
        <v>5501</v>
      </c>
      <c r="F3824" t="s">
        <v>19</v>
      </c>
      <c r="G3824" t="s">
        <v>506</v>
      </c>
      <c r="H3824" t="s">
        <v>59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1090</v>
      </c>
      <c r="O3824" t="s">
        <v>1091</v>
      </c>
      <c r="P3824" s="4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1" t="s">
        <v>7744</v>
      </c>
      <c r="C3825" s="1" t="s">
        <v>7745</v>
      </c>
      <c r="D3825" s="2">
        <v>2500</v>
      </c>
      <c r="E3825" s="3">
        <v>2650</v>
      </c>
      <c r="F3825" t="s">
        <v>19</v>
      </c>
      <c r="G3825" t="s">
        <v>20</v>
      </c>
      <c r="H3825" t="s">
        <v>21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1090</v>
      </c>
      <c r="O3825" t="s">
        <v>1091</v>
      </c>
      <c r="P3825" s="4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1" t="s">
        <v>7746</v>
      </c>
      <c r="C3826" s="1" t="s">
        <v>7747</v>
      </c>
      <c r="D3826" s="2">
        <v>250</v>
      </c>
      <c r="E3826" s="3">
        <v>270</v>
      </c>
      <c r="F3826" t="s">
        <v>19</v>
      </c>
      <c r="G3826" t="s">
        <v>28</v>
      </c>
      <c r="H3826" t="s">
        <v>29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1090</v>
      </c>
      <c r="O3826" t="s">
        <v>1091</v>
      </c>
      <c r="P3826" s="4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1" t="s">
        <v>7748</v>
      </c>
      <c r="C3827" s="1" t="s">
        <v>7749</v>
      </c>
      <c r="D3827" s="2">
        <v>5000</v>
      </c>
      <c r="E3827" s="3">
        <v>5271</v>
      </c>
      <c r="F3827" t="s">
        <v>19</v>
      </c>
      <c r="G3827" t="s">
        <v>20</v>
      </c>
      <c r="H3827" t="s">
        <v>21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1090</v>
      </c>
      <c r="O3827" t="s">
        <v>1091</v>
      </c>
      <c r="P3827" s="4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1" t="s">
        <v>7750</v>
      </c>
      <c r="C3828" s="1" t="s">
        <v>7751</v>
      </c>
      <c r="D3828" s="2">
        <v>600</v>
      </c>
      <c r="E3828" s="3">
        <v>715</v>
      </c>
      <c r="F3828" t="s">
        <v>19</v>
      </c>
      <c r="G3828" t="s">
        <v>28</v>
      </c>
      <c r="H3828" t="s">
        <v>29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1090</v>
      </c>
      <c r="O3828" t="s">
        <v>1091</v>
      </c>
      <c r="P3828" s="4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1" t="s">
        <v>7752</v>
      </c>
      <c r="C3829" s="1" t="s">
        <v>7753</v>
      </c>
      <c r="D3829" s="2">
        <v>3000</v>
      </c>
      <c r="E3829" s="3">
        <v>4580</v>
      </c>
      <c r="F3829" t="s">
        <v>19</v>
      </c>
      <c r="G3829" t="s">
        <v>28</v>
      </c>
      <c r="H3829" t="s">
        <v>29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1090</v>
      </c>
      <c r="O3829" t="s">
        <v>1091</v>
      </c>
      <c r="P3829" s="4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1" t="s">
        <v>7754</v>
      </c>
      <c r="C3830" s="1" t="s">
        <v>7755</v>
      </c>
      <c r="D3830" s="2">
        <v>5000</v>
      </c>
      <c r="E3830" s="3">
        <v>5000</v>
      </c>
      <c r="F3830" t="s">
        <v>19</v>
      </c>
      <c r="G3830" t="s">
        <v>20</v>
      </c>
      <c r="H3830" t="s">
        <v>21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1090</v>
      </c>
      <c r="O3830" t="s">
        <v>1091</v>
      </c>
      <c r="P3830" s="4">
        <f t="shared" si="118"/>
        <v>41944.527627314819</v>
      </c>
      <c r="Q3830">
        <f t="shared" si="119"/>
        <v>2014</v>
      </c>
    </row>
    <row r="3831" spans="1:17" ht="60" x14ac:dyDescent="0.25">
      <c r="A3831">
        <v>3829</v>
      </c>
      <c r="B3831" s="1" t="s">
        <v>7756</v>
      </c>
      <c r="C3831" s="1" t="s">
        <v>7757</v>
      </c>
      <c r="D3831" s="2">
        <v>500</v>
      </c>
      <c r="E3831" s="3">
        <v>501</v>
      </c>
      <c r="F3831" t="s">
        <v>19</v>
      </c>
      <c r="G3831" t="s">
        <v>20</v>
      </c>
      <c r="H3831" t="s">
        <v>21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1090</v>
      </c>
      <c r="O3831" t="s">
        <v>1091</v>
      </c>
      <c r="P3831" s="4">
        <f t="shared" si="118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1" t="s">
        <v>7758</v>
      </c>
      <c r="C3832" s="1" t="s">
        <v>7759</v>
      </c>
      <c r="D3832" s="2">
        <v>100</v>
      </c>
      <c r="E3832" s="3">
        <v>225</v>
      </c>
      <c r="F3832" t="s">
        <v>19</v>
      </c>
      <c r="G3832" t="s">
        <v>20</v>
      </c>
      <c r="H3832" t="s">
        <v>21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1090</v>
      </c>
      <c r="O3832" t="s">
        <v>1091</v>
      </c>
      <c r="P3832" s="4">
        <f t="shared" si="118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1" t="s">
        <v>7760</v>
      </c>
      <c r="C3833" s="1" t="s">
        <v>7761</v>
      </c>
      <c r="D3833" s="2">
        <v>500</v>
      </c>
      <c r="E3833" s="3">
        <v>530.11</v>
      </c>
      <c r="F3833" t="s">
        <v>19</v>
      </c>
      <c r="G3833" t="s">
        <v>20</v>
      </c>
      <c r="H3833" t="s">
        <v>21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1090</v>
      </c>
      <c r="O3833" t="s">
        <v>1091</v>
      </c>
      <c r="P3833" s="4">
        <f t="shared" si="118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1" t="s">
        <v>7762</v>
      </c>
      <c r="C3834" s="1" t="s">
        <v>7763</v>
      </c>
      <c r="D3834" s="2">
        <v>1200</v>
      </c>
      <c r="E3834" s="3">
        <v>1256</v>
      </c>
      <c r="F3834" t="s">
        <v>19</v>
      </c>
      <c r="G3834" t="s">
        <v>20</v>
      </c>
      <c r="H3834" t="s">
        <v>21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1090</v>
      </c>
      <c r="O3834" t="s">
        <v>1091</v>
      </c>
      <c r="P3834" s="4">
        <f t="shared" si="118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1" t="s">
        <v>7764</v>
      </c>
      <c r="C3835" s="1" t="s">
        <v>7765</v>
      </c>
      <c r="D3835" s="2">
        <v>1200</v>
      </c>
      <c r="E3835" s="3">
        <v>1400</v>
      </c>
      <c r="F3835" t="s">
        <v>19</v>
      </c>
      <c r="G3835" t="s">
        <v>163</v>
      </c>
      <c r="H3835" t="s">
        <v>164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1090</v>
      </c>
      <c r="O3835" t="s">
        <v>1091</v>
      </c>
      <c r="P3835" s="4">
        <f t="shared" si="118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1" t="s">
        <v>7766</v>
      </c>
      <c r="C3836" s="1" t="s">
        <v>7767</v>
      </c>
      <c r="D3836" s="2">
        <v>3000</v>
      </c>
      <c r="E3836" s="3">
        <v>3271</v>
      </c>
      <c r="F3836" t="s">
        <v>19</v>
      </c>
      <c r="G3836" t="s">
        <v>28</v>
      </c>
      <c r="H3836" t="s">
        <v>29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1090</v>
      </c>
      <c r="O3836" t="s">
        <v>1091</v>
      </c>
      <c r="P3836" s="4">
        <f t="shared" si="118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1" t="s">
        <v>7768</v>
      </c>
      <c r="C3837" s="1" t="s">
        <v>7769</v>
      </c>
      <c r="D3837" s="2">
        <v>200</v>
      </c>
      <c r="E3837" s="3">
        <v>320</v>
      </c>
      <c r="F3837" t="s">
        <v>19</v>
      </c>
      <c r="G3837" t="s">
        <v>28</v>
      </c>
      <c r="H3837" t="s">
        <v>29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1090</v>
      </c>
      <c r="O3837" t="s">
        <v>1091</v>
      </c>
      <c r="P3837" s="4">
        <f t="shared" si="118"/>
        <v>42460.94222222222</v>
      </c>
      <c r="Q3837">
        <f t="shared" si="119"/>
        <v>2016</v>
      </c>
    </row>
    <row r="3838" spans="1:17" ht="45" x14ac:dyDescent="0.25">
      <c r="A3838">
        <v>3836</v>
      </c>
      <c r="B3838" s="1" t="s">
        <v>7770</v>
      </c>
      <c r="C3838" s="1" t="s">
        <v>7771</v>
      </c>
      <c r="D3838" s="2">
        <v>800</v>
      </c>
      <c r="E3838" s="3">
        <v>900</v>
      </c>
      <c r="F3838" t="s">
        <v>19</v>
      </c>
      <c r="G3838" t="s">
        <v>20</v>
      </c>
      <c r="H3838" t="s">
        <v>21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1090</v>
      </c>
      <c r="O3838" t="s">
        <v>1091</v>
      </c>
      <c r="P3838" s="4">
        <f t="shared" si="118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1" t="s">
        <v>7772</v>
      </c>
      <c r="C3839" s="1" t="s">
        <v>7773</v>
      </c>
      <c r="D3839" s="2">
        <v>2000</v>
      </c>
      <c r="E3839" s="3">
        <v>2042</v>
      </c>
      <c r="F3839" t="s">
        <v>19</v>
      </c>
      <c r="G3839" t="s">
        <v>28</v>
      </c>
      <c r="H3839" t="s">
        <v>29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1090</v>
      </c>
      <c r="O3839" t="s">
        <v>1091</v>
      </c>
      <c r="P3839" s="4">
        <f t="shared" si="118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1" t="s">
        <v>7774</v>
      </c>
      <c r="C3840" s="1" t="s">
        <v>7775</v>
      </c>
      <c r="D3840" s="2">
        <v>100000</v>
      </c>
      <c r="E3840" s="3">
        <v>100824</v>
      </c>
      <c r="F3840" t="s">
        <v>19</v>
      </c>
      <c r="G3840" t="s">
        <v>480</v>
      </c>
      <c r="H3840" t="s">
        <v>481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1090</v>
      </c>
      <c r="O3840" t="s">
        <v>1091</v>
      </c>
      <c r="P3840" s="4">
        <f t="shared" si="118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1" t="s">
        <v>7776</v>
      </c>
      <c r="C3841" s="1" t="s">
        <v>7777</v>
      </c>
      <c r="D3841" s="2">
        <v>2000</v>
      </c>
      <c r="E3841" s="3">
        <v>2025</v>
      </c>
      <c r="F3841" t="s">
        <v>19</v>
      </c>
      <c r="G3841" t="s">
        <v>20</v>
      </c>
      <c r="H3841" t="s">
        <v>21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1090</v>
      </c>
      <c r="O3841" t="s">
        <v>1091</v>
      </c>
      <c r="P3841" s="4">
        <f t="shared" si="118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1" t="s">
        <v>7778</v>
      </c>
      <c r="C3842" s="1" t="s">
        <v>7779</v>
      </c>
      <c r="D3842" s="2">
        <v>1</v>
      </c>
      <c r="E3842" s="3">
        <v>65</v>
      </c>
      <c r="F3842" t="s">
        <v>19</v>
      </c>
      <c r="G3842" t="s">
        <v>28</v>
      </c>
      <c r="H3842" t="s">
        <v>29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1090</v>
      </c>
      <c r="O3842" t="s">
        <v>1091</v>
      </c>
      <c r="P3842" s="4">
        <f t="shared" ref="P3842:P3905" si="120">(((J3842/60)/60)/24)+DATE(1970,1,1)</f>
        <v>42432.701724537037</v>
      </c>
      <c r="Q3842">
        <f t="shared" ref="Q3842:Q3905" si="121">YEAR(P3842)</f>
        <v>2016</v>
      </c>
    </row>
    <row r="3843" spans="1:17" ht="60" x14ac:dyDescent="0.25">
      <c r="A3843">
        <v>3841</v>
      </c>
      <c r="B3843" s="1" t="s">
        <v>7780</v>
      </c>
      <c r="C3843" s="1" t="s">
        <v>7781</v>
      </c>
      <c r="D3843" s="2">
        <v>10000</v>
      </c>
      <c r="E3843" s="3">
        <v>872</v>
      </c>
      <c r="F3843" t="s">
        <v>361</v>
      </c>
      <c r="G3843" t="s">
        <v>20</v>
      </c>
      <c r="H3843" t="s">
        <v>21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1090</v>
      </c>
      <c r="O3843" t="s">
        <v>1091</v>
      </c>
      <c r="P3843" s="4">
        <f t="shared" si="120"/>
        <v>41780.785729166666</v>
      </c>
      <c r="Q3843">
        <f t="shared" si="121"/>
        <v>2014</v>
      </c>
    </row>
    <row r="3844" spans="1:17" ht="60" x14ac:dyDescent="0.25">
      <c r="A3844">
        <v>3842</v>
      </c>
      <c r="B3844" s="1" t="s">
        <v>7782</v>
      </c>
      <c r="C3844" s="1" t="s">
        <v>7783</v>
      </c>
      <c r="D3844" s="2">
        <v>5000</v>
      </c>
      <c r="E3844" s="3">
        <v>1097</v>
      </c>
      <c r="F3844" t="s">
        <v>361</v>
      </c>
      <c r="G3844" t="s">
        <v>28</v>
      </c>
      <c r="H3844" t="s">
        <v>29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1090</v>
      </c>
      <c r="O3844" t="s">
        <v>1091</v>
      </c>
      <c r="P3844" s="4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1" t="s">
        <v>7784</v>
      </c>
      <c r="C3845" s="1" t="s">
        <v>7785</v>
      </c>
      <c r="D3845" s="2">
        <v>5000</v>
      </c>
      <c r="E3845" s="3">
        <v>1065</v>
      </c>
      <c r="F3845" t="s">
        <v>361</v>
      </c>
      <c r="G3845" t="s">
        <v>20</v>
      </c>
      <c r="H3845" t="s">
        <v>21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1090</v>
      </c>
      <c r="O3845" t="s">
        <v>1091</v>
      </c>
      <c r="P3845" s="4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1" t="s">
        <v>7786</v>
      </c>
      <c r="C3846" s="1" t="s">
        <v>7787</v>
      </c>
      <c r="D3846" s="2">
        <v>9800</v>
      </c>
      <c r="E3846" s="3">
        <v>4066</v>
      </c>
      <c r="F3846" t="s">
        <v>361</v>
      </c>
      <c r="G3846" t="s">
        <v>20</v>
      </c>
      <c r="H3846" t="s">
        <v>21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1090</v>
      </c>
      <c r="O3846" t="s">
        <v>1091</v>
      </c>
      <c r="P3846" s="4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1" t="s">
        <v>7788</v>
      </c>
      <c r="C3847" s="1" t="s">
        <v>7789</v>
      </c>
      <c r="D3847" s="2">
        <v>40000</v>
      </c>
      <c r="E3847" s="3">
        <v>842</v>
      </c>
      <c r="F3847" t="s">
        <v>361</v>
      </c>
      <c r="G3847" t="s">
        <v>20</v>
      </c>
      <c r="H3847" t="s">
        <v>21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1090</v>
      </c>
      <c r="O3847" t="s">
        <v>1091</v>
      </c>
      <c r="P3847" s="4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1" t="s">
        <v>7790</v>
      </c>
      <c r="C3848" s="1" t="s">
        <v>7791</v>
      </c>
      <c r="D3848" s="2">
        <v>7000</v>
      </c>
      <c r="E3848" s="3">
        <v>189</v>
      </c>
      <c r="F3848" t="s">
        <v>361</v>
      </c>
      <c r="G3848" t="s">
        <v>20</v>
      </c>
      <c r="H3848" t="s">
        <v>21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1090</v>
      </c>
      <c r="O3848" t="s">
        <v>1091</v>
      </c>
      <c r="P3848" s="4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1" t="s">
        <v>7792</v>
      </c>
      <c r="C3849" s="1" t="s">
        <v>7793</v>
      </c>
      <c r="D3849" s="2">
        <v>10500</v>
      </c>
      <c r="E3849" s="3">
        <v>1697</v>
      </c>
      <c r="F3849" t="s">
        <v>361</v>
      </c>
      <c r="G3849" t="s">
        <v>20</v>
      </c>
      <c r="H3849" t="s">
        <v>21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1090</v>
      </c>
      <c r="O3849" t="s">
        <v>1091</v>
      </c>
      <c r="P3849" s="4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1" t="s">
        <v>7794</v>
      </c>
      <c r="C3850" s="1" t="s">
        <v>7795</v>
      </c>
      <c r="D3850" s="2">
        <v>13000</v>
      </c>
      <c r="E3850" s="3">
        <v>2129</v>
      </c>
      <c r="F3850" t="s">
        <v>361</v>
      </c>
      <c r="G3850" t="s">
        <v>20</v>
      </c>
      <c r="H3850" t="s">
        <v>21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1090</v>
      </c>
      <c r="O3850" t="s">
        <v>1091</v>
      </c>
      <c r="P3850" s="4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1" t="s">
        <v>7796</v>
      </c>
      <c r="C3851" s="1" t="s">
        <v>7797</v>
      </c>
      <c r="D3851" s="2">
        <v>30000</v>
      </c>
      <c r="E3851" s="3">
        <v>2113</v>
      </c>
      <c r="F3851" t="s">
        <v>361</v>
      </c>
      <c r="G3851" t="s">
        <v>506</v>
      </c>
      <c r="H3851" t="s">
        <v>59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1090</v>
      </c>
      <c r="O3851" t="s">
        <v>1091</v>
      </c>
      <c r="P3851" s="4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1" t="s">
        <v>7798</v>
      </c>
      <c r="C3852" s="1" t="s">
        <v>7799</v>
      </c>
      <c r="D3852" s="2">
        <v>1000</v>
      </c>
      <c r="E3852" s="3">
        <v>38</v>
      </c>
      <c r="F3852" t="s">
        <v>361</v>
      </c>
      <c r="G3852" t="s">
        <v>20</v>
      </c>
      <c r="H3852" t="s">
        <v>21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1090</v>
      </c>
      <c r="O3852" t="s">
        <v>1091</v>
      </c>
      <c r="P3852" s="4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1" t="s">
        <v>7800</v>
      </c>
      <c r="C3853" s="1" t="s">
        <v>7801</v>
      </c>
      <c r="D3853" s="2">
        <v>2500</v>
      </c>
      <c r="E3853" s="3">
        <v>852</v>
      </c>
      <c r="F3853" t="s">
        <v>361</v>
      </c>
      <c r="G3853" t="s">
        <v>28</v>
      </c>
      <c r="H3853" t="s">
        <v>29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1090</v>
      </c>
      <c r="O3853" t="s">
        <v>1091</v>
      </c>
      <c r="P3853" s="4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1" t="s">
        <v>7802</v>
      </c>
      <c r="C3854" s="1" t="s">
        <v>7803</v>
      </c>
      <c r="D3854" s="2">
        <v>10000</v>
      </c>
      <c r="E3854" s="3">
        <v>20</v>
      </c>
      <c r="F3854" t="s">
        <v>361</v>
      </c>
      <c r="G3854" t="s">
        <v>20</v>
      </c>
      <c r="H3854" t="s">
        <v>21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1090</v>
      </c>
      <c r="O3854" t="s">
        <v>1091</v>
      </c>
      <c r="P3854" s="4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1" t="s">
        <v>7804</v>
      </c>
      <c r="C3855" s="1" t="s">
        <v>7805</v>
      </c>
      <c r="D3855" s="2">
        <v>100000</v>
      </c>
      <c r="E3855" s="3">
        <v>26</v>
      </c>
      <c r="F3855" t="s">
        <v>361</v>
      </c>
      <c r="G3855" t="s">
        <v>20</v>
      </c>
      <c r="H3855" t="s">
        <v>21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1090</v>
      </c>
      <c r="O3855" t="s">
        <v>1091</v>
      </c>
      <c r="P3855" s="4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1" t="s">
        <v>7806</v>
      </c>
      <c r="C3856" s="1" t="s">
        <v>7807</v>
      </c>
      <c r="D3856" s="2">
        <v>11000</v>
      </c>
      <c r="E3856" s="3">
        <v>1788</v>
      </c>
      <c r="F3856" t="s">
        <v>361</v>
      </c>
      <c r="G3856" t="s">
        <v>20</v>
      </c>
      <c r="H3856" t="s">
        <v>21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1090</v>
      </c>
      <c r="O3856" t="s">
        <v>1091</v>
      </c>
      <c r="P3856" s="4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1" t="s">
        <v>7808</v>
      </c>
      <c r="C3857" s="1" t="s">
        <v>7809</v>
      </c>
      <c r="D3857" s="2">
        <v>1000</v>
      </c>
      <c r="E3857" s="3">
        <v>25</v>
      </c>
      <c r="F3857" t="s">
        <v>361</v>
      </c>
      <c r="G3857" t="s">
        <v>20</v>
      </c>
      <c r="H3857" t="s">
        <v>21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1090</v>
      </c>
      <c r="O3857" t="s">
        <v>1091</v>
      </c>
      <c r="P3857" s="4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1" t="s">
        <v>7810</v>
      </c>
      <c r="C3858" s="1" t="s">
        <v>7811</v>
      </c>
      <c r="D3858" s="2">
        <v>5000</v>
      </c>
      <c r="E3858" s="3">
        <v>1</v>
      </c>
      <c r="F3858" t="s">
        <v>361</v>
      </c>
      <c r="G3858" t="s">
        <v>20</v>
      </c>
      <c r="H3858" t="s">
        <v>21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1090</v>
      </c>
      <c r="O3858" t="s">
        <v>1091</v>
      </c>
      <c r="P3858" s="4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1" t="s">
        <v>7812</v>
      </c>
      <c r="C3859" s="1" t="s">
        <v>7813</v>
      </c>
      <c r="D3859" s="2">
        <v>5000</v>
      </c>
      <c r="E3859" s="3">
        <v>260</v>
      </c>
      <c r="F3859" t="s">
        <v>361</v>
      </c>
      <c r="G3859" t="s">
        <v>20</v>
      </c>
      <c r="H3859" t="s">
        <v>21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1090</v>
      </c>
      <c r="O3859" t="s">
        <v>1091</v>
      </c>
      <c r="P3859" s="4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1" t="s">
        <v>7814</v>
      </c>
      <c r="C3860" s="1" t="s">
        <v>7815</v>
      </c>
      <c r="D3860" s="2">
        <v>500</v>
      </c>
      <c r="E3860" s="3">
        <v>10</v>
      </c>
      <c r="F3860" t="s">
        <v>361</v>
      </c>
      <c r="G3860" t="s">
        <v>28</v>
      </c>
      <c r="H3860" t="s">
        <v>29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1090</v>
      </c>
      <c r="O3860" t="s">
        <v>1091</v>
      </c>
      <c r="P3860" s="4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1" t="s">
        <v>7816</v>
      </c>
      <c r="C3861" s="1" t="s">
        <v>7817</v>
      </c>
      <c r="D3861" s="2">
        <v>2500</v>
      </c>
      <c r="E3861" s="3">
        <v>1</v>
      </c>
      <c r="F3861" t="s">
        <v>361</v>
      </c>
      <c r="G3861" t="s">
        <v>20</v>
      </c>
      <c r="H3861" t="s">
        <v>21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1090</v>
      </c>
      <c r="O3861" t="s">
        <v>1091</v>
      </c>
      <c r="P3861" s="4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1" t="s">
        <v>7818</v>
      </c>
      <c r="C3862" s="1" t="s">
        <v>7819</v>
      </c>
      <c r="D3862" s="2">
        <v>6000</v>
      </c>
      <c r="E3862" s="3">
        <v>1060</v>
      </c>
      <c r="F3862" t="s">
        <v>361</v>
      </c>
      <c r="G3862" t="s">
        <v>20</v>
      </c>
      <c r="H3862" t="s">
        <v>21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1090</v>
      </c>
      <c r="O3862" t="s">
        <v>1091</v>
      </c>
      <c r="P3862" s="4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1" t="s">
        <v>7820</v>
      </c>
      <c r="C3863" s="1" t="s">
        <v>7821</v>
      </c>
      <c r="D3863" s="2">
        <v>2000</v>
      </c>
      <c r="E3863" s="3">
        <v>100</v>
      </c>
      <c r="F3863" t="s">
        <v>361</v>
      </c>
      <c r="G3863" t="s">
        <v>20</v>
      </c>
      <c r="H3863" t="s">
        <v>21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1090</v>
      </c>
      <c r="O3863" t="s">
        <v>1091</v>
      </c>
      <c r="P3863" s="4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1" t="s">
        <v>7822</v>
      </c>
      <c r="C3864" s="1" t="s">
        <v>7823</v>
      </c>
      <c r="D3864" s="2">
        <v>7500</v>
      </c>
      <c r="E3864" s="3">
        <v>1</v>
      </c>
      <c r="F3864" t="s">
        <v>361</v>
      </c>
      <c r="G3864" t="s">
        <v>20</v>
      </c>
      <c r="H3864" t="s">
        <v>21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1090</v>
      </c>
      <c r="O3864" t="s">
        <v>1091</v>
      </c>
      <c r="P3864" s="4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1" t="s">
        <v>7824</v>
      </c>
      <c r="C3865" s="1" t="s">
        <v>7825</v>
      </c>
      <c r="D3865" s="2">
        <v>6000</v>
      </c>
      <c r="E3865" s="3">
        <v>0</v>
      </c>
      <c r="F3865" t="s">
        <v>361</v>
      </c>
      <c r="G3865" t="s">
        <v>20</v>
      </c>
      <c r="H3865" t="s">
        <v>21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1090</v>
      </c>
      <c r="O3865" t="s">
        <v>1091</v>
      </c>
      <c r="P3865" s="4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1" t="s">
        <v>7826</v>
      </c>
      <c r="C3866" s="1" t="s">
        <v>7827</v>
      </c>
      <c r="D3866" s="2">
        <v>5000</v>
      </c>
      <c r="E3866" s="3">
        <v>60</v>
      </c>
      <c r="F3866" t="s">
        <v>361</v>
      </c>
      <c r="G3866" t="s">
        <v>20</v>
      </c>
      <c r="H3866" t="s">
        <v>21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1090</v>
      </c>
      <c r="O3866" t="s">
        <v>1091</v>
      </c>
      <c r="P3866" s="4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1" t="s">
        <v>7828</v>
      </c>
      <c r="C3867" s="1" t="s">
        <v>7829</v>
      </c>
      <c r="D3867" s="2">
        <v>2413</v>
      </c>
      <c r="E3867" s="3">
        <v>650</v>
      </c>
      <c r="F3867" t="s">
        <v>361</v>
      </c>
      <c r="G3867" t="s">
        <v>163</v>
      </c>
      <c r="H3867" t="s">
        <v>164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1090</v>
      </c>
      <c r="O3867" t="s">
        <v>1091</v>
      </c>
      <c r="P3867" s="4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1" t="s">
        <v>7830</v>
      </c>
      <c r="C3868" s="1" t="s">
        <v>7831</v>
      </c>
      <c r="D3868" s="2">
        <v>2000</v>
      </c>
      <c r="E3868" s="3">
        <v>11</v>
      </c>
      <c r="F3868" t="s">
        <v>361</v>
      </c>
      <c r="G3868" t="s">
        <v>20</v>
      </c>
      <c r="H3868" t="s">
        <v>21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1090</v>
      </c>
      <c r="O3868" t="s">
        <v>1091</v>
      </c>
      <c r="P3868" s="4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1" t="s">
        <v>7832</v>
      </c>
      <c r="C3869" s="1" t="s">
        <v>7833</v>
      </c>
      <c r="D3869" s="2">
        <v>2000</v>
      </c>
      <c r="E3869" s="3">
        <v>251</v>
      </c>
      <c r="F3869" t="s">
        <v>361</v>
      </c>
      <c r="G3869" t="s">
        <v>20</v>
      </c>
      <c r="H3869" t="s">
        <v>21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1090</v>
      </c>
      <c r="O3869" t="s">
        <v>1091</v>
      </c>
      <c r="P3869" s="4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1" t="s">
        <v>7834</v>
      </c>
      <c r="C3870" s="1" t="s">
        <v>7835</v>
      </c>
      <c r="D3870" s="2">
        <v>5000</v>
      </c>
      <c r="E3870" s="3">
        <v>10</v>
      </c>
      <c r="F3870" t="s">
        <v>276</v>
      </c>
      <c r="G3870" t="s">
        <v>28</v>
      </c>
      <c r="H3870" t="s">
        <v>29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1090</v>
      </c>
      <c r="O3870" t="s">
        <v>5943</v>
      </c>
      <c r="P3870" s="4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1" t="s">
        <v>7836</v>
      </c>
      <c r="C3871" s="1" t="s">
        <v>7837</v>
      </c>
      <c r="D3871" s="2">
        <v>13111</v>
      </c>
      <c r="E3871" s="3">
        <v>452</v>
      </c>
      <c r="F3871" t="s">
        <v>276</v>
      </c>
      <c r="G3871" t="s">
        <v>20</v>
      </c>
      <c r="H3871" t="s">
        <v>21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1090</v>
      </c>
      <c r="O3871" t="s">
        <v>5943</v>
      </c>
      <c r="P3871" s="4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1" t="s">
        <v>7838</v>
      </c>
      <c r="C3872" s="1" t="s">
        <v>7839</v>
      </c>
      <c r="D3872" s="2">
        <v>10000</v>
      </c>
      <c r="E3872" s="3">
        <v>1500</v>
      </c>
      <c r="F3872" t="s">
        <v>276</v>
      </c>
      <c r="G3872" t="s">
        <v>20</v>
      </c>
      <c r="H3872" t="s">
        <v>21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1090</v>
      </c>
      <c r="O3872" t="s">
        <v>5943</v>
      </c>
      <c r="P3872" s="4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1" t="s">
        <v>7840</v>
      </c>
      <c r="C3873" s="1" t="s">
        <v>7841</v>
      </c>
      <c r="D3873" s="2">
        <v>1500</v>
      </c>
      <c r="E3873" s="3">
        <v>40</v>
      </c>
      <c r="F3873" t="s">
        <v>276</v>
      </c>
      <c r="G3873" t="s">
        <v>20</v>
      </c>
      <c r="H3873" t="s">
        <v>21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1090</v>
      </c>
      <c r="O3873" t="s">
        <v>5943</v>
      </c>
      <c r="P3873" s="4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1" t="s">
        <v>7842</v>
      </c>
      <c r="C3874" s="1" t="s">
        <v>7843</v>
      </c>
      <c r="D3874" s="2">
        <v>15000</v>
      </c>
      <c r="E3874" s="3">
        <v>0</v>
      </c>
      <c r="F3874" t="s">
        <v>276</v>
      </c>
      <c r="G3874" t="s">
        <v>20</v>
      </c>
      <c r="H3874" t="s">
        <v>21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1090</v>
      </c>
      <c r="O3874" t="s">
        <v>5943</v>
      </c>
      <c r="P3874" s="4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1" t="s">
        <v>7844</v>
      </c>
      <c r="C3875" s="1" t="s">
        <v>7845</v>
      </c>
      <c r="D3875" s="2">
        <v>5500</v>
      </c>
      <c r="E3875" s="3">
        <v>0</v>
      </c>
      <c r="F3875" t="s">
        <v>276</v>
      </c>
      <c r="G3875" t="s">
        <v>20</v>
      </c>
      <c r="H3875" t="s">
        <v>21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1090</v>
      </c>
      <c r="O3875" t="s">
        <v>5943</v>
      </c>
      <c r="P3875" s="4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1" t="s">
        <v>7846</v>
      </c>
      <c r="C3876" s="1" t="s">
        <v>7847</v>
      </c>
      <c r="D3876" s="2">
        <v>620</v>
      </c>
      <c r="E3876" s="3">
        <v>0</v>
      </c>
      <c r="F3876" t="s">
        <v>276</v>
      </c>
      <c r="G3876" t="s">
        <v>84</v>
      </c>
      <c r="H3876" t="s">
        <v>85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1090</v>
      </c>
      <c r="O3876" t="s">
        <v>5943</v>
      </c>
      <c r="P3876" s="4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1" t="s">
        <v>7848</v>
      </c>
      <c r="C3877" s="1" t="s">
        <v>7849</v>
      </c>
      <c r="D3877" s="2">
        <v>30000</v>
      </c>
      <c r="E3877" s="3">
        <v>0</v>
      </c>
      <c r="F3877" t="s">
        <v>276</v>
      </c>
      <c r="G3877" t="s">
        <v>313</v>
      </c>
      <c r="H3877" t="s">
        <v>314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1090</v>
      </c>
      <c r="O3877" t="s">
        <v>5943</v>
      </c>
      <c r="P3877" s="4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1" t="s">
        <v>7850</v>
      </c>
      <c r="C3878" s="1" t="s">
        <v>7851</v>
      </c>
      <c r="D3878" s="2">
        <v>3900</v>
      </c>
      <c r="E3878" s="3">
        <v>2059</v>
      </c>
      <c r="F3878" t="s">
        <v>276</v>
      </c>
      <c r="G3878" t="s">
        <v>28</v>
      </c>
      <c r="H3878" t="s">
        <v>29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1090</v>
      </c>
      <c r="O3878" t="s">
        <v>5943</v>
      </c>
      <c r="P3878" s="4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1" t="s">
        <v>7852</v>
      </c>
      <c r="C3879" s="1" t="s">
        <v>7853</v>
      </c>
      <c r="D3879" s="2">
        <v>25000</v>
      </c>
      <c r="E3879" s="3">
        <v>1241</v>
      </c>
      <c r="F3879" t="s">
        <v>276</v>
      </c>
      <c r="G3879" t="s">
        <v>20</v>
      </c>
      <c r="H3879" t="s">
        <v>21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1090</v>
      </c>
      <c r="O3879" t="s">
        <v>5943</v>
      </c>
      <c r="P3879" s="4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1" t="s">
        <v>7854</v>
      </c>
      <c r="C3880" s="1" t="s">
        <v>7855</v>
      </c>
      <c r="D3880" s="2">
        <v>18000</v>
      </c>
      <c r="E3880" s="3">
        <v>10</v>
      </c>
      <c r="F3880" t="s">
        <v>276</v>
      </c>
      <c r="G3880" t="s">
        <v>20</v>
      </c>
      <c r="H3880" t="s">
        <v>21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1090</v>
      </c>
      <c r="O3880" t="s">
        <v>5943</v>
      </c>
      <c r="P3880" s="4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1" t="s">
        <v>7856</v>
      </c>
      <c r="C3881" s="1" t="s">
        <v>7857</v>
      </c>
      <c r="D3881" s="2">
        <v>15000</v>
      </c>
      <c r="E3881" s="3">
        <v>0</v>
      </c>
      <c r="F3881" t="s">
        <v>276</v>
      </c>
      <c r="G3881" t="s">
        <v>28</v>
      </c>
      <c r="H3881" t="s">
        <v>29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1090</v>
      </c>
      <c r="O3881" t="s">
        <v>5943</v>
      </c>
      <c r="P3881" s="4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1" t="s">
        <v>7858</v>
      </c>
      <c r="C3882" s="1" t="s">
        <v>7859</v>
      </c>
      <c r="D3882" s="2">
        <v>7500</v>
      </c>
      <c r="E3882" s="3">
        <v>980</v>
      </c>
      <c r="F3882" t="s">
        <v>276</v>
      </c>
      <c r="G3882" t="s">
        <v>28</v>
      </c>
      <c r="H3882" t="s">
        <v>29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1090</v>
      </c>
      <c r="O3882" t="s">
        <v>5943</v>
      </c>
      <c r="P3882" s="4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1" t="s">
        <v>7860</v>
      </c>
      <c r="C3883" s="1" t="s">
        <v>7861</v>
      </c>
      <c r="D3883" s="2">
        <v>500</v>
      </c>
      <c r="E3883" s="3">
        <v>25</v>
      </c>
      <c r="F3883" t="s">
        <v>276</v>
      </c>
      <c r="G3883" t="s">
        <v>20</v>
      </c>
      <c r="H3883" t="s">
        <v>21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1090</v>
      </c>
      <c r="O3883" t="s">
        <v>5943</v>
      </c>
      <c r="P3883" s="4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1" t="s">
        <v>7862</v>
      </c>
      <c r="C3884" s="1" t="s">
        <v>7863</v>
      </c>
      <c r="D3884" s="2">
        <v>30000</v>
      </c>
      <c r="E3884" s="3">
        <v>0</v>
      </c>
      <c r="F3884" t="s">
        <v>276</v>
      </c>
      <c r="G3884" t="s">
        <v>54</v>
      </c>
      <c r="H3884" t="s">
        <v>55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1090</v>
      </c>
      <c r="O3884" t="s">
        <v>5943</v>
      </c>
      <c r="P3884" s="4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1" t="s">
        <v>7864</v>
      </c>
      <c r="C3885" s="1" t="s">
        <v>7865</v>
      </c>
      <c r="D3885" s="2">
        <v>15000</v>
      </c>
      <c r="E3885" s="3">
        <v>0</v>
      </c>
      <c r="F3885" t="s">
        <v>276</v>
      </c>
      <c r="G3885" t="s">
        <v>28</v>
      </c>
      <c r="H3885" t="s">
        <v>29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1090</v>
      </c>
      <c r="O3885" t="s">
        <v>5943</v>
      </c>
      <c r="P3885" s="4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1" t="s">
        <v>7866</v>
      </c>
      <c r="C3886" s="1" t="s">
        <v>7867</v>
      </c>
      <c r="D3886" s="2">
        <v>10000</v>
      </c>
      <c r="E3886" s="3">
        <v>0</v>
      </c>
      <c r="F3886" t="s">
        <v>276</v>
      </c>
      <c r="G3886" t="s">
        <v>20</v>
      </c>
      <c r="H3886" t="s">
        <v>21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1090</v>
      </c>
      <c r="O3886" t="s">
        <v>5943</v>
      </c>
      <c r="P3886" s="4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1" t="s">
        <v>7868</v>
      </c>
      <c r="C3887" s="1" t="s">
        <v>7869</v>
      </c>
      <c r="D3887" s="2">
        <v>375000</v>
      </c>
      <c r="E3887" s="3">
        <v>0</v>
      </c>
      <c r="F3887" t="s">
        <v>276</v>
      </c>
      <c r="G3887" t="s">
        <v>20</v>
      </c>
      <c r="H3887" t="s">
        <v>21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1090</v>
      </c>
      <c r="O3887" t="s">
        <v>5943</v>
      </c>
      <c r="P3887" s="4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1" t="s">
        <v>7870</v>
      </c>
      <c r="C3888" s="1">
        <v>1</v>
      </c>
      <c r="D3888" s="2">
        <v>10000</v>
      </c>
      <c r="E3888" s="3">
        <v>0</v>
      </c>
      <c r="F3888" t="s">
        <v>276</v>
      </c>
      <c r="G3888" t="s">
        <v>54</v>
      </c>
      <c r="H3888" t="s">
        <v>55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1090</v>
      </c>
      <c r="O3888" t="s">
        <v>5943</v>
      </c>
      <c r="P3888" s="4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1" t="s">
        <v>7871</v>
      </c>
      <c r="C3889" s="1" t="s">
        <v>7872</v>
      </c>
      <c r="D3889" s="2">
        <v>2000</v>
      </c>
      <c r="E3889" s="3">
        <v>35</v>
      </c>
      <c r="F3889" t="s">
        <v>276</v>
      </c>
      <c r="G3889" t="s">
        <v>20</v>
      </c>
      <c r="H3889" t="s">
        <v>21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1090</v>
      </c>
      <c r="O3889" t="s">
        <v>5943</v>
      </c>
      <c r="P3889" s="4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1" t="s">
        <v>7873</v>
      </c>
      <c r="C3890" s="1" t="s">
        <v>7874</v>
      </c>
      <c r="D3890" s="2">
        <v>2000</v>
      </c>
      <c r="E3890" s="3">
        <v>542</v>
      </c>
      <c r="F3890" t="s">
        <v>361</v>
      </c>
      <c r="G3890" t="s">
        <v>28</v>
      </c>
      <c r="H3890" t="s">
        <v>29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1090</v>
      </c>
      <c r="O3890" t="s">
        <v>1091</v>
      </c>
      <c r="P3890" s="4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1" t="s">
        <v>7875</v>
      </c>
      <c r="C3891" s="1" t="s">
        <v>7876</v>
      </c>
      <c r="D3891" s="2">
        <v>8000</v>
      </c>
      <c r="E3891" s="3">
        <v>118</v>
      </c>
      <c r="F3891" t="s">
        <v>361</v>
      </c>
      <c r="G3891" t="s">
        <v>20</v>
      </c>
      <c r="H3891" t="s">
        <v>21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1090</v>
      </c>
      <c r="O3891" t="s">
        <v>1091</v>
      </c>
      <c r="P3891" s="4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1" t="s">
        <v>7877</v>
      </c>
      <c r="C3892" s="1" t="s">
        <v>7878</v>
      </c>
      <c r="D3892" s="2">
        <v>15000</v>
      </c>
      <c r="E3892" s="3">
        <v>2524</v>
      </c>
      <c r="F3892" t="s">
        <v>361</v>
      </c>
      <c r="G3892" t="s">
        <v>20</v>
      </c>
      <c r="H3892" t="s">
        <v>21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1090</v>
      </c>
      <c r="O3892" t="s">
        <v>1091</v>
      </c>
      <c r="P3892" s="4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1" t="s">
        <v>7879</v>
      </c>
      <c r="C3893" s="1" t="s">
        <v>7880</v>
      </c>
      <c r="D3893" s="2">
        <v>800</v>
      </c>
      <c r="E3893" s="3">
        <v>260</v>
      </c>
      <c r="F3893" t="s">
        <v>361</v>
      </c>
      <c r="G3893" t="s">
        <v>20</v>
      </c>
      <c r="H3893" t="s">
        <v>21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1090</v>
      </c>
      <c r="O3893" t="s">
        <v>1091</v>
      </c>
      <c r="P3893" s="4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1" t="s">
        <v>7881</v>
      </c>
      <c r="C3894" s="1" t="s">
        <v>7882</v>
      </c>
      <c r="D3894" s="2">
        <v>1000</v>
      </c>
      <c r="E3894" s="3">
        <v>0</v>
      </c>
      <c r="F3894" t="s">
        <v>361</v>
      </c>
      <c r="G3894" t="s">
        <v>20</v>
      </c>
      <c r="H3894" t="s">
        <v>21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1090</v>
      </c>
      <c r="O3894" t="s">
        <v>1091</v>
      </c>
      <c r="P3894" s="4">
        <f t="shared" si="120"/>
        <v>41867.652280092596</v>
      </c>
      <c r="Q3894">
        <f t="shared" si="121"/>
        <v>2014</v>
      </c>
    </row>
    <row r="3895" spans="1:17" ht="60" x14ac:dyDescent="0.25">
      <c r="A3895">
        <v>3893</v>
      </c>
      <c r="B3895" s="1" t="s">
        <v>7883</v>
      </c>
      <c r="C3895" s="1" t="s">
        <v>7884</v>
      </c>
      <c r="D3895" s="2">
        <v>50000</v>
      </c>
      <c r="E3895" s="3">
        <v>10775</v>
      </c>
      <c r="F3895" t="s">
        <v>361</v>
      </c>
      <c r="G3895" t="s">
        <v>20</v>
      </c>
      <c r="H3895" t="s">
        <v>21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1090</v>
      </c>
      <c r="O3895" t="s">
        <v>1091</v>
      </c>
      <c r="P3895" s="4">
        <f t="shared" si="120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1" t="s">
        <v>7885</v>
      </c>
      <c r="C3896" s="1" t="s">
        <v>7886</v>
      </c>
      <c r="D3896" s="2">
        <v>15000</v>
      </c>
      <c r="E3896" s="3">
        <v>520</v>
      </c>
      <c r="F3896" t="s">
        <v>361</v>
      </c>
      <c r="G3896" t="s">
        <v>20</v>
      </c>
      <c r="H3896" t="s">
        <v>21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1090</v>
      </c>
      <c r="O3896" t="s">
        <v>1091</v>
      </c>
      <c r="P3896" s="4">
        <f t="shared" si="120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1" t="s">
        <v>7887</v>
      </c>
      <c r="C3897" s="1" t="s">
        <v>7888</v>
      </c>
      <c r="D3897" s="2">
        <v>1000</v>
      </c>
      <c r="E3897" s="3">
        <v>50</v>
      </c>
      <c r="F3897" t="s">
        <v>361</v>
      </c>
      <c r="G3897" t="s">
        <v>20</v>
      </c>
      <c r="H3897" t="s">
        <v>21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1090</v>
      </c>
      <c r="O3897" t="s">
        <v>1091</v>
      </c>
      <c r="P3897" s="4">
        <f t="shared" si="120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1" t="s">
        <v>7889</v>
      </c>
      <c r="C3898" s="1" t="s">
        <v>7890</v>
      </c>
      <c r="D3898" s="2">
        <v>1600</v>
      </c>
      <c r="E3898" s="3">
        <v>170</v>
      </c>
      <c r="F3898" t="s">
        <v>361</v>
      </c>
      <c r="G3898" t="s">
        <v>20</v>
      </c>
      <c r="H3898" t="s">
        <v>21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1090</v>
      </c>
      <c r="O3898" t="s">
        <v>1091</v>
      </c>
      <c r="P3898" s="4">
        <f t="shared" si="120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1" t="s">
        <v>7891</v>
      </c>
      <c r="C3899" s="1" t="s">
        <v>7892</v>
      </c>
      <c r="D3899" s="2">
        <v>2500</v>
      </c>
      <c r="E3899" s="3">
        <v>440</v>
      </c>
      <c r="F3899" t="s">
        <v>361</v>
      </c>
      <c r="G3899" t="s">
        <v>84</v>
      </c>
      <c r="H3899" t="s">
        <v>85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1090</v>
      </c>
      <c r="O3899" t="s">
        <v>1091</v>
      </c>
      <c r="P3899" s="4">
        <f t="shared" si="120"/>
        <v>41982.87364583333</v>
      </c>
      <c r="Q3899">
        <f t="shared" si="121"/>
        <v>2014</v>
      </c>
    </row>
    <row r="3900" spans="1:17" ht="60" x14ac:dyDescent="0.25">
      <c r="A3900">
        <v>3898</v>
      </c>
      <c r="B3900" s="1" t="s">
        <v>7893</v>
      </c>
      <c r="C3900" s="1" t="s">
        <v>7894</v>
      </c>
      <c r="D3900" s="2">
        <v>2500</v>
      </c>
      <c r="E3900" s="3">
        <v>814</v>
      </c>
      <c r="F3900" t="s">
        <v>361</v>
      </c>
      <c r="G3900" t="s">
        <v>28</v>
      </c>
      <c r="H3900" t="s">
        <v>29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1090</v>
      </c>
      <c r="O3900" t="s">
        <v>1091</v>
      </c>
      <c r="P3900" s="4">
        <f t="shared" si="120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1" t="s">
        <v>7895</v>
      </c>
      <c r="C3901" s="1" t="s">
        <v>7896</v>
      </c>
      <c r="D3901" s="2">
        <v>10000</v>
      </c>
      <c r="E3901" s="3">
        <v>125</v>
      </c>
      <c r="F3901" t="s">
        <v>361</v>
      </c>
      <c r="G3901" t="s">
        <v>20</v>
      </c>
      <c r="H3901" t="s">
        <v>21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1090</v>
      </c>
      <c r="O3901" t="s">
        <v>1091</v>
      </c>
      <c r="P3901" s="4">
        <f t="shared" si="120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1" t="s">
        <v>7897</v>
      </c>
      <c r="C3902" s="1" t="s">
        <v>7898</v>
      </c>
      <c r="D3902" s="2">
        <v>2500</v>
      </c>
      <c r="E3902" s="3">
        <v>135</v>
      </c>
      <c r="F3902" t="s">
        <v>361</v>
      </c>
      <c r="G3902" t="s">
        <v>20</v>
      </c>
      <c r="H3902" t="s">
        <v>21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1090</v>
      </c>
      <c r="O3902" t="s">
        <v>1091</v>
      </c>
      <c r="P3902" s="4">
        <f t="shared" si="120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1" t="s">
        <v>7899</v>
      </c>
      <c r="C3903" s="1" t="s">
        <v>7900</v>
      </c>
      <c r="D3903" s="2">
        <v>3000</v>
      </c>
      <c r="E3903" s="3">
        <v>25</v>
      </c>
      <c r="F3903" t="s">
        <v>361</v>
      </c>
      <c r="G3903" t="s">
        <v>20</v>
      </c>
      <c r="H3903" t="s">
        <v>21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1090</v>
      </c>
      <c r="O3903" t="s">
        <v>1091</v>
      </c>
      <c r="P3903" s="4">
        <f t="shared" si="120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1" t="s">
        <v>7901</v>
      </c>
      <c r="C3904" s="1" t="s">
        <v>7902</v>
      </c>
      <c r="D3904" s="2">
        <v>3000</v>
      </c>
      <c r="E3904" s="3">
        <v>1465</v>
      </c>
      <c r="F3904" t="s">
        <v>361</v>
      </c>
      <c r="G3904" t="s">
        <v>28</v>
      </c>
      <c r="H3904" t="s">
        <v>29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1090</v>
      </c>
      <c r="O3904" t="s">
        <v>1091</v>
      </c>
      <c r="P3904" s="4">
        <f t="shared" si="120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1" t="s">
        <v>7903</v>
      </c>
      <c r="C3905" s="1" t="s">
        <v>7904</v>
      </c>
      <c r="D3905" s="2">
        <v>1500</v>
      </c>
      <c r="E3905" s="3">
        <v>0</v>
      </c>
      <c r="F3905" t="s">
        <v>361</v>
      </c>
      <c r="G3905" t="s">
        <v>20</v>
      </c>
      <c r="H3905" t="s">
        <v>21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1090</v>
      </c>
      <c r="O3905" t="s">
        <v>1091</v>
      </c>
      <c r="P3905" s="4">
        <f t="shared" si="120"/>
        <v>42186.01116898148</v>
      </c>
      <c r="Q3905">
        <f t="shared" si="121"/>
        <v>2015</v>
      </c>
    </row>
    <row r="3906" spans="1:17" ht="30" x14ac:dyDescent="0.25">
      <c r="A3906">
        <v>3904</v>
      </c>
      <c r="B3906" s="1" t="s">
        <v>7905</v>
      </c>
      <c r="C3906" s="1" t="s">
        <v>7906</v>
      </c>
      <c r="D3906" s="2">
        <v>10000</v>
      </c>
      <c r="E3906" s="3">
        <v>3</v>
      </c>
      <c r="F3906" t="s">
        <v>361</v>
      </c>
      <c r="G3906" t="s">
        <v>20</v>
      </c>
      <c r="H3906" t="s">
        <v>21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1090</v>
      </c>
      <c r="O3906" t="s">
        <v>1091</v>
      </c>
      <c r="P3906" s="4">
        <f t="shared" ref="P3906:P3969" si="122">(((J3906/60)/60)/24)+DATE(1970,1,1)</f>
        <v>42095.229166666672</v>
      </c>
      <c r="Q3906">
        <f t="shared" ref="Q3906:Q3969" si="123">YEAR(P3906)</f>
        <v>2015</v>
      </c>
    </row>
    <row r="3907" spans="1:17" ht="60" x14ac:dyDescent="0.25">
      <c r="A3907">
        <v>3905</v>
      </c>
      <c r="B3907" s="1" t="s">
        <v>7907</v>
      </c>
      <c r="C3907" s="1" t="s">
        <v>7908</v>
      </c>
      <c r="D3907" s="2">
        <v>1500</v>
      </c>
      <c r="E3907" s="3">
        <v>173</v>
      </c>
      <c r="F3907" t="s">
        <v>361</v>
      </c>
      <c r="G3907" t="s">
        <v>28</v>
      </c>
      <c r="H3907" t="s">
        <v>29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1090</v>
      </c>
      <c r="O3907" t="s">
        <v>1091</v>
      </c>
      <c r="P3907" s="4">
        <f t="shared" si="122"/>
        <v>42124.623877314814</v>
      </c>
      <c r="Q3907">
        <f t="shared" si="123"/>
        <v>2015</v>
      </c>
    </row>
    <row r="3908" spans="1:17" ht="45" x14ac:dyDescent="0.25">
      <c r="A3908">
        <v>3906</v>
      </c>
      <c r="B3908" s="1" t="s">
        <v>7909</v>
      </c>
      <c r="C3908" s="1" t="s">
        <v>7910</v>
      </c>
      <c r="D3908" s="2">
        <v>1500</v>
      </c>
      <c r="E3908" s="3">
        <v>1010</v>
      </c>
      <c r="F3908" t="s">
        <v>361</v>
      </c>
      <c r="G3908" t="s">
        <v>28</v>
      </c>
      <c r="H3908" t="s">
        <v>29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1090</v>
      </c>
      <c r="O3908" t="s">
        <v>1091</v>
      </c>
      <c r="P3908" s="4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1" t="s">
        <v>7911</v>
      </c>
      <c r="C3909" s="1" t="s">
        <v>7912</v>
      </c>
      <c r="D3909" s="2">
        <v>1000</v>
      </c>
      <c r="E3909" s="3">
        <v>153</v>
      </c>
      <c r="F3909" t="s">
        <v>361</v>
      </c>
      <c r="G3909" t="s">
        <v>20</v>
      </c>
      <c r="H3909" t="s">
        <v>21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1090</v>
      </c>
      <c r="O3909" t="s">
        <v>1091</v>
      </c>
      <c r="P3909" s="4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1" t="s">
        <v>7913</v>
      </c>
      <c r="C3910" s="1" t="s">
        <v>7914</v>
      </c>
      <c r="D3910" s="2">
        <v>750</v>
      </c>
      <c r="E3910" s="3">
        <v>65</v>
      </c>
      <c r="F3910" t="s">
        <v>361</v>
      </c>
      <c r="G3910" t="s">
        <v>20</v>
      </c>
      <c r="H3910" t="s">
        <v>21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1090</v>
      </c>
      <c r="O3910" t="s">
        <v>1091</v>
      </c>
      <c r="P3910" s="4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1" t="s">
        <v>7915</v>
      </c>
      <c r="C3911" s="1" t="s">
        <v>7916</v>
      </c>
      <c r="D3911" s="2">
        <v>60000</v>
      </c>
      <c r="E3911" s="3">
        <v>135</v>
      </c>
      <c r="F3911" t="s">
        <v>361</v>
      </c>
      <c r="G3911" t="s">
        <v>20</v>
      </c>
      <c r="H3911" t="s">
        <v>21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1090</v>
      </c>
      <c r="O3911" t="s">
        <v>1091</v>
      </c>
      <c r="P3911" s="4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1" t="s">
        <v>7917</v>
      </c>
      <c r="C3912" s="1" t="s">
        <v>7918</v>
      </c>
      <c r="D3912" s="2">
        <v>6000</v>
      </c>
      <c r="E3912" s="3">
        <v>185</v>
      </c>
      <c r="F3912" t="s">
        <v>361</v>
      </c>
      <c r="G3912" t="s">
        <v>20</v>
      </c>
      <c r="H3912" t="s">
        <v>21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1090</v>
      </c>
      <c r="O3912" t="s">
        <v>1091</v>
      </c>
      <c r="P3912" s="4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1" t="s">
        <v>7919</v>
      </c>
      <c r="C3913" s="1" t="s">
        <v>7920</v>
      </c>
      <c r="D3913" s="2">
        <v>8000</v>
      </c>
      <c r="E3913" s="3">
        <v>2993</v>
      </c>
      <c r="F3913" t="s">
        <v>361</v>
      </c>
      <c r="G3913" t="s">
        <v>20</v>
      </c>
      <c r="H3913" t="s">
        <v>21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1090</v>
      </c>
      <c r="O3913" t="s">
        <v>1091</v>
      </c>
      <c r="P3913" s="4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1" t="s">
        <v>7921</v>
      </c>
      <c r="C3914" s="1" t="s">
        <v>7922</v>
      </c>
      <c r="D3914" s="2">
        <v>15000</v>
      </c>
      <c r="E3914" s="3">
        <v>1</v>
      </c>
      <c r="F3914" t="s">
        <v>361</v>
      </c>
      <c r="G3914" t="s">
        <v>20</v>
      </c>
      <c r="H3914" t="s">
        <v>21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1090</v>
      </c>
      <c r="O3914" t="s">
        <v>1091</v>
      </c>
      <c r="P3914" s="4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1" t="s">
        <v>7923</v>
      </c>
      <c r="C3915" s="1" t="s">
        <v>7924</v>
      </c>
      <c r="D3915" s="2">
        <v>10000</v>
      </c>
      <c r="E3915" s="3">
        <v>1000</v>
      </c>
      <c r="F3915" t="s">
        <v>361</v>
      </c>
      <c r="G3915" t="s">
        <v>20</v>
      </c>
      <c r="H3915" t="s">
        <v>21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1090</v>
      </c>
      <c r="O3915" t="s">
        <v>1091</v>
      </c>
      <c r="P3915" s="4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1" t="s">
        <v>7925</v>
      </c>
      <c r="C3916" s="1" t="s">
        <v>7926</v>
      </c>
      <c r="D3916" s="2">
        <v>2500</v>
      </c>
      <c r="E3916" s="3">
        <v>909</v>
      </c>
      <c r="F3916" t="s">
        <v>361</v>
      </c>
      <c r="G3916" t="s">
        <v>28</v>
      </c>
      <c r="H3916" t="s">
        <v>29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1090</v>
      </c>
      <c r="O3916" t="s">
        <v>1091</v>
      </c>
      <c r="P3916" s="4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1" t="s">
        <v>7927</v>
      </c>
      <c r="C3917" s="1" t="s">
        <v>7928</v>
      </c>
      <c r="D3917" s="2">
        <v>1500</v>
      </c>
      <c r="E3917" s="3">
        <v>5</v>
      </c>
      <c r="F3917" t="s">
        <v>361</v>
      </c>
      <c r="G3917" t="s">
        <v>28</v>
      </c>
      <c r="H3917" t="s">
        <v>29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1090</v>
      </c>
      <c r="O3917" t="s">
        <v>1091</v>
      </c>
      <c r="P3917" s="4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1" t="s">
        <v>7929</v>
      </c>
      <c r="C3918" s="1" t="s">
        <v>7930</v>
      </c>
      <c r="D3918" s="2">
        <v>2000</v>
      </c>
      <c r="E3918" s="3">
        <v>0</v>
      </c>
      <c r="F3918" t="s">
        <v>361</v>
      </c>
      <c r="G3918" t="s">
        <v>313</v>
      </c>
      <c r="H3918" t="s">
        <v>314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1090</v>
      </c>
      <c r="O3918" t="s">
        <v>1091</v>
      </c>
      <c r="P3918" s="4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1" t="s">
        <v>7931</v>
      </c>
      <c r="C3919" s="1" t="s">
        <v>7932</v>
      </c>
      <c r="D3919" s="2">
        <v>3500</v>
      </c>
      <c r="E3919" s="3">
        <v>10</v>
      </c>
      <c r="F3919" t="s">
        <v>361</v>
      </c>
      <c r="G3919" t="s">
        <v>28</v>
      </c>
      <c r="H3919" t="s">
        <v>29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1090</v>
      </c>
      <c r="O3919" t="s">
        <v>1091</v>
      </c>
      <c r="P3919" s="4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1" t="s">
        <v>7933</v>
      </c>
      <c r="C3920" s="1" t="s">
        <v>7934</v>
      </c>
      <c r="D3920" s="2">
        <v>60000</v>
      </c>
      <c r="E3920" s="3">
        <v>120</v>
      </c>
      <c r="F3920" t="s">
        <v>361</v>
      </c>
      <c r="G3920" t="s">
        <v>28</v>
      </c>
      <c r="H3920" t="s">
        <v>29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1090</v>
      </c>
      <c r="O3920" t="s">
        <v>1091</v>
      </c>
      <c r="P3920" s="4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1" t="s">
        <v>7935</v>
      </c>
      <c r="C3921" s="1" t="s">
        <v>7936</v>
      </c>
      <c r="D3921" s="2">
        <v>5000</v>
      </c>
      <c r="E3921" s="3">
        <v>90</v>
      </c>
      <c r="F3921" t="s">
        <v>361</v>
      </c>
      <c r="G3921" t="s">
        <v>28</v>
      </c>
      <c r="H3921" t="s">
        <v>29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1090</v>
      </c>
      <c r="O3921" t="s">
        <v>1091</v>
      </c>
      <c r="P3921" s="4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1" t="s">
        <v>7937</v>
      </c>
      <c r="C3922" s="1" t="s">
        <v>7938</v>
      </c>
      <c r="D3922" s="2">
        <v>2500</v>
      </c>
      <c r="E3922" s="3">
        <v>135</v>
      </c>
      <c r="F3922" t="s">
        <v>361</v>
      </c>
      <c r="G3922" t="s">
        <v>28</v>
      </c>
      <c r="H3922" t="s">
        <v>29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1090</v>
      </c>
      <c r="O3922" t="s">
        <v>1091</v>
      </c>
      <c r="P3922" s="4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1" t="s">
        <v>7939</v>
      </c>
      <c r="C3923" s="1" t="s">
        <v>7940</v>
      </c>
      <c r="D3923" s="2">
        <v>3000</v>
      </c>
      <c r="E3923" s="3">
        <v>0</v>
      </c>
      <c r="F3923" t="s">
        <v>361</v>
      </c>
      <c r="G3923" t="s">
        <v>28</v>
      </c>
      <c r="H3923" t="s">
        <v>29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1090</v>
      </c>
      <c r="O3923" t="s">
        <v>1091</v>
      </c>
      <c r="P3923" s="4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1" t="s">
        <v>7941</v>
      </c>
      <c r="C3924" s="1" t="s">
        <v>7942</v>
      </c>
      <c r="D3924" s="2">
        <v>750</v>
      </c>
      <c r="E3924" s="3">
        <v>61</v>
      </c>
      <c r="F3924" t="s">
        <v>361</v>
      </c>
      <c r="G3924" t="s">
        <v>20</v>
      </c>
      <c r="H3924" t="s">
        <v>21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1090</v>
      </c>
      <c r="O3924" t="s">
        <v>1091</v>
      </c>
      <c r="P3924" s="4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1" t="s">
        <v>7943</v>
      </c>
      <c r="C3925" s="1" t="s">
        <v>7944</v>
      </c>
      <c r="D3925" s="2">
        <v>11500</v>
      </c>
      <c r="E3925" s="3">
        <v>1384</v>
      </c>
      <c r="F3925" t="s">
        <v>361</v>
      </c>
      <c r="G3925" t="s">
        <v>28</v>
      </c>
      <c r="H3925" t="s">
        <v>29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1090</v>
      </c>
      <c r="O3925" t="s">
        <v>1091</v>
      </c>
      <c r="P3925" s="4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1" t="s">
        <v>7945</v>
      </c>
      <c r="C3926" s="1" t="s">
        <v>7946</v>
      </c>
      <c r="D3926" s="2">
        <v>15000</v>
      </c>
      <c r="E3926" s="3">
        <v>2290</v>
      </c>
      <c r="F3926" t="s">
        <v>361</v>
      </c>
      <c r="G3926" t="s">
        <v>20</v>
      </c>
      <c r="H3926" t="s">
        <v>21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1090</v>
      </c>
      <c r="O3926" t="s">
        <v>1091</v>
      </c>
      <c r="P3926" s="4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1" t="s">
        <v>7947</v>
      </c>
      <c r="C3927" s="1" t="s">
        <v>7948</v>
      </c>
      <c r="D3927" s="2">
        <v>150</v>
      </c>
      <c r="E3927" s="3">
        <v>15</v>
      </c>
      <c r="F3927" t="s">
        <v>361</v>
      </c>
      <c r="G3927" t="s">
        <v>20</v>
      </c>
      <c r="H3927" t="s">
        <v>21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1090</v>
      </c>
      <c r="O3927" t="s">
        <v>1091</v>
      </c>
      <c r="P3927" s="4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1" t="s">
        <v>7949</v>
      </c>
      <c r="C3928" s="1" t="s">
        <v>7950</v>
      </c>
      <c r="D3928" s="2">
        <v>5000</v>
      </c>
      <c r="E3928" s="3">
        <v>15</v>
      </c>
      <c r="F3928" t="s">
        <v>361</v>
      </c>
      <c r="G3928" t="s">
        <v>54</v>
      </c>
      <c r="H3928" t="s">
        <v>55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1090</v>
      </c>
      <c r="O3928" t="s">
        <v>1091</v>
      </c>
      <c r="P3928" s="4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1" t="s">
        <v>7951</v>
      </c>
      <c r="C3929" s="1" t="s">
        <v>7952</v>
      </c>
      <c r="D3929" s="2">
        <v>2500</v>
      </c>
      <c r="E3929" s="3">
        <v>25</v>
      </c>
      <c r="F3929" t="s">
        <v>361</v>
      </c>
      <c r="G3929" t="s">
        <v>28</v>
      </c>
      <c r="H3929" t="s">
        <v>29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1090</v>
      </c>
      <c r="O3929" t="s">
        <v>1091</v>
      </c>
      <c r="P3929" s="4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1" t="s">
        <v>7953</v>
      </c>
      <c r="C3930" s="1" t="s">
        <v>7954</v>
      </c>
      <c r="D3930" s="2">
        <v>5000</v>
      </c>
      <c r="E3930" s="3">
        <v>651</v>
      </c>
      <c r="F3930" t="s">
        <v>361</v>
      </c>
      <c r="G3930" t="s">
        <v>20</v>
      </c>
      <c r="H3930" t="s">
        <v>21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1090</v>
      </c>
      <c r="O3930" t="s">
        <v>1091</v>
      </c>
      <c r="P3930" s="4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1" t="s">
        <v>7955</v>
      </c>
      <c r="C3931" s="1" t="s">
        <v>7956</v>
      </c>
      <c r="D3931" s="2">
        <v>20000</v>
      </c>
      <c r="E3931" s="3">
        <v>453</v>
      </c>
      <c r="F3931" t="s">
        <v>361</v>
      </c>
      <c r="G3931" t="s">
        <v>20</v>
      </c>
      <c r="H3931" t="s">
        <v>21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1090</v>
      </c>
      <c r="O3931" t="s">
        <v>1091</v>
      </c>
      <c r="P3931" s="4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1" t="s">
        <v>7957</v>
      </c>
      <c r="C3932" s="1" t="s">
        <v>7958</v>
      </c>
      <c r="D3932" s="2">
        <v>10000</v>
      </c>
      <c r="E3932" s="3">
        <v>0</v>
      </c>
      <c r="F3932" t="s">
        <v>361</v>
      </c>
      <c r="G3932" t="s">
        <v>54</v>
      </c>
      <c r="H3932" t="s">
        <v>55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1090</v>
      </c>
      <c r="O3932" t="s">
        <v>1091</v>
      </c>
      <c r="P3932" s="4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1" t="s">
        <v>7959</v>
      </c>
      <c r="C3933" s="1" t="s">
        <v>7960</v>
      </c>
      <c r="D3933" s="2">
        <v>8000</v>
      </c>
      <c r="E3933" s="3">
        <v>0</v>
      </c>
      <c r="F3933" t="s">
        <v>361</v>
      </c>
      <c r="G3933" t="s">
        <v>20</v>
      </c>
      <c r="H3933" t="s">
        <v>21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1090</v>
      </c>
      <c r="O3933" t="s">
        <v>1091</v>
      </c>
      <c r="P3933" s="4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1" t="s">
        <v>7961</v>
      </c>
      <c r="C3934" s="1" t="s">
        <v>7962</v>
      </c>
      <c r="D3934" s="2">
        <v>12000</v>
      </c>
      <c r="E3934" s="3">
        <v>1</v>
      </c>
      <c r="F3934" t="s">
        <v>361</v>
      </c>
      <c r="G3934" t="s">
        <v>20</v>
      </c>
      <c r="H3934" t="s">
        <v>21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1090</v>
      </c>
      <c r="O3934" t="s">
        <v>1091</v>
      </c>
      <c r="P3934" s="4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1" t="s">
        <v>7963</v>
      </c>
      <c r="C3935" s="1" t="s">
        <v>7964</v>
      </c>
      <c r="D3935" s="2">
        <v>7000</v>
      </c>
      <c r="E3935" s="3">
        <v>1102</v>
      </c>
      <c r="F3935" t="s">
        <v>361</v>
      </c>
      <c r="G3935" t="s">
        <v>20</v>
      </c>
      <c r="H3935" t="s">
        <v>21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1090</v>
      </c>
      <c r="O3935" t="s">
        <v>1091</v>
      </c>
      <c r="P3935" s="4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1" t="s">
        <v>7965</v>
      </c>
      <c r="C3936" s="1" t="s">
        <v>7966</v>
      </c>
      <c r="D3936" s="2">
        <v>5000</v>
      </c>
      <c r="E3936" s="3">
        <v>550</v>
      </c>
      <c r="F3936" t="s">
        <v>361</v>
      </c>
      <c r="G3936" t="s">
        <v>20</v>
      </c>
      <c r="H3936" t="s">
        <v>21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1090</v>
      </c>
      <c r="O3936" t="s">
        <v>1091</v>
      </c>
      <c r="P3936" s="4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1" t="s">
        <v>7967</v>
      </c>
      <c r="C3937" s="1" t="s">
        <v>7968</v>
      </c>
      <c r="D3937" s="2">
        <v>3000</v>
      </c>
      <c r="E3937" s="3">
        <v>1315</v>
      </c>
      <c r="F3937" t="s">
        <v>361</v>
      </c>
      <c r="G3937" t="s">
        <v>28</v>
      </c>
      <c r="H3937" t="s">
        <v>29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1090</v>
      </c>
      <c r="O3937" t="s">
        <v>1091</v>
      </c>
      <c r="P3937" s="4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1" t="s">
        <v>7969</v>
      </c>
      <c r="C3938" s="1" t="s">
        <v>7970</v>
      </c>
      <c r="D3938" s="2">
        <v>20000</v>
      </c>
      <c r="E3938" s="3">
        <v>0</v>
      </c>
      <c r="F3938" t="s">
        <v>361</v>
      </c>
      <c r="G3938" t="s">
        <v>20</v>
      </c>
      <c r="H3938" t="s">
        <v>21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1090</v>
      </c>
      <c r="O3938" t="s">
        <v>1091</v>
      </c>
      <c r="P3938" s="4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1" t="s">
        <v>7971</v>
      </c>
      <c r="C3939" s="1" t="s">
        <v>7972</v>
      </c>
      <c r="D3939" s="2">
        <v>2885</v>
      </c>
      <c r="E3939" s="3">
        <v>2485</v>
      </c>
      <c r="F3939" t="s">
        <v>361</v>
      </c>
      <c r="G3939" t="s">
        <v>20</v>
      </c>
      <c r="H3939" t="s">
        <v>21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1090</v>
      </c>
      <c r="O3939" t="s">
        <v>1091</v>
      </c>
      <c r="P3939" s="4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1" t="s">
        <v>7973</v>
      </c>
      <c r="C3940" s="1" t="s">
        <v>7974</v>
      </c>
      <c r="D3940" s="2">
        <v>3255</v>
      </c>
      <c r="E3940" s="3">
        <v>397</v>
      </c>
      <c r="F3940" t="s">
        <v>361</v>
      </c>
      <c r="G3940" t="s">
        <v>20</v>
      </c>
      <c r="H3940" t="s">
        <v>21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1090</v>
      </c>
      <c r="O3940" t="s">
        <v>1091</v>
      </c>
      <c r="P3940" s="4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1" t="s">
        <v>7975</v>
      </c>
      <c r="C3941" s="1" t="s">
        <v>7976</v>
      </c>
      <c r="D3941" s="2">
        <v>5000</v>
      </c>
      <c r="E3941" s="3">
        <v>5</v>
      </c>
      <c r="F3941" t="s">
        <v>361</v>
      </c>
      <c r="G3941" t="s">
        <v>54</v>
      </c>
      <c r="H3941" t="s">
        <v>55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1090</v>
      </c>
      <c r="O3941" t="s">
        <v>1091</v>
      </c>
      <c r="P3941" s="4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1" t="s">
        <v>7977</v>
      </c>
      <c r="C3942" s="1" t="s">
        <v>7978</v>
      </c>
      <c r="D3942" s="2">
        <v>5000</v>
      </c>
      <c r="E3942" s="3">
        <v>11</v>
      </c>
      <c r="F3942" t="s">
        <v>361</v>
      </c>
      <c r="G3942" t="s">
        <v>20</v>
      </c>
      <c r="H3942" t="s">
        <v>21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1090</v>
      </c>
      <c r="O3942" t="s">
        <v>1091</v>
      </c>
      <c r="P3942" s="4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1" t="s">
        <v>7979</v>
      </c>
      <c r="C3943" s="1" t="s">
        <v>7980</v>
      </c>
      <c r="D3943" s="2">
        <v>5500</v>
      </c>
      <c r="E3943" s="3">
        <v>50</v>
      </c>
      <c r="F3943" t="s">
        <v>361</v>
      </c>
      <c r="G3943" t="s">
        <v>20</v>
      </c>
      <c r="H3943" t="s">
        <v>21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1090</v>
      </c>
      <c r="O3943" t="s">
        <v>1091</v>
      </c>
      <c r="P3943" s="4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1" t="s">
        <v>7981</v>
      </c>
      <c r="C3944" s="1" t="s">
        <v>7982</v>
      </c>
      <c r="D3944" s="2">
        <v>1200</v>
      </c>
      <c r="E3944" s="3">
        <v>0</v>
      </c>
      <c r="F3944" t="s">
        <v>361</v>
      </c>
      <c r="G3944" t="s">
        <v>20</v>
      </c>
      <c r="H3944" t="s">
        <v>21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1090</v>
      </c>
      <c r="O3944" t="s">
        <v>1091</v>
      </c>
      <c r="P3944" s="4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1" t="s">
        <v>7983</v>
      </c>
      <c r="C3945" s="1" t="s">
        <v>7984</v>
      </c>
      <c r="D3945" s="2">
        <v>5000</v>
      </c>
      <c r="E3945" s="3">
        <v>1782</v>
      </c>
      <c r="F3945" t="s">
        <v>361</v>
      </c>
      <c r="G3945" t="s">
        <v>20</v>
      </c>
      <c r="H3945" t="s">
        <v>21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1090</v>
      </c>
      <c r="O3945" t="s">
        <v>1091</v>
      </c>
      <c r="P3945" s="4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1" t="s">
        <v>7985</v>
      </c>
      <c r="C3946" s="1" t="s">
        <v>7986</v>
      </c>
      <c r="D3946" s="2">
        <v>5000</v>
      </c>
      <c r="E3946" s="3">
        <v>0</v>
      </c>
      <c r="F3946" t="s">
        <v>361</v>
      </c>
      <c r="G3946" t="s">
        <v>20</v>
      </c>
      <c r="H3946" t="s">
        <v>21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1090</v>
      </c>
      <c r="O3946" t="s">
        <v>1091</v>
      </c>
      <c r="P3946" s="4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1" t="s">
        <v>7987</v>
      </c>
      <c r="C3947" s="1" t="s">
        <v>7988</v>
      </c>
      <c r="D3947" s="2">
        <v>2000</v>
      </c>
      <c r="E3947" s="3">
        <v>5</v>
      </c>
      <c r="F3947" t="s">
        <v>361</v>
      </c>
      <c r="G3947" t="s">
        <v>20</v>
      </c>
      <c r="H3947" t="s">
        <v>21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1090</v>
      </c>
      <c r="O3947" t="s">
        <v>1091</v>
      </c>
      <c r="P3947" s="4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1" t="s">
        <v>7989</v>
      </c>
      <c r="C3948" s="1" t="s">
        <v>7990</v>
      </c>
      <c r="D3948" s="2">
        <v>6000</v>
      </c>
      <c r="E3948" s="3">
        <v>195</v>
      </c>
      <c r="F3948" t="s">
        <v>361</v>
      </c>
      <c r="G3948" t="s">
        <v>20</v>
      </c>
      <c r="H3948" t="s">
        <v>21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1090</v>
      </c>
      <c r="O3948" t="s">
        <v>1091</v>
      </c>
      <c r="P3948" s="4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1" t="s">
        <v>7991</v>
      </c>
      <c r="C3949" s="1" t="s">
        <v>7992</v>
      </c>
      <c r="D3949" s="2">
        <v>3000</v>
      </c>
      <c r="E3949" s="3">
        <v>101</v>
      </c>
      <c r="F3949" t="s">
        <v>361</v>
      </c>
      <c r="G3949" t="s">
        <v>20</v>
      </c>
      <c r="H3949" t="s">
        <v>21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1090</v>
      </c>
      <c r="O3949" t="s">
        <v>1091</v>
      </c>
      <c r="P3949" s="4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1" t="s">
        <v>7993</v>
      </c>
      <c r="C3950" s="1" t="s">
        <v>7994</v>
      </c>
      <c r="D3950" s="2">
        <v>30000</v>
      </c>
      <c r="E3950" s="3">
        <v>0</v>
      </c>
      <c r="F3950" t="s">
        <v>361</v>
      </c>
      <c r="G3950" t="s">
        <v>54</v>
      </c>
      <c r="H3950" t="s">
        <v>55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1090</v>
      </c>
      <c r="O3950" t="s">
        <v>1091</v>
      </c>
      <c r="P3950" s="4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1" t="s">
        <v>7995</v>
      </c>
      <c r="C3951" s="1" t="s">
        <v>7996</v>
      </c>
      <c r="D3951" s="2">
        <v>10000</v>
      </c>
      <c r="E3951" s="3">
        <v>1577</v>
      </c>
      <c r="F3951" t="s">
        <v>361</v>
      </c>
      <c r="G3951" t="s">
        <v>54</v>
      </c>
      <c r="H3951" t="s">
        <v>55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1090</v>
      </c>
      <c r="O3951" t="s">
        <v>1091</v>
      </c>
      <c r="P3951" s="4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1" t="s">
        <v>7997</v>
      </c>
      <c r="C3952" s="1" t="s">
        <v>7998</v>
      </c>
      <c r="D3952" s="2">
        <v>4000</v>
      </c>
      <c r="E3952" s="3">
        <v>25</v>
      </c>
      <c r="F3952" t="s">
        <v>361</v>
      </c>
      <c r="G3952" t="s">
        <v>20</v>
      </c>
      <c r="H3952" t="s">
        <v>21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1090</v>
      </c>
      <c r="O3952" t="s">
        <v>1091</v>
      </c>
      <c r="P3952" s="4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1" t="s">
        <v>7999</v>
      </c>
      <c r="C3953" s="1" t="s">
        <v>5802</v>
      </c>
      <c r="D3953" s="2">
        <v>200000</v>
      </c>
      <c r="E3953" s="3">
        <v>1</v>
      </c>
      <c r="F3953" t="s">
        <v>361</v>
      </c>
      <c r="G3953" t="s">
        <v>2467</v>
      </c>
      <c r="H3953" t="s">
        <v>59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1090</v>
      </c>
      <c r="O3953" t="s">
        <v>1091</v>
      </c>
      <c r="P3953" s="4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1" t="s">
        <v>8000</v>
      </c>
      <c r="C3954" s="1" t="s">
        <v>8001</v>
      </c>
      <c r="D3954" s="2">
        <v>26000</v>
      </c>
      <c r="E3954" s="3">
        <v>25</v>
      </c>
      <c r="F3954" t="s">
        <v>361</v>
      </c>
      <c r="G3954" t="s">
        <v>20</v>
      </c>
      <c r="H3954" t="s">
        <v>21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1090</v>
      </c>
      <c r="O3954" t="s">
        <v>1091</v>
      </c>
      <c r="P3954" s="4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1" t="s">
        <v>8002</v>
      </c>
      <c r="C3955" s="1" t="s">
        <v>8003</v>
      </c>
      <c r="D3955" s="2">
        <v>17600</v>
      </c>
      <c r="E3955" s="3">
        <v>0</v>
      </c>
      <c r="F3955" t="s">
        <v>361</v>
      </c>
      <c r="G3955" t="s">
        <v>20</v>
      </c>
      <c r="H3955" t="s">
        <v>21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1090</v>
      </c>
      <c r="O3955" t="s">
        <v>1091</v>
      </c>
      <c r="P3955" s="4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1" t="s">
        <v>8004</v>
      </c>
      <c r="C3956" s="1" t="s">
        <v>8005</v>
      </c>
      <c r="D3956" s="2">
        <v>25000</v>
      </c>
      <c r="E3956" s="3">
        <v>0</v>
      </c>
      <c r="F3956" t="s">
        <v>361</v>
      </c>
      <c r="G3956" t="s">
        <v>163</v>
      </c>
      <c r="H3956" t="s">
        <v>164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1090</v>
      </c>
      <c r="O3956" t="s">
        <v>1091</v>
      </c>
      <c r="P3956" s="4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1" t="s">
        <v>8006</v>
      </c>
      <c r="C3957" s="1" t="s">
        <v>8007</v>
      </c>
      <c r="D3957" s="2">
        <v>1750</v>
      </c>
      <c r="E3957" s="3">
        <v>425</v>
      </c>
      <c r="F3957" t="s">
        <v>361</v>
      </c>
      <c r="G3957" t="s">
        <v>20</v>
      </c>
      <c r="H3957" t="s">
        <v>21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1090</v>
      </c>
      <c r="O3957" t="s">
        <v>1091</v>
      </c>
      <c r="P3957" s="4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1" t="s">
        <v>8008</v>
      </c>
      <c r="C3958" s="1" t="s">
        <v>8009</v>
      </c>
      <c r="D3958" s="2">
        <v>5500</v>
      </c>
      <c r="E3958" s="3">
        <v>0</v>
      </c>
      <c r="F3958" t="s">
        <v>361</v>
      </c>
      <c r="G3958" t="s">
        <v>20</v>
      </c>
      <c r="H3958" t="s">
        <v>21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1090</v>
      </c>
      <c r="O3958" t="s">
        <v>1091</v>
      </c>
      <c r="P3958" s="4">
        <f t="shared" si="122"/>
        <v>42457.932025462964</v>
      </c>
      <c r="Q3958">
        <f t="shared" si="123"/>
        <v>2016</v>
      </c>
    </row>
    <row r="3959" spans="1:17" ht="45" x14ac:dyDescent="0.25">
      <c r="A3959">
        <v>3957</v>
      </c>
      <c r="B3959" s="1" t="s">
        <v>8010</v>
      </c>
      <c r="C3959" s="1" t="s">
        <v>8011</v>
      </c>
      <c r="D3959" s="2">
        <v>28000</v>
      </c>
      <c r="E3959" s="3">
        <v>7</v>
      </c>
      <c r="F3959" t="s">
        <v>361</v>
      </c>
      <c r="G3959" t="s">
        <v>20</v>
      </c>
      <c r="H3959" t="s">
        <v>21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1090</v>
      </c>
      <c r="O3959" t="s">
        <v>1091</v>
      </c>
      <c r="P3959" s="4">
        <f t="shared" si="122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1" t="s">
        <v>8012</v>
      </c>
      <c r="C3960" s="1" t="s">
        <v>8013</v>
      </c>
      <c r="D3960" s="2">
        <v>2000</v>
      </c>
      <c r="E3960" s="3">
        <v>641</v>
      </c>
      <c r="F3960" t="s">
        <v>361</v>
      </c>
      <c r="G3960" t="s">
        <v>20</v>
      </c>
      <c r="H3960" t="s">
        <v>21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1090</v>
      </c>
      <c r="O3960" t="s">
        <v>1091</v>
      </c>
      <c r="P3960" s="4">
        <f t="shared" si="122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1" t="s">
        <v>8014</v>
      </c>
      <c r="C3961" s="1" t="s">
        <v>8015</v>
      </c>
      <c r="D3961" s="2">
        <v>1200</v>
      </c>
      <c r="E3961" s="3">
        <v>292</v>
      </c>
      <c r="F3961" t="s">
        <v>361</v>
      </c>
      <c r="G3961" t="s">
        <v>20</v>
      </c>
      <c r="H3961" t="s">
        <v>21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1090</v>
      </c>
      <c r="O3961" t="s">
        <v>1091</v>
      </c>
      <c r="P3961" s="4">
        <f t="shared" si="122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1" t="s">
        <v>8016</v>
      </c>
      <c r="C3962" s="1" t="s">
        <v>8017</v>
      </c>
      <c r="D3962" s="2">
        <v>3000</v>
      </c>
      <c r="E3962" s="3">
        <v>45</v>
      </c>
      <c r="F3962" t="s">
        <v>361</v>
      </c>
      <c r="G3962" t="s">
        <v>20</v>
      </c>
      <c r="H3962" t="s">
        <v>21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1090</v>
      </c>
      <c r="O3962" t="s">
        <v>1091</v>
      </c>
      <c r="P3962" s="4">
        <f t="shared" si="122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1" t="s">
        <v>8018</v>
      </c>
      <c r="C3963" s="1" t="s">
        <v>8019</v>
      </c>
      <c r="D3963" s="2">
        <v>5000</v>
      </c>
      <c r="E3963" s="3">
        <v>21</v>
      </c>
      <c r="F3963" t="s">
        <v>361</v>
      </c>
      <c r="G3963" t="s">
        <v>28</v>
      </c>
      <c r="H3963" t="s">
        <v>29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1090</v>
      </c>
      <c r="O3963" t="s">
        <v>1091</v>
      </c>
      <c r="P3963" s="4">
        <f t="shared" si="122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1" t="s">
        <v>8020</v>
      </c>
      <c r="C3964" s="1" t="s">
        <v>8021</v>
      </c>
      <c r="D3964" s="2">
        <v>1400</v>
      </c>
      <c r="E3964" s="3">
        <v>45</v>
      </c>
      <c r="F3964" t="s">
        <v>361</v>
      </c>
      <c r="G3964" t="s">
        <v>28</v>
      </c>
      <c r="H3964" t="s">
        <v>29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1090</v>
      </c>
      <c r="O3964" t="s">
        <v>1091</v>
      </c>
      <c r="P3964" s="4">
        <f t="shared" si="122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1" t="s">
        <v>8022</v>
      </c>
      <c r="C3965" s="1" t="s">
        <v>8023</v>
      </c>
      <c r="D3965" s="2">
        <v>10000</v>
      </c>
      <c r="E3965" s="3">
        <v>0</v>
      </c>
      <c r="F3965" t="s">
        <v>361</v>
      </c>
      <c r="G3965" t="s">
        <v>163</v>
      </c>
      <c r="H3965" t="s">
        <v>164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1090</v>
      </c>
      <c r="O3965" t="s">
        <v>1091</v>
      </c>
      <c r="P3965" s="4">
        <f t="shared" si="122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1" t="s">
        <v>8024</v>
      </c>
      <c r="C3966" s="1" t="s">
        <v>8025</v>
      </c>
      <c r="D3966" s="2">
        <v>2000</v>
      </c>
      <c r="E3966" s="3">
        <v>126</v>
      </c>
      <c r="F3966" t="s">
        <v>361</v>
      </c>
      <c r="G3966" t="s">
        <v>20</v>
      </c>
      <c r="H3966" t="s">
        <v>21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1090</v>
      </c>
      <c r="O3966" t="s">
        <v>1091</v>
      </c>
      <c r="P3966" s="4">
        <f t="shared" si="122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1" t="s">
        <v>8026</v>
      </c>
      <c r="C3967" s="1" t="s">
        <v>8027</v>
      </c>
      <c r="D3967" s="2">
        <v>2000</v>
      </c>
      <c r="E3967" s="3">
        <v>285</v>
      </c>
      <c r="F3967" t="s">
        <v>361</v>
      </c>
      <c r="G3967" t="s">
        <v>20</v>
      </c>
      <c r="H3967" t="s">
        <v>21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1090</v>
      </c>
      <c r="O3967" t="s">
        <v>1091</v>
      </c>
      <c r="P3967" s="4">
        <f t="shared" si="122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1" t="s">
        <v>8028</v>
      </c>
      <c r="C3968" s="1" t="s">
        <v>8029</v>
      </c>
      <c r="D3968" s="2">
        <v>7500</v>
      </c>
      <c r="E3968" s="3">
        <v>45</v>
      </c>
      <c r="F3968" t="s">
        <v>361</v>
      </c>
      <c r="G3968" t="s">
        <v>20</v>
      </c>
      <c r="H3968" t="s">
        <v>21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1090</v>
      </c>
      <c r="O3968" t="s">
        <v>1091</v>
      </c>
      <c r="P3968" s="4">
        <f t="shared" si="122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1" t="s">
        <v>8030</v>
      </c>
      <c r="C3969" s="1" t="s">
        <v>8031</v>
      </c>
      <c r="D3969" s="2">
        <v>1700</v>
      </c>
      <c r="E3969" s="3">
        <v>410</v>
      </c>
      <c r="F3969" t="s">
        <v>361</v>
      </c>
      <c r="G3969" t="s">
        <v>20</v>
      </c>
      <c r="H3969" t="s">
        <v>21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1090</v>
      </c>
      <c r="O3969" t="s">
        <v>1091</v>
      </c>
      <c r="P3969" s="4">
        <f t="shared" si="122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1" t="s">
        <v>8032</v>
      </c>
      <c r="C3970" s="1" t="s">
        <v>8033</v>
      </c>
      <c r="D3970" s="2">
        <v>5000</v>
      </c>
      <c r="E3970" s="3">
        <v>527</v>
      </c>
      <c r="F3970" t="s">
        <v>361</v>
      </c>
      <c r="G3970" t="s">
        <v>20</v>
      </c>
      <c r="H3970" t="s">
        <v>21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1090</v>
      </c>
      <c r="O3970" t="s">
        <v>1091</v>
      </c>
      <c r="P3970" s="4">
        <f t="shared" ref="P3970:P4033" si="124">(((J3970/60)/60)/24)+DATE(1970,1,1)</f>
        <v>42452.815659722226</v>
      </c>
      <c r="Q3970">
        <f t="shared" ref="Q3970:Q4033" si="125">YEAR(P3970)</f>
        <v>2016</v>
      </c>
    </row>
    <row r="3971" spans="1:17" ht="60" x14ac:dyDescent="0.25">
      <c r="A3971">
        <v>3969</v>
      </c>
      <c r="B3971" s="1" t="s">
        <v>8034</v>
      </c>
      <c r="C3971" s="1" t="s">
        <v>8035</v>
      </c>
      <c r="D3971" s="2">
        <v>2825</v>
      </c>
      <c r="E3971" s="3">
        <v>211</v>
      </c>
      <c r="F3971" t="s">
        <v>361</v>
      </c>
      <c r="G3971" t="s">
        <v>20</v>
      </c>
      <c r="H3971" t="s">
        <v>21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1090</v>
      </c>
      <c r="O3971" t="s">
        <v>1091</v>
      </c>
      <c r="P3971" s="4">
        <f t="shared" si="124"/>
        <v>42601.854699074072</v>
      </c>
      <c r="Q3971">
        <f t="shared" si="125"/>
        <v>2016</v>
      </c>
    </row>
    <row r="3972" spans="1:17" ht="60" x14ac:dyDescent="0.25">
      <c r="A3972">
        <v>3970</v>
      </c>
      <c r="B3972" s="1" t="s">
        <v>8036</v>
      </c>
      <c r="C3972" s="1" t="s">
        <v>8037</v>
      </c>
      <c r="D3972" s="2">
        <v>15000</v>
      </c>
      <c r="E3972" s="3">
        <v>11</v>
      </c>
      <c r="F3972" t="s">
        <v>361</v>
      </c>
      <c r="G3972" t="s">
        <v>20</v>
      </c>
      <c r="H3972" t="s">
        <v>21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1090</v>
      </c>
      <c r="O3972" t="s">
        <v>1091</v>
      </c>
      <c r="P3972" s="4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1" t="s">
        <v>8038</v>
      </c>
      <c r="C3973" s="1" t="s">
        <v>8039</v>
      </c>
      <c r="D3973" s="2">
        <v>14000</v>
      </c>
      <c r="E3973" s="3">
        <v>136</v>
      </c>
      <c r="F3973" t="s">
        <v>361</v>
      </c>
      <c r="G3973" t="s">
        <v>20</v>
      </c>
      <c r="H3973" t="s">
        <v>21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1090</v>
      </c>
      <c r="O3973" t="s">
        <v>1091</v>
      </c>
      <c r="P3973" s="4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1" t="s">
        <v>8040</v>
      </c>
      <c r="C3974" s="1" t="s">
        <v>8041</v>
      </c>
      <c r="D3974" s="2">
        <v>1000</v>
      </c>
      <c r="E3974" s="3">
        <v>211</v>
      </c>
      <c r="F3974" t="s">
        <v>361</v>
      </c>
      <c r="G3974" t="s">
        <v>20</v>
      </c>
      <c r="H3974" t="s">
        <v>21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1090</v>
      </c>
      <c r="O3974" t="s">
        <v>1091</v>
      </c>
      <c r="P3974" s="4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1" t="s">
        <v>8042</v>
      </c>
      <c r="C3975" s="1" t="s">
        <v>8043</v>
      </c>
      <c r="D3975" s="2">
        <v>5000</v>
      </c>
      <c r="E3975" s="3">
        <v>3905</v>
      </c>
      <c r="F3975" t="s">
        <v>361</v>
      </c>
      <c r="G3975" t="s">
        <v>20</v>
      </c>
      <c r="H3975" t="s">
        <v>21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1090</v>
      </c>
      <c r="O3975" t="s">
        <v>1091</v>
      </c>
      <c r="P3975" s="4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1" t="s">
        <v>8044</v>
      </c>
      <c r="C3976" s="1" t="s">
        <v>8045</v>
      </c>
      <c r="D3976" s="2">
        <v>1000</v>
      </c>
      <c r="E3976" s="3">
        <v>320</v>
      </c>
      <c r="F3976" t="s">
        <v>361</v>
      </c>
      <c r="G3976" t="s">
        <v>28</v>
      </c>
      <c r="H3976" t="s">
        <v>29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1090</v>
      </c>
      <c r="O3976" t="s">
        <v>1091</v>
      </c>
      <c r="P3976" s="4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1" t="s">
        <v>8046</v>
      </c>
      <c r="C3977" s="1" t="s">
        <v>8047</v>
      </c>
      <c r="D3977" s="2">
        <v>678</v>
      </c>
      <c r="E3977" s="3">
        <v>0</v>
      </c>
      <c r="F3977" t="s">
        <v>361</v>
      </c>
      <c r="G3977" t="s">
        <v>20</v>
      </c>
      <c r="H3977" t="s">
        <v>21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1090</v>
      </c>
      <c r="O3977" t="s">
        <v>1091</v>
      </c>
      <c r="P3977" s="4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1" t="s">
        <v>8048</v>
      </c>
      <c r="C3978" s="1" t="s">
        <v>8049</v>
      </c>
      <c r="D3978" s="2">
        <v>1300</v>
      </c>
      <c r="E3978" s="3">
        <v>620</v>
      </c>
      <c r="F3978" t="s">
        <v>361</v>
      </c>
      <c r="G3978" t="s">
        <v>20</v>
      </c>
      <c r="H3978" t="s">
        <v>21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1090</v>
      </c>
      <c r="O3978" t="s">
        <v>1091</v>
      </c>
      <c r="P3978" s="4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1" t="s">
        <v>8050</v>
      </c>
      <c r="C3979" s="1" t="s">
        <v>8051</v>
      </c>
      <c r="D3979" s="2">
        <v>90000</v>
      </c>
      <c r="E3979" s="3">
        <v>1305</v>
      </c>
      <c r="F3979" t="s">
        <v>361</v>
      </c>
      <c r="G3979" t="s">
        <v>20</v>
      </c>
      <c r="H3979" t="s">
        <v>21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1090</v>
      </c>
      <c r="O3979" t="s">
        <v>1091</v>
      </c>
      <c r="P3979" s="4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1" t="s">
        <v>8052</v>
      </c>
      <c r="C3980" s="1" t="s">
        <v>8053</v>
      </c>
      <c r="D3980" s="2">
        <v>2000</v>
      </c>
      <c r="E3980" s="3">
        <v>214</v>
      </c>
      <c r="F3980" t="s">
        <v>361</v>
      </c>
      <c r="G3980" t="s">
        <v>20</v>
      </c>
      <c r="H3980" t="s">
        <v>21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1090</v>
      </c>
      <c r="O3980" t="s">
        <v>1091</v>
      </c>
      <c r="P3980" s="4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1" t="s">
        <v>8054</v>
      </c>
      <c r="C3981" s="1" t="s">
        <v>8055</v>
      </c>
      <c r="D3981" s="2">
        <v>6000</v>
      </c>
      <c r="E3981" s="3">
        <v>110</v>
      </c>
      <c r="F3981" t="s">
        <v>361</v>
      </c>
      <c r="G3981" t="s">
        <v>28</v>
      </c>
      <c r="H3981" t="s">
        <v>29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1090</v>
      </c>
      <c r="O3981" t="s">
        <v>1091</v>
      </c>
      <c r="P3981" s="4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1" t="s">
        <v>8056</v>
      </c>
      <c r="C3982" s="1" t="s">
        <v>8057</v>
      </c>
      <c r="D3982" s="2">
        <v>2500</v>
      </c>
      <c r="E3982" s="3">
        <v>450</v>
      </c>
      <c r="F3982" t="s">
        <v>361</v>
      </c>
      <c r="G3982" t="s">
        <v>20</v>
      </c>
      <c r="H3982" t="s">
        <v>21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1090</v>
      </c>
      <c r="O3982" t="s">
        <v>1091</v>
      </c>
      <c r="P3982" s="4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1" t="s">
        <v>6817</v>
      </c>
      <c r="C3983" s="1" t="s">
        <v>6818</v>
      </c>
      <c r="D3983" s="2">
        <v>30000</v>
      </c>
      <c r="E3983" s="3">
        <v>1225</v>
      </c>
      <c r="F3983" t="s">
        <v>361</v>
      </c>
      <c r="G3983" t="s">
        <v>20</v>
      </c>
      <c r="H3983" t="s">
        <v>21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1090</v>
      </c>
      <c r="O3983" t="s">
        <v>1091</v>
      </c>
      <c r="P3983" s="4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1" t="s">
        <v>8058</v>
      </c>
      <c r="C3984" s="1" t="s">
        <v>8059</v>
      </c>
      <c r="D3984" s="2">
        <v>850</v>
      </c>
      <c r="E3984" s="3">
        <v>170</v>
      </c>
      <c r="F3984" t="s">
        <v>361</v>
      </c>
      <c r="G3984" t="s">
        <v>28</v>
      </c>
      <c r="H3984" t="s">
        <v>29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1090</v>
      </c>
      <c r="O3984" t="s">
        <v>1091</v>
      </c>
      <c r="P3984" s="4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1" t="s">
        <v>8060</v>
      </c>
      <c r="C3985" s="1" t="s">
        <v>8061</v>
      </c>
      <c r="D3985" s="2">
        <v>11140</v>
      </c>
      <c r="E3985" s="3">
        <v>3877</v>
      </c>
      <c r="F3985" t="s">
        <v>361</v>
      </c>
      <c r="G3985" t="s">
        <v>20</v>
      </c>
      <c r="H3985" t="s">
        <v>21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1090</v>
      </c>
      <c r="O3985" t="s">
        <v>1091</v>
      </c>
      <c r="P3985" s="4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1" t="s">
        <v>8062</v>
      </c>
      <c r="C3986" s="1" t="s">
        <v>8063</v>
      </c>
      <c r="D3986" s="2">
        <v>1500</v>
      </c>
      <c r="E3986" s="3">
        <v>95</v>
      </c>
      <c r="F3986" t="s">
        <v>361</v>
      </c>
      <c r="G3986" t="s">
        <v>28</v>
      </c>
      <c r="H3986" t="s">
        <v>29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1090</v>
      </c>
      <c r="O3986" t="s">
        <v>1091</v>
      </c>
      <c r="P3986" s="4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1" t="s">
        <v>8064</v>
      </c>
      <c r="C3987" s="1" t="s">
        <v>8065</v>
      </c>
      <c r="D3987" s="2">
        <v>2000</v>
      </c>
      <c r="E3987" s="3">
        <v>641</v>
      </c>
      <c r="F3987" t="s">
        <v>361</v>
      </c>
      <c r="G3987" t="s">
        <v>20</v>
      </c>
      <c r="H3987" t="s">
        <v>21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1090</v>
      </c>
      <c r="O3987" t="s">
        <v>1091</v>
      </c>
      <c r="P3987" s="4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1" t="s">
        <v>8066</v>
      </c>
      <c r="C3988" s="1" t="s">
        <v>8067</v>
      </c>
      <c r="D3988" s="2">
        <v>5000</v>
      </c>
      <c r="E3988" s="3">
        <v>488</v>
      </c>
      <c r="F3988" t="s">
        <v>361</v>
      </c>
      <c r="G3988" t="s">
        <v>28</v>
      </c>
      <c r="H3988" t="s">
        <v>29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1090</v>
      </c>
      <c r="O3988" t="s">
        <v>1091</v>
      </c>
      <c r="P3988" s="4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1" t="s">
        <v>8068</v>
      </c>
      <c r="C3989" s="1" t="s">
        <v>8069</v>
      </c>
      <c r="D3989" s="2">
        <v>400</v>
      </c>
      <c r="E3989" s="3">
        <v>151</v>
      </c>
      <c r="F3989" t="s">
        <v>361</v>
      </c>
      <c r="G3989" t="s">
        <v>28</v>
      </c>
      <c r="H3989" t="s">
        <v>29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1090</v>
      </c>
      <c r="O3989" t="s">
        <v>1091</v>
      </c>
      <c r="P3989" s="4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1" t="s">
        <v>8070</v>
      </c>
      <c r="C3990" s="1" t="s">
        <v>8071</v>
      </c>
      <c r="D3990" s="2">
        <v>1500</v>
      </c>
      <c r="E3990" s="3">
        <v>32</v>
      </c>
      <c r="F3990" t="s">
        <v>361</v>
      </c>
      <c r="G3990" t="s">
        <v>20</v>
      </c>
      <c r="H3990" t="s">
        <v>21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1090</v>
      </c>
      <c r="O3990" t="s">
        <v>1091</v>
      </c>
      <c r="P3990" s="4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1" t="s">
        <v>8072</v>
      </c>
      <c r="C3991" s="1" t="s">
        <v>8073</v>
      </c>
      <c r="D3991" s="2">
        <v>3000</v>
      </c>
      <c r="E3991" s="3">
        <v>0</v>
      </c>
      <c r="F3991" t="s">
        <v>361</v>
      </c>
      <c r="G3991" t="s">
        <v>20</v>
      </c>
      <c r="H3991" t="s">
        <v>21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1090</v>
      </c>
      <c r="O3991" t="s">
        <v>1091</v>
      </c>
      <c r="P3991" s="4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1" t="s">
        <v>8074</v>
      </c>
      <c r="C3992" s="1" t="s">
        <v>8075</v>
      </c>
      <c r="D3992" s="2">
        <v>1650</v>
      </c>
      <c r="E3992" s="3">
        <v>69</v>
      </c>
      <c r="F3992" t="s">
        <v>361</v>
      </c>
      <c r="G3992" t="s">
        <v>28</v>
      </c>
      <c r="H3992" t="s">
        <v>29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1090</v>
      </c>
      <c r="O3992" t="s">
        <v>1091</v>
      </c>
      <c r="P3992" s="4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1" t="s">
        <v>8076</v>
      </c>
      <c r="C3993" s="1" t="s">
        <v>8077</v>
      </c>
      <c r="D3993" s="2">
        <v>500</v>
      </c>
      <c r="E3993" s="3">
        <v>100</v>
      </c>
      <c r="F3993" t="s">
        <v>361</v>
      </c>
      <c r="G3993" t="s">
        <v>20</v>
      </c>
      <c r="H3993" t="s">
        <v>21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1090</v>
      </c>
      <c r="O3993" t="s">
        <v>1091</v>
      </c>
      <c r="P3993" s="4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1" t="s">
        <v>8078</v>
      </c>
      <c r="C3994" s="1" t="s">
        <v>8079</v>
      </c>
      <c r="D3994" s="2">
        <v>10000</v>
      </c>
      <c r="E3994" s="3">
        <v>541</v>
      </c>
      <c r="F3994" t="s">
        <v>361</v>
      </c>
      <c r="G3994" t="s">
        <v>20</v>
      </c>
      <c r="H3994" t="s">
        <v>21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1090</v>
      </c>
      <c r="O3994" t="s">
        <v>1091</v>
      </c>
      <c r="P3994" s="4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1" t="s">
        <v>8080</v>
      </c>
      <c r="C3995" s="1" t="s">
        <v>8081</v>
      </c>
      <c r="D3995" s="2">
        <v>50000</v>
      </c>
      <c r="E3995" s="3">
        <v>3</v>
      </c>
      <c r="F3995" t="s">
        <v>361</v>
      </c>
      <c r="G3995" t="s">
        <v>20</v>
      </c>
      <c r="H3995" t="s">
        <v>21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1090</v>
      </c>
      <c r="O3995" t="s">
        <v>1091</v>
      </c>
      <c r="P3995" s="4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1" t="s">
        <v>8082</v>
      </c>
      <c r="C3996" s="1" t="s">
        <v>8083</v>
      </c>
      <c r="D3996" s="2">
        <v>2000</v>
      </c>
      <c r="E3996" s="3">
        <v>5</v>
      </c>
      <c r="F3996" t="s">
        <v>361</v>
      </c>
      <c r="G3996" t="s">
        <v>20</v>
      </c>
      <c r="H3996" t="s">
        <v>21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1090</v>
      </c>
      <c r="O3996" t="s">
        <v>1091</v>
      </c>
      <c r="P3996" s="4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1" t="s">
        <v>8084</v>
      </c>
      <c r="C3997" s="1" t="s">
        <v>8085</v>
      </c>
      <c r="D3997" s="2">
        <v>200</v>
      </c>
      <c r="E3997" s="3">
        <v>70</v>
      </c>
      <c r="F3997" t="s">
        <v>361</v>
      </c>
      <c r="G3997" t="s">
        <v>28</v>
      </c>
      <c r="H3997" t="s">
        <v>29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1090</v>
      </c>
      <c r="O3997" t="s">
        <v>1091</v>
      </c>
      <c r="P3997" s="4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1" t="s">
        <v>8086</v>
      </c>
      <c r="C3998" s="1" t="s">
        <v>8087</v>
      </c>
      <c r="D3998" s="2">
        <v>3000</v>
      </c>
      <c r="E3998" s="3">
        <v>497</v>
      </c>
      <c r="F3998" t="s">
        <v>361</v>
      </c>
      <c r="G3998" t="s">
        <v>20</v>
      </c>
      <c r="H3998" t="s">
        <v>21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1090</v>
      </c>
      <c r="O3998" t="s">
        <v>1091</v>
      </c>
      <c r="P3998" s="4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1" t="s">
        <v>8088</v>
      </c>
      <c r="C3999" s="1" t="s">
        <v>8089</v>
      </c>
      <c r="D3999" s="2">
        <v>3000</v>
      </c>
      <c r="E3999" s="3">
        <v>0</v>
      </c>
      <c r="F3999" t="s">
        <v>361</v>
      </c>
      <c r="G3999" t="s">
        <v>28</v>
      </c>
      <c r="H3999" t="s">
        <v>29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1090</v>
      </c>
      <c r="O3999" t="s">
        <v>1091</v>
      </c>
      <c r="P3999" s="4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1" t="s">
        <v>8090</v>
      </c>
      <c r="C4000" s="1" t="s">
        <v>8091</v>
      </c>
      <c r="D4000" s="2">
        <v>1250</v>
      </c>
      <c r="E4000" s="3">
        <v>715</v>
      </c>
      <c r="F4000" t="s">
        <v>361</v>
      </c>
      <c r="G4000" t="s">
        <v>20</v>
      </c>
      <c r="H4000" t="s">
        <v>21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1090</v>
      </c>
      <c r="O4000" t="s">
        <v>1091</v>
      </c>
      <c r="P4000" s="4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1" t="s">
        <v>8092</v>
      </c>
      <c r="C4001" s="1" t="s">
        <v>8093</v>
      </c>
      <c r="D4001" s="2">
        <v>7000</v>
      </c>
      <c r="E4001" s="3">
        <v>1156</v>
      </c>
      <c r="F4001" t="s">
        <v>361</v>
      </c>
      <c r="G4001" t="s">
        <v>20</v>
      </c>
      <c r="H4001" t="s">
        <v>21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1090</v>
      </c>
      <c r="O4001" t="s">
        <v>1091</v>
      </c>
      <c r="P4001" s="4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1" t="s">
        <v>8094</v>
      </c>
      <c r="C4002" s="1" t="s">
        <v>8095</v>
      </c>
      <c r="D4002" s="2">
        <v>8000</v>
      </c>
      <c r="E4002" s="3">
        <v>10</v>
      </c>
      <c r="F4002" t="s">
        <v>361</v>
      </c>
      <c r="G4002" t="s">
        <v>20</v>
      </c>
      <c r="H4002" t="s">
        <v>21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1090</v>
      </c>
      <c r="O4002" t="s">
        <v>1091</v>
      </c>
      <c r="P4002" s="4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1" t="s">
        <v>8096</v>
      </c>
      <c r="C4003" s="1" t="s">
        <v>8097</v>
      </c>
      <c r="D4003" s="2">
        <v>1200</v>
      </c>
      <c r="E4003" s="3">
        <v>453</v>
      </c>
      <c r="F4003" t="s">
        <v>361</v>
      </c>
      <c r="G4003" t="s">
        <v>28</v>
      </c>
      <c r="H4003" t="s">
        <v>29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1090</v>
      </c>
      <c r="O4003" t="s">
        <v>1091</v>
      </c>
      <c r="P4003" s="4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1" t="s">
        <v>8098</v>
      </c>
      <c r="C4004" s="1" t="s">
        <v>8099</v>
      </c>
      <c r="D4004" s="2">
        <v>1250</v>
      </c>
      <c r="E4004" s="3">
        <v>23</v>
      </c>
      <c r="F4004" t="s">
        <v>361</v>
      </c>
      <c r="G4004" t="s">
        <v>20</v>
      </c>
      <c r="H4004" t="s">
        <v>21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1090</v>
      </c>
      <c r="O4004" t="s">
        <v>1091</v>
      </c>
      <c r="P4004" s="4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1" t="s">
        <v>8100</v>
      </c>
      <c r="C4005" s="1" t="s">
        <v>8025</v>
      </c>
      <c r="D4005" s="2">
        <v>2000</v>
      </c>
      <c r="E4005" s="3">
        <v>201</v>
      </c>
      <c r="F4005" t="s">
        <v>361</v>
      </c>
      <c r="G4005" t="s">
        <v>20</v>
      </c>
      <c r="H4005" t="s">
        <v>21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1090</v>
      </c>
      <c r="O4005" t="s">
        <v>1091</v>
      </c>
      <c r="P4005" s="4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1" t="s">
        <v>8101</v>
      </c>
      <c r="C4006" s="1" t="s">
        <v>8102</v>
      </c>
      <c r="D4006" s="2">
        <v>500</v>
      </c>
      <c r="E4006" s="3">
        <v>1</v>
      </c>
      <c r="F4006" t="s">
        <v>361</v>
      </c>
      <c r="G4006" t="s">
        <v>20</v>
      </c>
      <c r="H4006" t="s">
        <v>21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1090</v>
      </c>
      <c r="O4006" t="s">
        <v>1091</v>
      </c>
      <c r="P4006" s="4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1" t="s">
        <v>8103</v>
      </c>
      <c r="C4007" s="1" t="s">
        <v>8104</v>
      </c>
      <c r="D4007" s="2">
        <v>3000</v>
      </c>
      <c r="E4007" s="3">
        <v>40</v>
      </c>
      <c r="F4007" t="s">
        <v>361</v>
      </c>
      <c r="G4007" t="s">
        <v>20</v>
      </c>
      <c r="H4007" t="s">
        <v>21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1090</v>
      </c>
      <c r="O4007" t="s">
        <v>1091</v>
      </c>
      <c r="P4007" s="4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1" t="s">
        <v>8105</v>
      </c>
      <c r="C4008" s="1" t="s">
        <v>8106</v>
      </c>
      <c r="D4008" s="2">
        <v>30000</v>
      </c>
      <c r="E4008" s="3">
        <v>2</v>
      </c>
      <c r="F4008" t="s">
        <v>361</v>
      </c>
      <c r="G4008" t="s">
        <v>20</v>
      </c>
      <c r="H4008" t="s">
        <v>21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1090</v>
      </c>
      <c r="O4008" t="s">
        <v>1091</v>
      </c>
      <c r="P4008" s="4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1" t="s">
        <v>8107</v>
      </c>
      <c r="C4009" s="1" t="s">
        <v>8108</v>
      </c>
      <c r="D4009" s="2">
        <v>2000</v>
      </c>
      <c r="E4009" s="3">
        <v>5</v>
      </c>
      <c r="F4009" t="s">
        <v>361</v>
      </c>
      <c r="G4009" t="s">
        <v>20</v>
      </c>
      <c r="H4009" t="s">
        <v>21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1090</v>
      </c>
      <c r="O4009" t="s">
        <v>1091</v>
      </c>
      <c r="P4009" s="4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1" t="s">
        <v>8109</v>
      </c>
      <c r="C4010" s="1" t="s">
        <v>8110</v>
      </c>
      <c r="D4010" s="2">
        <v>1000</v>
      </c>
      <c r="E4010" s="3">
        <v>60</v>
      </c>
      <c r="F4010" t="s">
        <v>361</v>
      </c>
      <c r="G4010" t="s">
        <v>28</v>
      </c>
      <c r="H4010" t="s">
        <v>29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1090</v>
      </c>
      <c r="O4010" t="s">
        <v>1091</v>
      </c>
      <c r="P4010" s="4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1" t="s">
        <v>8111</v>
      </c>
      <c r="C4011" s="1" t="s">
        <v>8112</v>
      </c>
      <c r="D4011" s="2">
        <v>1930</v>
      </c>
      <c r="E4011" s="3">
        <v>75</v>
      </c>
      <c r="F4011" t="s">
        <v>361</v>
      </c>
      <c r="G4011" t="s">
        <v>28</v>
      </c>
      <c r="H4011" t="s">
        <v>29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1090</v>
      </c>
      <c r="O4011" t="s">
        <v>1091</v>
      </c>
      <c r="P4011" s="4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1" t="s">
        <v>8113</v>
      </c>
      <c r="C4012" s="1" t="s">
        <v>8114</v>
      </c>
      <c r="D4012" s="2">
        <v>7200</v>
      </c>
      <c r="E4012" s="3">
        <v>1742</v>
      </c>
      <c r="F4012" t="s">
        <v>361</v>
      </c>
      <c r="G4012" t="s">
        <v>20</v>
      </c>
      <c r="H4012" t="s">
        <v>21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1090</v>
      </c>
      <c r="O4012" t="s">
        <v>1091</v>
      </c>
      <c r="P4012" s="4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1" t="s">
        <v>8115</v>
      </c>
      <c r="C4013" s="1" t="s">
        <v>8116</v>
      </c>
      <c r="D4013" s="2">
        <v>250</v>
      </c>
      <c r="E4013" s="3">
        <v>19</v>
      </c>
      <c r="F4013" t="s">
        <v>361</v>
      </c>
      <c r="G4013" t="s">
        <v>28</v>
      </c>
      <c r="H4013" t="s">
        <v>29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1090</v>
      </c>
      <c r="O4013" t="s">
        <v>1091</v>
      </c>
      <c r="P4013" s="4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1" t="s">
        <v>8117</v>
      </c>
      <c r="C4014" s="1" t="s">
        <v>8118</v>
      </c>
      <c r="D4014" s="2">
        <v>575</v>
      </c>
      <c r="E4014" s="3">
        <v>0</v>
      </c>
      <c r="F4014" t="s">
        <v>361</v>
      </c>
      <c r="G4014" t="s">
        <v>28</v>
      </c>
      <c r="H4014" t="s">
        <v>29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1090</v>
      </c>
      <c r="O4014" t="s">
        <v>1091</v>
      </c>
      <c r="P4014" s="4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1" t="s">
        <v>8119</v>
      </c>
      <c r="C4015" s="1" t="s">
        <v>8120</v>
      </c>
      <c r="D4015" s="2">
        <v>2000</v>
      </c>
      <c r="E4015" s="3">
        <v>26</v>
      </c>
      <c r="F4015" t="s">
        <v>361</v>
      </c>
      <c r="G4015" t="s">
        <v>20</v>
      </c>
      <c r="H4015" t="s">
        <v>21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1090</v>
      </c>
      <c r="O4015" t="s">
        <v>1091</v>
      </c>
      <c r="P4015" s="4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1" t="s">
        <v>8121</v>
      </c>
      <c r="C4016" s="1" t="s">
        <v>8122</v>
      </c>
      <c r="D4016" s="2">
        <v>9000</v>
      </c>
      <c r="E4016" s="3">
        <v>0</v>
      </c>
      <c r="F4016" t="s">
        <v>361</v>
      </c>
      <c r="G4016" t="s">
        <v>20</v>
      </c>
      <c r="H4016" t="s">
        <v>21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1090</v>
      </c>
      <c r="O4016" t="s">
        <v>1091</v>
      </c>
      <c r="P4016" s="4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1" t="s">
        <v>8123</v>
      </c>
      <c r="C4017" s="1" t="s">
        <v>8124</v>
      </c>
      <c r="D4017" s="2">
        <v>7000</v>
      </c>
      <c r="E4017" s="3">
        <v>1</v>
      </c>
      <c r="F4017" t="s">
        <v>361</v>
      </c>
      <c r="G4017" t="s">
        <v>20</v>
      </c>
      <c r="H4017" t="s">
        <v>21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1090</v>
      </c>
      <c r="O4017" t="s">
        <v>1091</v>
      </c>
      <c r="P4017" s="4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1" t="s">
        <v>8125</v>
      </c>
      <c r="C4018" s="1" t="s">
        <v>8126</v>
      </c>
      <c r="D4018" s="2">
        <v>500</v>
      </c>
      <c r="E4018" s="3">
        <v>70</v>
      </c>
      <c r="F4018" t="s">
        <v>361</v>
      </c>
      <c r="G4018" t="s">
        <v>28</v>
      </c>
      <c r="H4018" t="s">
        <v>29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1090</v>
      </c>
      <c r="O4018" t="s">
        <v>1091</v>
      </c>
      <c r="P4018" s="4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1" t="s">
        <v>8127</v>
      </c>
      <c r="C4019" s="1" t="s">
        <v>8128</v>
      </c>
      <c r="D4019" s="2">
        <v>10000</v>
      </c>
      <c r="E4019" s="3">
        <v>105</v>
      </c>
      <c r="F4019" t="s">
        <v>361</v>
      </c>
      <c r="G4019" t="s">
        <v>20</v>
      </c>
      <c r="H4019" t="s">
        <v>21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1090</v>
      </c>
      <c r="O4019" t="s">
        <v>1091</v>
      </c>
      <c r="P4019" s="4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1" t="s">
        <v>8129</v>
      </c>
      <c r="C4020" s="1" t="s">
        <v>8130</v>
      </c>
      <c r="D4020" s="2">
        <v>1500</v>
      </c>
      <c r="E4020" s="3">
        <v>130</v>
      </c>
      <c r="F4020" t="s">
        <v>361</v>
      </c>
      <c r="G4020" t="s">
        <v>28</v>
      </c>
      <c r="H4020" t="s">
        <v>29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1090</v>
      </c>
      <c r="O4020" t="s">
        <v>1091</v>
      </c>
      <c r="P4020" s="4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1" t="s">
        <v>8131</v>
      </c>
      <c r="C4021" s="1" t="s">
        <v>8132</v>
      </c>
      <c r="D4021" s="2">
        <v>3500</v>
      </c>
      <c r="E4021" s="3">
        <v>29</v>
      </c>
      <c r="F4021" t="s">
        <v>361</v>
      </c>
      <c r="G4021" t="s">
        <v>20</v>
      </c>
      <c r="H4021" t="s">
        <v>21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1090</v>
      </c>
      <c r="O4021" t="s">
        <v>1091</v>
      </c>
      <c r="P4021" s="4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1" t="s">
        <v>8133</v>
      </c>
      <c r="C4022" s="1" t="s">
        <v>8134</v>
      </c>
      <c r="D4022" s="2">
        <v>600</v>
      </c>
      <c r="E4022" s="3">
        <v>100</v>
      </c>
      <c r="F4022" t="s">
        <v>361</v>
      </c>
      <c r="G4022" t="s">
        <v>20</v>
      </c>
      <c r="H4022" t="s">
        <v>21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1090</v>
      </c>
      <c r="O4022" t="s">
        <v>1091</v>
      </c>
      <c r="P4022" s="4">
        <f t="shared" si="124"/>
        <v>42057.190960648149</v>
      </c>
      <c r="Q4022">
        <f t="shared" si="125"/>
        <v>2015</v>
      </c>
    </row>
    <row r="4023" spans="1:17" ht="45" x14ac:dyDescent="0.25">
      <c r="A4023">
        <v>4021</v>
      </c>
      <c r="B4023" s="1" t="s">
        <v>8135</v>
      </c>
      <c r="C4023" s="1" t="s">
        <v>8136</v>
      </c>
      <c r="D4023" s="2">
        <v>15000</v>
      </c>
      <c r="E4023" s="3">
        <v>125</v>
      </c>
      <c r="F4023" t="s">
        <v>361</v>
      </c>
      <c r="G4023" t="s">
        <v>20</v>
      </c>
      <c r="H4023" t="s">
        <v>21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1090</v>
      </c>
      <c r="O4023" t="s">
        <v>1091</v>
      </c>
      <c r="P4023" s="4">
        <f t="shared" si="124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1" t="s">
        <v>8137</v>
      </c>
      <c r="C4024" s="1" t="s">
        <v>8138</v>
      </c>
      <c r="D4024" s="2">
        <v>18000</v>
      </c>
      <c r="E4024" s="3">
        <v>12521</v>
      </c>
      <c r="F4024" t="s">
        <v>361</v>
      </c>
      <c r="G4024" t="s">
        <v>20</v>
      </c>
      <c r="H4024" t="s">
        <v>21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1090</v>
      </c>
      <c r="O4024" t="s">
        <v>1091</v>
      </c>
      <c r="P4024" s="4">
        <f t="shared" si="124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1" t="s">
        <v>8139</v>
      </c>
      <c r="C4025" s="1" t="s">
        <v>8140</v>
      </c>
      <c r="D4025" s="2">
        <v>7000</v>
      </c>
      <c r="E4025" s="3">
        <v>0</v>
      </c>
      <c r="F4025" t="s">
        <v>361</v>
      </c>
      <c r="G4025" t="s">
        <v>20</v>
      </c>
      <c r="H4025" t="s">
        <v>21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1090</v>
      </c>
      <c r="O4025" t="s">
        <v>1091</v>
      </c>
      <c r="P4025" s="4">
        <f t="shared" si="124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1" t="s">
        <v>8141</v>
      </c>
      <c r="C4026" s="1" t="s">
        <v>8142</v>
      </c>
      <c r="D4026" s="2">
        <v>800</v>
      </c>
      <c r="E4026" s="3">
        <v>10</v>
      </c>
      <c r="F4026" t="s">
        <v>361</v>
      </c>
      <c r="G4026" t="s">
        <v>20</v>
      </c>
      <c r="H4026" t="s">
        <v>21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1090</v>
      </c>
      <c r="O4026" t="s">
        <v>1091</v>
      </c>
      <c r="P4026" s="4">
        <f t="shared" si="124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1" t="s">
        <v>8143</v>
      </c>
      <c r="C4027" s="1" t="s">
        <v>8144</v>
      </c>
      <c r="D4027" s="2">
        <v>5000</v>
      </c>
      <c r="E4027" s="3">
        <v>250</v>
      </c>
      <c r="F4027" t="s">
        <v>361</v>
      </c>
      <c r="G4027" t="s">
        <v>183</v>
      </c>
      <c r="H4027" t="s">
        <v>59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1090</v>
      </c>
      <c r="O4027" t="s">
        <v>1091</v>
      </c>
      <c r="P4027" s="4">
        <f t="shared" si="124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1" t="s">
        <v>8145</v>
      </c>
      <c r="C4028" s="1" t="s">
        <v>8146</v>
      </c>
      <c r="D4028" s="2">
        <v>4000</v>
      </c>
      <c r="E4028" s="3">
        <v>0</v>
      </c>
      <c r="F4028" t="s">
        <v>361</v>
      </c>
      <c r="G4028" t="s">
        <v>20</v>
      </c>
      <c r="H4028" t="s">
        <v>21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1090</v>
      </c>
      <c r="O4028" t="s">
        <v>1091</v>
      </c>
      <c r="P4028" s="4">
        <f t="shared" si="124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1" t="s">
        <v>8147</v>
      </c>
      <c r="C4029" s="1" t="s">
        <v>8148</v>
      </c>
      <c r="D4029" s="2">
        <v>3000</v>
      </c>
      <c r="E4029" s="3">
        <v>215</v>
      </c>
      <c r="F4029" t="s">
        <v>361</v>
      </c>
      <c r="G4029" t="s">
        <v>20</v>
      </c>
      <c r="H4029" t="s">
        <v>21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1090</v>
      </c>
      <c r="O4029" t="s">
        <v>1091</v>
      </c>
      <c r="P4029" s="4">
        <f t="shared" si="124"/>
        <v>42768.97084490741</v>
      </c>
      <c r="Q4029">
        <f t="shared" si="125"/>
        <v>2017</v>
      </c>
    </row>
    <row r="4030" spans="1:17" ht="45" x14ac:dyDescent="0.25">
      <c r="A4030">
        <v>4028</v>
      </c>
      <c r="B4030" s="1" t="s">
        <v>8149</v>
      </c>
      <c r="C4030" s="1" t="s">
        <v>8150</v>
      </c>
      <c r="D4030" s="2">
        <v>2000</v>
      </c>
      <c r="E4030" s="3">
        <v>561</v>
      </c>
      <c r="F4030" t="s">
        <v>361</v>
      </c>
      <c r="G4030" t="s">
        <v>20</v>
      </c>
      <c r="H4030" t="s">
        <v>21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1090</v>
      </c>
      <c r="O4030" t="s">
        <v>1091</v>
      </c>
      <c r="P4030" s="4">
        <f t="shared" si="124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1" t="s">
        <v>8151</v>
      </c>
      <c r="C4031" s="1" t="s">
        <v>8152</v>
      </c>
      <c r="D4031" s="2">
        <v>20000</v>
      </c>
      <c r="E4031" s="3">
        <v>0</v>
      </c>
      <c r="F4031" t="s">
        <v>361</v>
      </c>
      <c r="G4031" t="s">
        <v>20</v>
      </c>
      <c r="H4031" t="s">
        <v>21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1090</v>
      </c>
      <c r="O4031" t="s">
        <v>1091</v>
      </c>
      <c r="P4031" s="4">
        <f t="shared" si="124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1" t="s">
        <v>8153</v>
      </c>
      <c r="C4032" s="1" t="s">
        <v>8154</v>
      </c>
      <c r="D4032" s="2">
        <v>2500</v>
      </c>
      <c r="E4032" s="3">
        <v>400</v>
      </c>
      <c r="F4032" t="s">
        <v>361</v>
      </c>
      <c r="G4032" t="s">
        <v>20</v>
      </c>
      <c r="H4032" t="s">
        <v>21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1090</v>
      </c>
      <c r="O4032" t="s">
        <v>1091</v>
      </c>
      <c r="P4032" s="4">
        <f t="shared" si="124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1" t="s">
        <v>8155</v>
      </c>
      <c r="C4033" s="1" t="s">
        <v>8156</v>
      </c>
      <c r="D4033" s="2">
        <v>5000</v>
      </c>
      <c r="E4033" s="3">
        <v>0</v>
      </c>
      <c r="F4033" t="s">
        <v>361</v>
      </c>
      <c r="G4033" t="s">
        <v>20</v>
      </c>
      <c r="H4033" t="s">
        <v>21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1090</v>
      </c>
      <c r="O4033" t="s">
        <v>1091</v>
      </c>
      <c r="P4033" s="4">
        <f t="shared" si="124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1" t="s">
        <v>8157</v>
      </c>
      <c r="C4034" s="1" t="s">
        <v>8158</v>
      </c>
      <c r="D4034" s="2">
        <v>6048</v>
      </c>
      <c r="E4034" s="3">
        <v>413</v>
      </c>
      <c r="F4034" t="s">
        <v>361</v>
      </c>
      <c r="G4034" t="s">
        <v>20</v>
      </c>
      <c r="H4034" t="s">
        <v>21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1090</v>
      </c>
      <c r="O4034" t="s">
        <v>1091</v>
      </c>
      <c r="P4034" s="4">
        <f t="shared" ref="P4034:P4097" si="126">(((J4034/60)/60)/24)+DATE(1970,1,1)</f>
        <v>42293.809212962966</v>
      </c>
      <c r="Q4034">
        <f t="shared" ref="Q4034:Q4097" si="127">YEAR(P4034)</f>
        <v>2015</v>
      </c>
    </row>
    <row r="4035" spans="1:17" ht="45" x14ac:dyDescent="0.25">
      <c r="A4035">
        <v>4033</v>
      </c>
      <c r="B4035" s="1" t="s">
        <v>8159</v>
      </c>
      <c r="C4035" s="1" t="s">
        <v>8160</v>
      </c>
      <c r="D4035" s="2">
        <v>23900</v>
      </c>
      <c r="E4035" s="3">
        <v>6141.99</v>
      </c>
      <c r="F4035" t="s">
        <v>361</v>
      </c>
      <c r="G4035" t="s">
        <v>28</v>
      </c>
      <c r="H4035" t="s">
        <v>29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1090</v>
      </c>
      <c r="O4035" t="s">
        <v>1091</v>
      </c>
      <c r="P4035" s="4">
        <f t="shared" si="126"/>
        <v>42614.268796296295</v>
      </c>
      <c r="Q4035">
        <f t="shared" si="127"/>
        <v>2016</v>
      </c>
    </row>
    <row r="4036" spans="1:17" ht="60" x14ac:dyDescent="0.25">
      <c r="A4036">
        <v>4034</v>
      </c>
      <c r="B4036" s="1" t="s">
        <v>8161</v>
      </c>
      <c r="C4036" s="1" t="s">
        <v>8162</v>
      </c>
      <c r="D4036" s="2">
        <v>13500</v>
      </c>
      <c r="E4036" s="3">
        <v>200</v>
      </c>
      <c r="F4036" t="s">
        <v>361</v>
      </c>
      <c r="G4036" t="s">
        <v>20</v>
      </c>
      <c r="H4036" t="s">
        <v>21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1090</v>
      </c>
      <c r="O4036" t="s">
        <v>1091</v>
      </c>
      <c r="P4036" s="4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1" t="s">
        <v>8163</v>
      </c>
      <c r="C4037" s="1" t="s">
        <v>8164</v>
      </c>
      <c r="D4037" s="2">
        <v>10000</v>
      </c>
      <c r="E4037" s="3">
        <v>3685</v>
      </c>
      <c r="F4037" t="s">
        <v>361</v>
      </c>
      <c r="G4037" t="s">
        <v>20</v>
      </c>
      <c r="H4037" t="s">
        <v>21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1090</v>
      </c>
      <c r="O4037" t="s">
        <v>1091</v>
      </c>
      <c r="P4037" s="4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1" t="s">
        <v>8165</v>
      </c>
      <c r="C4038" s="1" t="s">
        <v>6757</v>
      </c>
      <c r="D4038" s="2">
        <v>6000</v>
      </c>
      <c r="E4038" s="3">
        <v>2823</v>
      </c>
      <c r="F4038" t="s">
        <v>361</v>
      </c>
      <c r="G4038" t="s">
        <v>20</v>
      </c>
      <c r="H4038" t="s">
        <v>21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1090</v>
      </c>
      <c r="O4038" t="s">
        <v>1091</v>
      </c>
      <c r="P4038" s="4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1" t="s">
        <v>8166</v>
      </c>
      <c r="C4039" s="1" t="s">
        <v>8167</v>
      </c>
      <c r="D4039" s="2">
        <v>700</v>
      </c>
      <c r="E4039" s="3">
        <v>80</v>
      </c>
      <c r="F4039" t="s">
        <v>361</v>
      </c>
      <c r="G4039" t="s">
        <v>20</v>
      </c>
      <c r="H4039" t="s">
        <v>21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1090</v>
      </c>
      <c r="O4039" t="s">
        <v>1091</v>
      </c>
      <c r="P4039" s="4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1" t="s">
        <v>8168</v>
      </c>
      <c r="C4040" s="1" t="s">
        <v>8169</v>
      </c>
      <c r="D4040" s="2">
        <v>2500</v>
      </c>
      <c r="E4040" s="3">
        <v>301</v>
      </c>
      <c r="F4040" t="s">
        <v>361</v>
      </c>
      <c r="G4040" t="s">
        <v>20</v>
      </c>
      <c r="H4040" t="s">
        <v>21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1090</v>
      </c>
      <c r="O4040" t="s">
        <v>1091</v>
      </c>
      <c r="P4040" s="4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1" t="s">
        <v>8170</v>
      </c>
      <c r="C4041" s="1" t="s">
        <v>8171</v>
      </c>
      <c r="D4041" s="2">
        <v>500</v>
      </c>
      <c r="E4041" s="3">
        <v>300</v>
      </c>
      <c r="F4041" t="s">
        <v>361</v>
      </c>
      <c r="G4041" t="s">
        <v>20</v>
      </c>
      <c r="H4041" t="s">
        <v>21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1090</v>
      </c>
      <c r="O4041" t="s">
        <v>1091</v>
      </c>
      <c r="P4041" s="4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1" t="s">
        <v>8172</v>
      </c>
      <c r="C4042" s="1" t="s">
        <v>8173</v>
      </c>
      <c r="D4042" s="2">
        <v>8000</v>
      </c>
      <c r="E4042" s="3">
        <v>2500</v>
      </c>
      <c r="F4042" t="s">
        <v>361</v>
      </c>
      <c r="G4042" t="s">
        <v>20</v>
      </c>
      <c r="H4042" t="s">
        <v>21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1090</v>
      </c>
      <c r="O4042" t="s">
        <v>1091</v>
      </c>
      <c r="P4042" s="4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1" t="s">
        <v>8174</v>
      </c>
      <c r="C4043" s="1" t="s">
        <v>8175</v>
      </c>
      <c r="D4043" s="2">
        <v>5000</v>
      </c>
      <c r="E4043" s="3">
        <v>21</v>
      </c>
      <c r="F4043" t="s">
        <v>361</v>
      </c>
      <c r="G4043" t="s">
        <v>28</v>
      </c>
      <c r="H4043" t="s">
        <v>29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1090</v>
      </c>
      <c r="O4043" t="s">
        <v>1091</v>
      </c>
      <c r="P4043" s="4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1" t="s">
        <v>8176</v>
      </c>
      <c r="C4044" s="1" t="s">
        <v>8177</v>
      </c>
      <c r="D4044" s="2">
        <v>10000</v>
      </c>
      <c r="E4044" s="3">
        <v>21</v>
      </c>
      <c r="F4044" t="s">
        <v>361</v>
      </c>
      <c r="G4044" t="s">
        <v>20</v>
      </c>
      <c r="H4044" t="s">
        <v>21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1090</v>
      </c>
      <c r="O4044" t="s">
        <v>1091</v>
      </c>
      <c r="P4044" s="4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1" t="s">
        <v>8178</v>
      </c>
      <c r="C4045" s="1" t="s">
        <v>8179</v>
      </c>
      <c r="D4045" s="2">
        <v>300</v>
      </c>
      <c r="E4045" s="3">
        <v>0</v>
      </c>
      <c r="F4045" t="s">
        <v>361</v>
      </c>
      <c r="G4045" t="s">
        <v>163</v>
      </c>
      <c r="H4045" t="s">
        <v>164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1090</v>
      </c>
      <c r="O4045" t="s">
        <v>1091</v>
      </c>
      <c r="P4045" s="4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1" t="s">
        <v>8180</v>
      </c>
      <c r="C4046" s="1" t="s">
        <v>8181</v>
      </c>
      <c r="D4046" s="2">
        <v>600</v>
      </c>
      <c r="E4046" s="3">
        <v>225</v>
      </c>
      <c r="F4046" t="s">
        <v>361</v>
      </c>
      <c r="G4046" t="s">
        <v>20</v>
      </c>
      <c r="H4046" t="s">
        <v>21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1090</v>
      </c>
      <c r="O4046" t="s">
        <v>1091</v>
      </c>
      <c r="P4046" s="4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1" t="s">
        <v>8182</v>
      </c>
      <c r="C4047" s="1" t="s">
        <v>8183</v>
      </c>
      <c r="D4047" s="2">
        <v>5000</v>
      </c>
      <c r="E4047" s="3">
        <v>1</v>
      </c>
      <c r="F4047" t="s">
        <v>361</v>
      </c>
      <c r="G4047" t="s">
        <v>54</v>
      </c>
      <c r="H4047" t="s">
        <v>55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1090</v>
      </c>
      <c r="O4047" t="s">
        <v>1091</v>
      </c>
      <c r="P4047" s="4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1" t="s">
        <v>8184</v>
      </c>
      <c r="C4048" s="1" t="s">
        <v>8185</v>
      </c>
      <c r="D4048" s="2">
        <v>5600</v>
      </c>
      <c r="E4048" s="3">
        <v>460</v>
      </c>
      <c r="F4048" t="s">
        <v>361</v>
      </c>
      <c r="G4048" t="s">
        <v>20</v>
      </c>
      <c r="H4048" t="s">
        <v>21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1090</v>
      </c>
      <c r="O4048" t="s">
        <v>1091</v>
      </c>
      <c r="P4048" s="4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1" t="s">
        <v>8186</v>
      </c>
      <c r="C4049" s="1" t="s">
        <v>8187</v>
      </c>
      <c r="D4049" s="2">
        <v>5000</v>
      </c>
      <c r="E4049" s="3">
        <v>110</v>
      </c>
      <c r="F4049" t="s">
        <v>361</v>
      </c>
      <c r="G4049" t="s">
        <v>20</v>
      </c>
      <c r="H4049" t="s">
        <v>21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1090</v>
      </c>
      <c r="O4049" t="s">
        <v>1091</v>
      </c>
      <c r="P4049" s="4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1" t="s">
        <v>8188</v>
      </c>
      <c r="C4050" s="1" t="s">
        <v>8189</v>
      </c>
      <c r="D4050" s="2">
        <v>17000</v>
      </c>
      <c r="E4050" s="3">
        <v>3001</v>
      </c>
      <c r="F4050" t="s">
        <v>361</v>
      </c>
      <c r="G4050" t="s">
        <v>28</v>
      </c>
      <c r="H4050" t="s">
        <v>29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1090</v>
      </c>
      <c r="O4050" t="s">
        <v>1091</v>
      </c>
      <c r="P4050" s="4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1" t="s">
        <v>8190</v>
      </c>
      <c r="C4051" s="1" t="s">
        <v>8191</v>
      </c>
      <c r="D4051" s="2">
        <v>20000</v>
      </c>
      <c r="E4051" s="3">
        <v>16</v>
      </c>
      <c r="F4051" t="s">
        <v>361</v>
      </c>
      <c r="G4051" t="s">
        <v>20</v>
      </c>
      <c r="H4051" t="s">
        <v>21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1090</v>
      </c>
      <c r="O4051" t="s">
        <v>1091</v>
      </c>
      <c r="P4051" s="4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1" t="s">
        <v>8192</v>
      </c>
      <c r="C4052" s="1" t="s">
        <v>8193</v>
      </c>
      <c r="D4052" s="2">
        <v>1500</v>
      </c>
      <c r="E4052" s="3">
        <v>1</v>
      </c>
      <c r="F4052" t="s">
        <v>361</v>
      </c>
      <c r="G4052" t="s">
        <v>20</v>
      </c>
      <c r="H4052" t="s">
        <v>21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1090</v>
      </c>
      <c r="O4052" t="s">
        <v>1091</v>
      </c>
      <c r="P4052" s="4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1" t="s">
        <v>8194</v>
      </c>
      <c r="C4053" s="1" t="s">
        <v>8195</v>
      </c>
      <c r="D4053" s="2">
        <v>500</v>
      </c>
      <c r="E4053" s="3">
        <v>0</v>
      </c>
      <c r="F4053" t="s">
        <v>361</v>
      </c>
      <c r="G4053" t="s">
        <v>20</v>
      </c>
      <c r="H4053" t="s">
        <v>21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1090</v>
      </c>
      <c r="O4053" t="s">
        <v>1091</v>
      </c>
      <c r="P4053" s="4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1" t="s">
        <v>8196</v>
      </c>
      <c r="C4054" s="1" t="s">
        <v>8197</v>
      </c>
      <c r="D4054" s="2">
        <v>3000</v>
      </c>
      <c r="E4054" s="3">
        <v>1126</v>
      </c>
      <c r="F4054" t="s">
        <v>361</v>
      </c>
      <c r="G4054" t="s">
        <v>20</v>
      </c>
      <c r="H4054" t="s">
        <v>21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1090</v>
      </c>
      <c r="O4054" t="s">
        <v>1091</v>
      </c>
      <c r="P4054" s="4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1" t="s">
        <v>8198</v>
      </c>
      <c r="C4055" s="1" t="s">
        <v>8199</v>
      </c>
      <c r="D4055" s="2">
        <v>500</v>
      </c>
      <c r="E4055" s="3">
        <v>110</v>
      </c>
      <c r="F4055" t="s">
        <v>361</v>
      </c>
      <c r="G4055" t="s">
        <v>28</v>
      </c>
      <c r="H4055" t="s">
        <v>29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1090</v>
      </c>
      <c r="O4055" t="s">
        <v>1091</v>
      </c>
      <c r="P4055" s="4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1" t="s">
        <v>8200</v>
      </c>
      <c r="C4056" s="1" t="s">
        <v>8201</v>
      </c>
      <c r="D4056" s="2">
        <v>8880</v>
      </c>
      <c r="E4056" s="3">
        <v>0</v>
      </c>
      <c r="F4056" t="s">
        <v>361</v>
      </c>
      <c r="G4056" t="s">
        <v>20</v>
      </c>
      <c r="H4056" t="s">
        <v>21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1090</v>
      </c>
      <c r="O4056" t="s">
        <v>1091</v>
      </c>
      <c r="P4056" s="4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1" t="s">
        <v>8202</v>
      </c>
      <c r="C4057" s="1" t="s">
        <v>8203</v>
      </c>
      <c r="D4057" s="2">
        <v>5000</v>
      </c>
      <c r="E4057" s="3">
        <v>881</v>
      </c>
      <c r="F4057" t="s">
        <v>361</v>
      </c>
      <c r="G4057" t="s">
        <v>28</v>
      </c>
      <c r="H4057" t="s">
        <v>29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1090</v>
      </c>
      <c r="O4057" t="s">
        <v>1091</v>
      </c>
      <c r="P4057" s="4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1" t="s">
        <v>8204</v>
      </c>
      <c r="C4058" s="1" t="s">
        <v>8205</v>
      </c>
      <c r="D4058" s="2">
        <v>1500</v>
      </c>
      <c r="E4058" s="3">
        <v>795</v>
      </c>
      <c r="F4058" t="s">
        <v>361</v>
      </c>
      <c r="G4058" t="s">
        <v>20</v>
      </c>
      <c r="H4058" t="s">
        <v>21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1090</v>
      </c>
      <c r="O4058" t="s">
        <v>1091</v>
      </c>
      <c r="P4058" s="4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1" t="s">
        <v>8206</v>
      </c>
      <c r="C4059" s="1" t="s">
        <v>8207</v>
      </c>
      <c r="D4059" s="2">
        <v>3500</v>
      </c>
      <c r="E4059" s="3">
        <v>775</v>
      </c>
      <c r="F4059" t="s">
        <v>361</v>
      </c>
      <c r="G4059" t="s">
        <v>28</v>
      </c>
      <c r="H4059" t="s">
        <v>29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1090</v>
      </c>
      <c r="O4059" t="s">
        <v>1091</v>
      </c>
      <c r="P4059" s="4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1" t="s">
        <v>8208</v>
      </c>
      <c r="C4060" s="1" t="s">
        <v>8209</v>
      </c>
      <c r="D4060" s="2">
        <v>3750</v>
      </c>
      <c r="E4060" s="3">
        <v>95</v>
      </c>
      <c r="F4060" t="s">
        <v>361</v>
      </c>
      <c r="G4060" t="s">
        <v>20</v>
      </c>
      <c r="H4060" t="s">
        <v>21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1090</v>
      </c>
      <c r="O4060" t="s">
        <v>1091</v>
      </c>
      <c r="P4060" s="4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1" t="s">
        <v>8210</v>
      </c>
      <c r="C4061" s="1" t="s">
        <v>8211</v>
      </c>
      <c r="D4061" s="2">
        <v>10000</v>
      </c>
      <c r="E4061" s="3">
        <v>250</v>
      </c>
      <c r="F4061" t="s">
        <v>361</v>
      </c>
      <c r="G4061" t="s">
        <v>163</v>
      </c>
      <c r="H4061" t="s">
        <v>164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1090</v>
      </c>
      <c r="O4061" t="s">
        <v>1091</v>
      </c>
      <c r="P4061" s="4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1" t="s">
        <v>8212</v>
      </c>
      <c r="C4062" s="1" t="s">
        <v>8213</v>
      </c>
      <c r="D4062" s="2">
        <v>10000</v>
      </c>
      <c r="E4062" s="3">
        <v>285</v>
      </c>
      <c r="F4062" t="s">
        <v>361</v>
      </c>
      <c r="G4062" t="s">
        <v>163</v>
      </c>
      <c r="H4062" t="s">
        <v>164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1090</v>
      </c>
      <c r="O4062" t="s">
        <v>1091</v>
      </c>
      <c r="P4062" s="4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1" t="s">
        <v>8214</v>
      </c>
      <c r="C4063" s="1" t="s">
        <v>8215</v>
      </c>
      <c r="D4063" s="2">
        <v>525</v>
      </c>
      <c r="E4063" s="3">
        <v>0</v>
      </c>
      <c r="F4063" t="s">
        <v>361</v>
      </c>
      <c r="G4063" t="s">
        <v>20</v>
      </c>
      <c r="H4063" t="s">
        <v>21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1090</v>
      </c>
      <c r="O4063" t="s">
        <v>1091</v>
      </c>
      <c r="P4063" s="4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1" t="s">
        <v>8216</v>
      </c>
      <c r="C4064" s="1" t="s">
        <v>8217</v>
      </c>
      <c r="D4064" s="2">
        <v>20000</v>
      </c>
      <c r="E4064" s="3">
        <v>490</v>
      </c>
      <c r="F4064" t="s">
        <v>361</v>
      </c>
      <c r="G4064" t="s">
        <v>20</v>
      </c>
      <c r="H4064" t="s">
        <v>21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1090</v>
      </c>
      <c r="O4064" t="s">
        <v>1091</v>
      </c>
      <c r="P4064" s="4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1" t="s">
        <v>8218</v>
      </c>
      <c r="C4065" s="1" t="s">
        <v>8219</v>
      </c>
      <c r="D4065" s="2">
        <v>9500</v>
      </c>
      <c r="E4065" s="3">
        <v>135</v>
      </c>
      <c r="F4065" t="s">
        <v>361</v>
      </c>
      <c r="G4065" t="s">
        <v>28</v>
      </c>
      <c r="H4065" t="s">
        <v>29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1090</v>
      </c>
      <c r="O4065" t="s">
        <v>1091</v>
      </c>
      <c r="P4065" s="4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1" t="s">
        <v>8220</v>
      </c>
      <c r="C4066" s="1" t="s">
        <v>8221</v>
      </c>
      <c r="D4066" s="2">
        <v>2000</v>
      </c>
      <c r="E4066" s="3">
        <v>385</v>
      </c>
      <c r="F4066" t="s">
        <v>361</v>
      </c>
      <c r="G4066" t="s">
        <v>54</v>
      </c>
      <c r="H4066" t="s">
        <v>55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1090</v>
      </c>
      <c r="O4066" t="s">
        <v>1091</v>
      </c>
      <c r="P4066" s="4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1" t="s">
        <v>8222</v>
      </c>
      <c r="C4067" s="1" t="s">
        <v>8223</v>
      </c>
      <c r="D4067" s="2">
        <v>4000</v>
      </c>
      <c r="E4067" s="3">
        <v>27</v>
      </c>
      <c r="F4067" t="s">
        <v>361</v>
      </c>
      <c r="G4067" t="s">
        <v>20</v>
      </c>
      <c r="H4067" t="s">
        <v>21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1090</v>
      </c>
      <c r="O4067" t="s">
        <v>1091</v>
      </c>
      <c r="P4067" s="4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1" t="s">
        <v>8224</v>
      </c>
      <c r="C4068" s="1" t="s">
        <v>8225</v>
      </c>
      <c r="D4068" s="2">
        <v>15000</v>
      </c>
      <c r="E4068" s="3">
        <v>25</v>
      </c>
      <c r="F4068" t="s">
        <v>361</v>
      </c>
      <c r="G4068" t="s">
        <v>20</v>
      </c>
      <c r="H4068" t="s">
        <v>21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1090</v>
      </c>
      <c r="O4068" t="s">
        <v>1091</v>
      </c>
      <c r="P4068" s="4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1" t="s">
        <v>8226</v>
      </c>
      <c r="C4069" s="1" t="s">
        <v>7878</v>
      </c>
      <c r="D4069" s="2">
        <v>5000</v>
      </c>
      <c r="E4069" s="3">
        <v>3045</v>
      </c>
      <c r="F4069" t="s">
        <v>361</v>
      </c>
      <c r="G4069" t="s">
        <v>20</v>
      </c>
      <c r="H4069" t="s">
        <v>21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1090</v>
      </c>
      <c r="O4069" t="s">
        <v>1091</v>
      </c>
      <c r="P4069" s="4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1" t="s">
        <v>8227</v>
      </c>
      <c r="C4070" s="1" t="s">
        <v>8228</v>
      </c>
      <c r="D4070" s="2">
        <v>3495</v>
      </c>
      <c r="E4070" s="3">
        <v>34.950000000000003</v>
      </c>
      <c r="F4070" t="s">
        <v>361</v>
      </c>
      <c r="G4070" t="s">
        <v>20</v>
      </c>
      <c r="H4070" t="s">
        <v>21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1090</v>
      </c>
      <c r="O4070" t="s">
        <v>1091</v>
      </c>
      <c r="P4070" s="4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1" t="s">
        <v>8229</v>
      </c>
      <c r="C4071" s="1" t="s">
        <v>8230</v>
      </c>
      <c r="D4071" s="2">
        <v>1250</v>
      </c>
      <c r="E4071" s="3">
        <v>430</v>
      </c>
      <c r="F4071" t="s">
        <v>361</v>
      </c>
      <c r="G4071" t="s">
        <v>28</v>
      </c>
      <c r="H4071" t="s">
        <v>29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1090</v>
      </c>
      <c r="O4071" t="s">
        <v>1091</v>
      </c>
      <c r="P4071" s="4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1" t="s">
        <v>8231</v>
      </c>
      <c r="C4072" s="1" t="s">
        <v>8232</v>
      </c>
      <c r="D4072" s="2">
        <v>1000</v>
      </c>
      <c r="E4072" s="3">
        <v>165</v>
      </c>
      <c r="F4072" t="s">
        <v>361</v>
      </c>
      <c r="G4072" t="s">
        <v>20</v>
      </c>
      <c r="H4072" t="s">
        <v>21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1090</v>
      </c>
      <c r="O4072" t="s">
        <v>1091</v>
      </c>
      <c r="P4072" s="4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1" t="s">
        <v>8233</v>
      </c>
      <c r="C4073" s="1" t="s">
        <v>8234</v>
      </c>
      <c r="D4073" s="2">
        <v>20000</v>
      </c>
      <c r="E4073" s="3">
        <v>0</v>
      </c>
      <c r="F4073" t="s">
        <v>361</v>
      </c>
      <c r="G4073" t="s">
        <v>1430</v>
      </c>
      <c r="H4073" t="s">
        <v>1431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1090</v>
      </c>
      <c r="O4073" t="s">
        <v>1091</v>
      </c>
      <c r="P4073" s="4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1" t="s">
        <v>8235</v>
      </c>
      <c r="C4074" s="1" t="s">
        <v>8236</v>
      </c>
      <c r="D4074" s="2">
        <v>1000</v>
      </c>
      <c r="E4074" s="3">
        <v>4</v>
      </c>
      <c r="F4074" t="s">
        <v>361</v>
      </c>
      <c r="G4074" t="s">
        <v>28</v>
      </c>
      <c r="H4074" t="s">
        <v>29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1090</v>
      </c>
      <c r="O4074" t="s">
        <v>1091</v>
      </c>
      <c r="P4074" s="4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1" t="s">
        <v>8237</v>
      </c>
      <c r="C4075" s="1" t="s">
        <v>8238</v>
      </c>
      <c r="D4075" s="2">
        <v>3500</v>
      </c>
      <c r="E4075" s="3">
        <v>37</v>
      </c>
      <c r="F4075" t="s">
        <v>361</v>
      </c>
      <c r="G4075" t="s">
        <v>20</v>
      </c>
      <c r="H4075" t="s">
        <v>21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1090</v>
      </c>
      <c r="O4075" t="s">
        <v>1091</v>
      </c>
      <c r="P4075" s="4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1" t="s">
        <v>8239</v>
      </c>
      <c r="C4076" s="1" t="s">
        <v>8240</v>
      </c>
      <c r="D4076" s="2">
        <v>2750</v>
      </c>
      <c r="E4076" s="3">
        <v>735</v>
      </c>
      <c r="F4076" t="s">
        <v>361</v>
      </c>
      <c r="G4076" t="s">
        <v>28</v>
      </c>
      <c r="H4076" t="s">
        <v>29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1090</v>
      </c>
      <c r="O4076" t="s">
        <v>1091</v>
      </c>
      <c r="P4076" s="4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1" t="s">
        <v>8241</v>
      </c>
      <c r="C4077" s="1" t="s">
        <v>8242</v>
      </c>
      <c r="D4077" s="2">
        <v>2000</v>
      </c>
      <c r="E4077" s="3">
        <v>576</v>
      </c>
      <c r="F4077" t="s">
        <v>361</v>
      </c>
      <c r="G4077" t="s">
        <v>28</v>
      </c>
      <c r="H4077" t="s">
        <v>29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1090</v>
      </c>
      <c r="O4077" t="s">
        <v>1091</v>
      </c>
      <c r="P4077" s="4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1" t="s">
        <v>8243</v>
      </c>
      <c r="C4078" s="1" t="s">
        <v>8244</v>
      </c>
      <c r="D4078" s="2">
        <v>700</v>
      </c>
      <c r="E4078" s="3">
        <v>0</v>
      </c>
      <c r="F4078" t="s">
        <v>361</v>
      </c>
      <c r="G4078" t="s">
        <v>20</v>
      </c>
      <c r="H4078" t="s">
        <v>21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1090</v>
      </c>
      <c r="O4078" t="s">
        <v>1091</v>
      </c>
      <c r="P4078" s="4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1" t="s">
        <v>8245</v>
      </c>
      <c r="C4079" s="1" t="s">
        <v>8246</v>
      </c>
      <c r="D4079" s="2">
        <v>15000</v>
      </c>
      <c r="E4079" s="3">
        <v>1335</v>
      </c>
      <c r="F4079" t="s">
        <v>361</v>
      </c>
      <c r="G4079" t="s">
        <v>20</v>
      </c>
      <c r="H4079" t="s">
        <v>21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1090</v>
      </c>
      <c r="O4079" t="s">
        <v>1091</v>
      </c>
      <c r="P4079" s="4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1" t="s">
        <v>8247</v>
      </c>
      <c r="C4080" s="1" t="s">
        <v>8248</v>
      </c>
      <c r="D4080" s="2">
        <v>250</v>
      </c>
      <c r="E4080" s="3">
        <v>0</v>
      </c>
      <c r="F4080" t="s">
        <v>361</v>
      </c>
      <c r="G4080" t="s">
        <v>28</v>
      </c>
      <c r="H4080" t="s">
        <v>29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1090</v>
      </c>
      <c r="O4080" t="s">
        <v>1091</v>
      </c>
      <c r="P4080" s="4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1" t="s">
        <v>8249</v>
      </c>
      <c r="C4081" s="1" t="s">
        <v>8250</v>
      </c>
      <c r="D4081" s="2">
        <v>3000</v>
      </c>
      <c r="E4081" s="3">
        <v>5</v>
      </c>
      <c r="F4081" t="s">
        <v>361</v>
      </c>
      <c r="G4081" t="s">
        <v>20</v>
      </c>
      <c r="H4081" t="s">
        <v>21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1090</v>
      </c>
      <c r="O4081" t="s">
        <v>1091</v>
      </c>
      <c r="P4081" s="4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1" t="s">
        <v>8251</v>
      </c>
      <c r="C4082" s="1" t="s">
        <v>8252</v>
      </c>
      <c r="D4082" s="2">
        <v>3000</v>
      </c>
      <c r="E4082" s="3">
        <v>0</v>
      </c>
      <c r="F4082" t="s">
        <v>361</v>
      </c>
      <c r="G4082" t="s">
        <v>20</v>
      </c>
      <c r="H4082" t="s">
        <v>21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1090</v>
      </c>
      <c r="O4082" t="s">
        <v>1091</v>
      </c>
      <c r="P4082" s="4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1" t="s">
        <v>8253</v>
      </c>
      <c r="C4083" s="1" t="s">
        <v>8254</v>
      </c>
      <c r="D4083" s="2">
        <v>2224</v>
      </c>
      <c r="E4083" s="3">
        <v>350</v>
      </c>
      <c r="F4083" t="s">
        <v>361</v>
      </c>
      <c r="G4083" t="s">
        <v>20</v>
      </c>
      <c r="H4083" t="s">
        <v>21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1090</v>
      </c>
      <c r="O4083" t="s">
        <v>1091</v>
      </c>
      <c r="P4083" s="4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1" t="s">
        <v>8255</v>
      </c>
      <c r="C4084" s="1" t="s">
        <v>8256</v>
      </c>
      <c r="D4084" s="2">
        <v>150</v>
      </c>
      <c r="E4084" s="3">
        <v>3</v>
      </c>
      <c r="F4084" t="s">
        <v>361</v>
      </c>
      <c r="G4084" t="s">
        <v>20</v>
      </c>
      <c r="H4084" t="s">
        <v>21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1090</v>
      </c>
      <c r="O4084" t="s">
        <v>1091</v>
      </c>
      <c r="P4084" s="4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1" t="s">
        <v>8257</v>
      </c>
      <c r="C4085" s="1" t="s">
        <v>8258</v>
      </c>
      <c r="D4085" s="2">
        <v>3500</v>
      </c>
      <c r="E4085" s="3">
        <v>759</v>
      </c>
      <c r="F4085" t="s">
        <v>361</v>
      </c>
      <c r="G4085" t="s">
        <v>20</v>
      </c>
      <c r="H4085" t="s">
        <v>21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1090</v>
      </c>
      <c r="O4085" t="s">
        <v>1091</v>
      </c>
      <c r="P4085" s="4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1" t="s">
        <v>8259</v>
      </c>
      <c r="C4086" s="1" t="s">
        <v>8260</v>
      </c>
      <c r="D4086" s="2">
        <v>3000</v>
      </c>
      <c r="E4086" s="3">
        <v>10</v>
      </c>
      <c r="F4086" t="s">
        <v>361</v>
      </c>
      <c r="G4086" t="s">
        <v>1230</v>
      </c>
      <c r="H4086" t="s">
        <v>59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1090</v>
      </c>
      <c r="O4086" t="s">
        <v>1091</v>
      </c>
      <c r="P4086" s="4">
        <f t="shared" si="126"/>
        <v>42622.436412037037</v>
      </c>
      <c r="Q4086">
        <f t="shared" si="127"/>
        <v>2016</v>
      </c>
    </row>
    <row r="4087" spans="1:17" ht="60" x14ac:dyDescent="0.25">
      <c r="A4087">
        <v>4085</v>
      </c>
      <c r="B4087" s="1" t="s">
        <v>8261</v>
      </c>
      <c r="C4087" s="1" t="s">
        <v>8262</v>
      </c>
      <c r="D4087" s="2">
        <v>3500</v>
      </c>
      <c r="E4087" s="3">
        <v>10</v>
      </c>
      <c r="F4087" t="s">
        <v>361</v>
      </c>
      <c r="G4087" t="s">
        <v>20</v>
      </c>
      <c r="H4087" t="s">
        <v>21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1090</v>
      </c>
      <c r="O4087" t="s">
        <v>1091</v>
      </c>
      <c r="P4087" s="4">
        <f t="shared" si="126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1" t="s">
        <v>8263</v>
      </c>
      <c r="C4088" s="1" t="s">
        <v>8264</v>
      </c>
      <c r="D4088" s="2">
        <v>1000</v>
      </c>
      <c r="E4088" s="3">
        <v>47</v>
      </c>
      <c r="F4088" t="s">
        <v>361</v>
      </c>
      <c r="G4088" t="s">
        <v>20</v>
      </c>
      <c r="H4088" t="s">
        <v>21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1090</v>
      </c>
      <c r="O4088" t="s">
        <v>1091</v>
      </c>
      <c r="P4088" s="4">
        <f t="shared" si="126"/>
        <v>42304.940960648149</v>
      </c>
      <c r="Q4088">
        <f t="shared" si="127"/>
        <v>2015</v>
      </c>
    </row>
    <row r="4089" spans="1:17" x14ac:dyDescent="0.25">
      <c r="A4089">
        <v>4087</v>
      </c>
      <c r="B4089" s="1" t="s">
        <v>8265</v>
      </c>
      <c r="C4089" s="1" t="s">
        <v>8266</v>
      </c>
      <c r="D4089" s="2">
        <v>9600</v>
      </c>
      <c r="E4089" s="3">
        <v>0</v>
      </c>
      <c r="F4089" t="s">
        <v>361</v>
      </c>
      <c r="G4089" t="s">
        <v>20</v>
      </c>
      <c r="H4089" t="s">
        <v>21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1090</v>
      </c>
      <c r="O4089" t="s">
        <v>1091</v>
      </c>
      <c r="P4089" s="4">
        <f t="shared" si="126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1" t="s">
        <v>8267</v>
      </c>
      <c r="C4090" s="1" t="s">
        <v>8268</v>
      </c>
      <c r="D4090" s="2">
        <v>2000</v>
      </c>
      <c r="E4090" s="3">
        <v>216</v>
      </c>
      <c r="F4090" t="s">
        <v>361</v>
      </c>
      <c r="G4090" t="s">
        <v>28</v>
      </c>
      <c r="H4090" t="s">
        <v>29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1090</v>
      </c>
      <c r="O4090" t="s">
        <v>1091</v>
      </c>
      <c r="P4090" s="4">
        <f t="shared" si="126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1" t="s">
        <v>8269</v>
      </c>
      <c r="C4091" s="1" t="s">
        <v>8270</v>
      </c>
      <c r="D4091" s="2">
        <v>5000</v>
      </c>
      <c r="E4091" s="3">
        <v>240</v>
      </c>
      <c r="F4091" t="s">
        <v>361</v>
      </c>
      <c r="G4091" t="s">
        <v>20</v>
      </c>
      <c r="H4091" t="s">
        <v>21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1090</v>
      </c>
      <c r="O4091" t="s">
        <v>1091</v>
      </c>
      <c r="P4091" s="4">
        <f t="shared" si="126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1" t="s">
        <v>8271</v>
      </c>
      <c r="C4092" s="1" t="s">
        <v>8272</v>
      </c>
      <c r="D4092" s="2">
        <v>1000</v>
      </c>
      <c r="E4092" s="3">
        <v>32</v>
      </c>
      <c r="F4092" t="s">
        <v>361</v>
      </c>
      <c r="G4092" t="s">
        <v>20</v>
      </c>
      <c r="H4092" t="s">
        <v>21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1090</v>
      </c>
      <c r="O4092" t="s">
        <v>1091</v>
      </c>
      <c r="P4092" s="4">
        <f t="shared" si="126"/>
        <v>42209.67288194444</v>
      </c>
      <c r="Q4092">
        <f t="shared" si="127"/>
        <v>2015</v>
      </c>
    </row>
    <row r="4093" spans="1:17" ht="60" x14ac:dyDescent="0.25">
      <c r="A4093">
        <v>4091</v>
      </c>
      <c r="B4093" s="1" t="s">
        <v>8273</v>
      </c>
      <c r="C4093" s="1" t="s">
        <v>8274</v>
      </c>
      <c r="D4093" s="2">
        <v>1600</v>
      </c>
      <c r="E4093" s="3">
        <v>204</v>
      </c>
      <c r="F4093" t="s">
        <v>361</v>
      </c>
      <c r="G4093" t="s">
        <v>20</v>
      </c>
      <c r="H4093" t="s">
        <v>21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1090</v>
      </c>
      <c r="O4093" t="s">
        <v>1091</v>
      </c>
      <c r="P4093" s="4">
        <f t="shared" si="126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1" t="s">
        <v>8275</v>
      </c>
      <c r="C4094" s="1" t="s">
        <v>8276</v>
      </c>
      <c r="D4094" s="2">
        <v>110000</v>
      </c>
      <c r="E4094" s="3">
        <v>20</v>
      </c>
      <c r="F4094" t="s">
        <v>361</v>
      </c>
      <c r="G4094" t="s">
        <v>20</v>
      </c>
      <c r="H4094" t="s">
        <v>21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1090</v>
      </c>
      <c r="O4094" t="s">
        <v>1091</v>
      </c>
      <c r="P4094" s="4">
        <f t="shared" si="126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1" t="s">
        <v>8277</v>
      </c>
      <c r="C4095" s="1" t="s">
        <v>8278</v>
      </c>
      <c r="D4095" s="2">
        <v>2500</v>
      </c>
      <c r="E4095" s="3">
        <v>60</v>
      </c>
      <c r="F4095" t="s">
        <v>361</v>
      </c>
      <c r="G4095" t="s">
        <v>28</v>
      </c>
      <c r="H4095" t="s">
        <v>29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1090</v>
      </c>
      <c r="O4095" t="s">
        <v>1091</v>
      </c>
      <c r="P4095" s="4">
        <f t="shared" si="126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1" t="s">
        <v>8279</v>
      </c>
      <c r="C4096" s="1" t="s">
        <v>8280</v>
      </c>
      <c r="D4096" s="2">
        <v>2000</v>
      </c>
      <c r="E4096" s="3">
        <v>730</v>
      </c>
      <c r="F4096" t="s">
        <v>361</v>
      </c>
      <c r="G4096" t="s">
        <v>20</v>
      </c>
      <c r="H4096" t="s">
        <v>21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1090</v>
      </c>
      <c r="O4096" t="s">
        <v>1091</v>
      </c>
      <c r="P4096" s="4">
        <f t="shared" si="126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1" t="s">
        <v>8281</v>
      </c>
      <c r="C4097" s="1" t="s">
        <v>8282</v>
      </c>
      <c r="D4097" s="2">
        <v>30000</v>
      </c>
      <c r="E4097" s="3">
        <v>800</v>
      </c>
      <c r="F4097" t="s">
        <v>361</v>
      </c>
      <c r="G4097" t="s">
        <v>1430</v>
      </c>
      <c r="H4097" t="s">
        <v>1431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1090</v>
      </c>
      <c r="O4097" t="s">
        <v>1091</v>
      </c>
      <c r="P4097" s="4">
        <f t="shared" si="126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1" t="s">
        <v>8283</v>
      </c>
      <c r="C4098" s="1" t="s">
        <v>8284</v>
      </c>
      <c r="D4098" s="2">
        <v>3500</v>
      </c>
      <c r="E4098" s="3">
        <v>400</v>
      </c>
      <c r="F4098" t="s">
        <v>361</v>
      </c>
      <c r="G4098" t="s">
        <v>28</v>
      </c>
      <c r="H4098" t="s">
        <v>29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1090</v>
      </c>
      <c r="O4098" t="s">
        <v>1091</v>
      </c>
      <c r="P4098" s="4">
        <f t="shared" ref="P4098:P4115" si="128">(((J4098/60)/60)/24)+DATE(1970,1,1)</f>
        <v>42750.530312499999</v>
      </c>
      <c r="Q4098">
        <f t="shared" ref="Q4098:Q4115" si="129">YEAR(P4098)</f>
        <v>2017</v>
      </c>
    </row>
    <row r="4099" spans="1:17" ht="60" x14ac:dyDescent="0.25">
      <c r="A4099">
        <v>4097</v>
      </c>
      <c r="B4099" s="1" t="s">
        <v>8285</v>
      </c>
      <c r="C4099" s="1" t="s">
        <v>8286</v>
      </c>
      <c r="D4099" s="2">
        <v>10000</v>
      </c>
      <c r="E4099" s="3">
        <v>0</v>
      </c>
      <c r="F4099" t="s">
        <v>361</v>
      </c>
      <c r="G4099" t="s">
        <v>28</v>
      </c>
      <c r="H4099" t="s">
        <v>29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1090</v>
      </c>
      <c r="O4099" t="s">
        <v>1091</v>
      </c>
      <c r="P4099" s="4">
        <f t="shared" si="128"/>
        <v>42344.824502314819</v>
      </c>
      <c r="Q4099">
        <f t="shared" si="129"/>
        <v>2015</v>
      </c>
    </row>
    <row r="4100" spans="1:17" ht="45" x14ac:dyDescent="0.25">
      <c r="A4100">
        <v>4098</v>
      </c>
      <c r="B4100" s="1" t="s">
        <v>8287</v>
      </c>
      <c r="C4100" s="1" t="s">
        <v>8288</v>
      </c>
      <c r="D4100" s="2">
        <v>75000</v>
      </c>
      <c r="E4100" s="3">
        <v>0</v>
      </c>
      <c r="F4100" t="s">
        <v>361</v>
      </c>
      <c r="G4100" t="s">
        <v>20</v>
      </c>
      <c r="H4100" t="s">
        <v>21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1090</v>
      </c>
      <c r="O4100" t="s">
        <v>1091</v>
      </c>
      <c r="P4100" s="4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1" t="s">
        <v>8289</v>
      </c>
      <c r="C4101" s="1" t="s">
        <v>8290</v>
      </c>
      <c r="D4101" s="2">
        <v>4500</v>
      </c>
      <c r="E4101" s="3">
        <v>50</v>
      </c>
      <c r="F4101" t="s">
        <v>361</v>
      </c>
      <c r="G4101" t="s">
        <v>20</v>
      </c>
      <c r="H4101" t="s">
        <v>21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1090</v>
      </c>
      <c r="O4101" t="s">
        <v>1091</v>
      </c>
      <c r="P4101" s="4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1" t="s">
        <v>8291</v>
      </c>
      <c r="C4102" s="1" t="s">
        <v>8292</v>
      </c>
      <c r="D4102" s="2">
        <v>270</v>
      </c>
      <c r="E4102" s="3">
        <v>0</v>
      </c>
      <c r="F4102" t="s">
        <v>361</v>
      </c>
      <c r="G4102" t="s">
        <v>20</v>
      </c>
      <c r="H4102" t="s">
        <v>21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1090</v>
      </c>
      <c r="O4102" t="s">
        <v>1091</v>
      </c>
      <c r="P4102" s="4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1" t="s">
        <v>8293</v>
      </c>
      <c r="C4103" s="1" t="s">
        <v>8294</v>
      </c>
      <c r="D4103" s="2">
        <v>600</v>
      </c>
      <c r="E4103" s="3">
        <v>0</v>
      </c>
      <c r="F4103" t="s">
        <v>361</v>
      </c>
      <c r="G4103" t="s">
        <v>20</v>
      </c>
      <c r="H4103" t="s">
        <v>21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1090</v>
      </c>
      <c r="O4103" t="s">
        <v>1091</v>
      </c>
      <c r="P4103" s="4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1" t="s">
        <v>8295</v>
      </c>
      <c r="C4104" s="1" t="s">
        <v>8296</v>
      </c>
      <c r="D4104" s="2">
        <v>500</v>
      </c>
      <c r="E4104" s="3">
        <v>137</v>
      </c>
      <c r="F4104" t="s">
        <v>361</v>
      </c>
      <c r="G4104" t="s">
        <v>20</v>
      </c>
      <c r="H4104" t="s">
        <v>21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1090</v>
      </c>
      <c r="O4104" t="s">
        <v>1091</v>
      </c>
      <c r="P4104" s="4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1" t="s">
        <v>8297</v>
      </c>
      <c r="C4105" s="1" t="s">
        <v>8298</v>
      </c>
      <c r="D4105" s="2">
        <v>1000</v>
      </c>
      <c r="E4105" s="3">
        <v>100</v>
      </c>
      <c r="F4105" t="s">
        <v>361</v>
      </c>
      <c r="G4105" t="s">
        <v>20</v>
      </c>
      <c r="H4105" t="s">
        <v>21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1090</v>
      </c>
      <c r="O4105" t="s">
        <v>1091</v>
      </c>
      <c r="P4105" s="4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1" t="s">
        <v>8299</v>
      </c>
      <c r="C4106" s="1" t="s">
        <v>8300</v>
      </c>
      <c r="D4106" s="2">
        <v>3000</v>
      </c>
      <c r="E4106" s="3">
        <v>641</v>
      </c>
      <c r="F4106" t="s">
        <v>361</v>
      </c>
      <c r="G4106" t="s">
        <v>54</v>
      </c>
      <c r="H4106" t="s">
        <v>55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1090</v>
      </c>
      <c r="O4106" t="s">
        <v>1091</v>
      </c>
      <c r="P4106" s="4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1" t="s">
        <v>8301</v>
      </c>
      <c r="C4107" s="1" t="s">
        <v>8302</v>
      </c>
      <c r="D4107" s="2">
        <v>33000</v>
      </c>
      <c r="E4107" s="3">
        <v>2300</v>
      </c>
      <c r="F4107" t="s">
        <v>361</v>
      </c>
      <c r="G4107" t="s">
        <v>1430</v>
      </c>
      <c r="H4107" t="s">
        <v>1431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1090</v>
      </c>
      <c r="O4107" t="s">
        <v>1091</v>
      </c>
      <c r="P4107" s="4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1" t="s">
        <v>8303</v>
      </c>
      <c r="C4108" s="1" t="s">
        <v>8304</v>
      </c>
      <c r="D4108" s="2">
        <v>5000</v>
      </c>
      <c r="E4108" s="3">
        <v>3530</v>
      </c>
      <c r="F4108" t="s">
        <v>361</v>
      </c>
      <c r="G4108" t="s">
        <v>20</v>
      </c>
      <c r="H4108" t="s">
        <v>21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1090</v>
      </c>
      <c r="O4108" t="s">
        <v>1091</v>
      </c>
      <c r="P4108" s="4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1" t="s">
        <v>8305</v>
      </c>
      <c r="C4109" s="1" t="s">
        <v>8306</v>
      </c>
      <c r="D4109" s="2">
        <v>2000</v>
      </c>
      <c r="E4109" s="3">
        <v>41</v>
      </c>
      <c r="F4109" t="s">
        <v>361</v>
      </c>
      <c r="G4109" t="s">
        <v>20</v>
      </c>
      <c r="H4109" t="s">
        <v>21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1090</v>
      </c>
      <c r="O4109" t="s">
        <v>1091</v>
      </c>
      <c r="P4109" s="4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1" t="s">
        <v>8307</v>
      </c>
      <c r="C4110" s="1" t="s">
        <v>8308</v>
      </c>
      <c r="D4110" s="2">
        <v>3000</v>
      </c>
      <c r="E4110" s="3">
        <v>59</v>
      </c>
      <c r="F4110" t="s">
        <v>361</v>
      </c>
      <c r="G4110" t="s">
        <v>20</v>
      </c>
      <c r="H4110" t="s">
        <v>21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1090</v>
      </c>
      <c r="O4110" t="s">
        <v>1091</v>
      </c>
      <c r="P4110" s="4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1" t="s">
        <v>8309</v>
      </c>
      <c r="C4111" s="1" t="s">
        <v>8310</v>
      </c>
      <c r="D4111" s="2">
        <v>500</v>
      </c>
      <c r="E4111" s="3">
        <v>0</v>
      </c>
      <c r="F4111" t="s">
        <v>361</v>
      </c>
      <c r="G4111" t="s">
        <v>28</v>
      </c>
      <c r="H4111" t="s">
        <v>29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1090</v>
      </c>
      <c r="O4111" t="s">
        <v>1091</v>
      </c>
      <c r="P4111" s="4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1" t="s">
        <v>8311</v>
      </c>
      <c r="C4112" s="1" t="s">
        <v>8312</v>
      </c>
      <c r="D4112" s="2">
        <v>300</v>
      </c>
      <c r="E4112" s="3">
        <v>86</v>
      </c>
      <c r="F4112" t="s">
        <v>361</v>
      </c>
      <c r="G4112" t="s">
        <v>28</v>
      </c>
      <c r="H4112" t="s">
        <v>29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1090</v>
      </c>
      <c r="O4112" t="s">
        <v>1091</v>
      </c>
      <c r="P4112" s="4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1" t="s">
        <v>8313</v>
      </c>
      <c r="C4113" s="1" t="s">
        <v>8314</v>
      </c>
      <c r="D4113" s="2">
        <v>3000</v>
      </c>
      <c r="E4113" s="3">
        <v>94</v>
      </c>
      <c r="F4113" t="s">
        <v>361</v>
      </c>
      <c r="G4113" t="s">
        <v>20</v>
      </c>
      <c r="H4113" t="s">
        <v>21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1090</v>
      </c>
      <c r="O4113" t="s">
        <v>1091</v>
      </c>
      <c r="P4113" s="4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1" t="s">
        <v>8315</v>
      </c>
      <c r="C4114" s="1" t="s">
        <v>5802</v>
      </c>
      <c r="D4114" s="2">
        <v>2500</v>
      </c>
      <c r="E4114" s="3">
        <v>1</v>
      </c>
      <c r="F4114" t="s">
        <v>361</v>
      </c>
      <c r="G4114" t="s">
        <v>2467</v>
      </c>
      <c r="H4114" t="s">
        <v>59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1090</v>
      </c>
      <c r="O4114" t="s">
        <v>1091</v>
      </c>
      <c r="P4114" s="4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1" t="s">
        <v>8316</v>
      </c>
      <c r="C4115" s="1" t="s">
        <v>8317</v>
      </c>
      <c r="D4115" s="2">
        <v>1500</v>
      </c>
      <c r="E4115" s="3">
        <v>3</v>
      </c>
      <c r="F4115" t="s">
        <v>361</v>
      </c>
      <c r="G4115" t="s">
        <v>20</v>
      </c>
      <c r="H4115" t="s">
        <v>21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1090</v>
      </c>
      <c r="O4115" t="s">
        <v>1091</v>
      </c>
      <c r="P4115" s="4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E689-D86F-4DBE-BCAE-E62B392105F5}">
  <dimension ref="A2:E19"/>
  <sheetViews>
    <sheetView workbookViewId="0"/>
  </sheetViews>
  <sheetFormatPr defaultRowHeight="15" x14ac:dyDescent="0.25"/>
  <cols>
    <col min="1" max="1" width="18" bestFit="1" customWidth="1"/>
    <col min="2" max="4" width="16.28515625" bestFit="1" customWidth="1"/>
    <col min="5" max="5" width="11.28515625" bestFit="1" customWidth="1"/>
  </cols>
  <sheetData>
    <row r="2" spans="1:5" x14ac:dyDescent="0.25">
      <c r="A2" t="s">
        <v>13</v>
      </c>
      <c r="B2" t="s">
        <v>1090</v>
      </c>
    </row>
    <row r="3" spans="1:5" x14ac:dyDescent="0.25">
      <c r="A3" t="s">
        <v>16</v>
      </c>
      <c r="B3" t="s">
        <v>8334</v>
      </c>
    </row>
    <row r="5" spans="1:5" x14ac:dyDescent="0.25">
      <c r="A5" t="s">
        <v>8318</v>
      </c>
      <c r="B5" t="s">
        <v>8319</v>
      </c>
    </row>
    <row r="6" spans="1:5" x14ac:dyDescent="0.25">
      <c r="A6" t="s">
        <v>8320</v>
      </c>
      <c r="B6" t="s">
        <v>19</v>
      </c>
      <c r="C6" t="s">
        <v>361</v>
      </c>
      <c r="D6" t="s">
        <v>276</v>
      </c>
      <c r="E6" t="s">
        <v>8321</v>
      </c>
    </row>
    <row r="7" spans="1:5" x14ac:dyDescent="0.25">
      <c r="A7" s="4" t="s">
        <v>8322</v>
      </c>
      <c r="B7">
        <v>56</v>
      </c>
      <c r="C7">
        <v>33</v>
      </c>
      <c r="D7">
        <v>7</v>
      </c>
      <c r="E7">
        <v>96</v>
      </c>
    </row>
    <row r="8" spans="1:5" x14ac:dyDescent="0.25">
      <c r="A8" s="4" t="s">
        <v>8323</v>
      </c>
      <c r="B8">
        <v>71</v>
      </c>
      <c r="C8">
        <v>39</v>
      </c>
      <c r="D8">
        <v>3</v>
      </c>
      <c r="E8">
        <v>113</v>
      </c>
    </row>
    <row r="9" spans="1:5" x14ac:dyDescent="0.25">
      <c r="A9" s="4" t="s">
        <v>8324</v>
      </c>
      <c r="B9">
        <v>56</v>
      </c>
      <c r="C9">
        <v>33</v>
      </c>
      <c r="D9">
        <v>3</v>
      </c>
      <c r="E9">
        <v>92</v>
      </c>
    </row>
    <row r="10" spans="1:5" x14ac:dyDescent="0.25">
      <c r="A10" s="4" t="s">
        <v>8325</v>
      </c>
      <c r="B10">
        <v>71</v>
      </c>
      <c r="C10">
        <v>40</v>
      </c>
      <c r="D10">
        <v>2</v>
      </c>
      <c r="E10">
        <v>113</v>
      </c>
    </row>
    <row r="11" spans="1:5" x14ac:dyDescent="0.25">
      <c r="A11" s="4" t="s">
        <v>8326</v>
      </c>
      <c r="B11">
        <v>111</v>
      </c>
      <c r="C11">
        <v>52</v>
      </c>
      <c r="D11">
        <v>3</v>
      </c>
      <c r="E11">
        <v>166</v>
      </c>
    </row>
    <row r="12" spans="1:5" x14ac:dyDescent="0.25">
      <c r="A12" s="4" t="s">
        <v>8327</v>
      </c>
      <c r="B12">
        <v>100</v>
      </c>
      <c r="C12">
        <v>49</v>
      </c>
      <c r="D12">
        <v>4</v>
      </c>
      <c r="E12">
        <v>153</v>
      </c>
    </row>
    <row r="13" spans="1:5" x14ac:dyDescent="0.25">
      <c r="A13" s="4" t="s">
        <v>8328</v>
      </c>
      <c r="B13">
        <v>87</v>
      </c>
      <c r="C13">
        <v>50</v>
      </c>
      <c r="D13">
        <v>1</v>
      </c>
      <c r="E13">
        <v>138</v>
      </c>
    </row>
    <row r="14" spans="1:5" x14ac:dyDescent="0.25">
      <c r="A14" s="4" t="s">
        <v>8329</v>
      </c>
      <c r="B14">
        <v>72</v>
      </c>
      <c r="C14">
        <v>47</v>
      </c>
      <c r="D14">
        <v>4</v>
      </c>
      <c r="E14">
        <v>123</v>
      </c>
    </row>
    <row r="15" spans="1:5" x14ac:dyDescent="0.25">
      <c r="A15" s="4" t="s">
        <v>8330</v>
      </c>
      <c r="B15">
        <v>59</v>
      </c>
      <c r="C15">
        <v>34</v>
      </c>
      <c r="D15">
        <v>4</v>
      </c>
      <c r="E15">
        <v>97</v>
      </c>
    </row>
    <row r="16" spans="1:5" x14ac:dyDescent="0.25">
      <c r="A16" s="4" t="s">
        <v>8331</v>
      </c>
      <c r="B16">
        <v>65</v>
      </c>
      <c r="C16">
        <v>50</v>
      </c>
      <c r="E16">
        <v>115</v>
      </c>
    </row>
    <row r="17" spans="1:5" x14ac:dyDescent="0.25">
      <c r="A17" s="4" t="s">
        <v>8332</v>
      </c>
      <c r="B17">
        <v>54</v>
      </c>
      <c r="C17">
        <v>31</v>
      </c>
      <c r="D17">
        <v>3</v>
      </c>
      <c r="E17">
        <v>88</v>
      </c>
    </row>
    <row r="18" spans="1:5" x14ac:dyDescent="0.25">
      <c r="A18" s="4" t="s">
        <v>8333</v>
      </c>
      <c r="B18">
        <v>37</v>
      </c>
      <c r="C18">
        <v>35</v>
      </c>
      <c r="D18">
        <v>3</v>
      </c>
      <c r="E18">
        <v>75</v>
      </c>
    </row>
    <row r="19" spans="1:5" x14ac:dyDescent="0.25">
      <c r="A19" s="4" t="s">
        <v>8321</v>
      </c>
      <c r="B19">
        <v>839</v>
      </c>
      <c r="C19">
        <v>493</v>
      </c>
      <c r="D19">
        <v>37</v>
      </c>
      <c r="E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CA46-7DB6-4B42-9F9F-07A4CFB0528C}">
  <dimension ref="A1:H13"/>
  <sheetViews>
    <sheetView tabSelected="1" workbookViewId="0">
      <selection activeCell="V8" sqref="V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5" customFormat="1" x14ac:dyDescent="0.25">
      <c r="A1" s="5" t="s">
        <v>8335</v>
      </c>
      <c r="B1" s="5" t="s">
        <v>8336</v>
      </c>
      <c r="C1" s="5" t="s">
        <v>8337</v>
      </c>
      <c r="D1" s="5" t="s">
        <v>8338</v>
      </c>
      <c r="E1" s="5" t="s">
        <v>8339</v>
      </c>
      <c r="F1" s="5" t="s">
        <v>8340</v>
      </c>
      <c r="G1" s="5" t="s">
        <v>8341</v>
      </c>
      <c r="H1" s="5" t="s">
        <v>8342</v>
      </c>
    </row>
    <row r="2" spans="1:8" x14ac:dyDescent="0.25">
      <c r="A2" t="s">
        <v>8343</v>
      </c>
      <c r="B2">
        <f>COUNTIFS(Kickstarter!F:F, "successful", Kickstarter!D:D, "&lt;1000", Kickstarter!O:O, "plays")</f>
        <v>141</v>
      </c>
      <c r="C2">
        <f>COUNTIFS(Kickstarter!F:F, "failed", Kickstarter!D:D, "&lt;1000", Kickstarter!O:O, "plays")</f>
        <v>45</v>
      </c>
      <c r="D2">
        <f>COUNTIFS(Kickstarter!F:F, "canceled", Kickstarter!D:D, "&lt;1000", Kickstarter!O:O, "plays")</f>
        <v>0</v>
      </c>
      <c r="E2">
        <f>SUM(B2:D2)</f>
        <v>186</v>
      </c>
      <c r="F2" s="11">
        <f>B2/E2*100</f>
        <v>75.806451612903231</v>
      </c>
      <c r="G2" s="11">
        <f>C2/E2*100</f>
        <v>24.193548387096776</v>
      </c>
      <c r="H2" s="11">
        <f>D2/E2*100</f>
        <v>0</v>
      </c>
    </row>
    <row r="3" spans="1:8" x14ac:dyDescent="0.25">
      <c r="A3" t="s">
        <v>8344</v>
      </c>
      <c r="B3">
        <f>COUNTIFS(Kickstarter!F:F, "successful", Kickstarter!D:D, "&gt;=1000",Kickstarter!D:D, "&lt;=4999",  Kickstarter!O:O, "plays")</f>
        <v>388</v>
      </c>
      <c r="C3">
        <f>COUNTIFS(Kickstarter!F:F, "failed", Kickstarter!D:D, "&gt;=1000",Kickstarter!D:D, "&lt;=4999",  Kickstarter!O:O, "plays")</f>
        <v>146</v>
      </c>
      <c r="D3">
        <f>COUNTIFS(Kickstarter!F:F, "canceled", Kickstarter!D:D, "&gt;=1000",Kickstarter!D:D, "&lt;=4999",  Kickstarter!O:O, "plays")</f>
        <v>0</v>
      </c>
      <c r="E3">
        <f t="shared" ref="E3:E13" si="0">SUM(B3:D3)</f>
        <v>534</v>
      </c>
      <c r="F3" s="11">
        <f t="shared" ref="F3:F13" si="1">B3/E3*100</f>
        <v>72.659176029962552</v>
      </c>
      <c r="G3" s="11">
        <f t="shared" ref="G3:G13" si="2">C3/E3*100</f>
        <v>27.340823970037455</v>
      </c>
      <c r="H3" s="11">
        <f t="shared" ref="H3:H13" si="3">D3/E3*100</f>
        <v>0</v>
      </c>
    </row>
    <row r="4" spans="1:8" x14ac:dyDescent="0.25">
      <c r="A4" t="s">
        <v>8345</v>
      </c>
      <c r="B4">
        <f>COUNTIFS(Kickstarter!F:F, "successful", Kickstarter!D:D, "&gt;=5000",Kickstarter!D:D, "&lt;=9999",  Kickstarter!O:O, "plays")</f>
        <v>93</v>
      </c>
      <c r="C4">
        <f>COUNTIFS(Kickstarter!F:F, "failed", Kickstarter!D:D, "&gt;=5000",Kickstarter!D:D, "&lt;=9999",  Kickstarter!O:O, "plays")</f>
        <v>76</v>
      </c>
      <c r="D4">
        <f>COUNTIFS(Kickstarter!F:F, "canceled", Kickstarter!D:D, "&gt;=5000",Kickstarter!D:D, "&lt;=9999",  Kickstarter!O:O, "plays")</f>
        <v>0</v>
      </c>
      <c r="E4">
        <f t="shared" si="0"/>
        <v>169</v>
      </c>
      <c r="F4" s="11">
        <f t="shared" si="1"/>
        <v>55.029585798816569</v>
      </c>
      <c r="G4" s="11">
        <f t="shared" si="2"/>
        <v>44.970414201183431</v>
      </c>
      <c r="H4" s="11">
        <f t="shared" si="3"/>
        <v>0</v>
      </c>
    </row>
    <row r="5" spans="1:8" x14ac:dyDescent="0.25">
      <c r="A5" t="s">
        <v>8346</v>
      </c>
      <c r="B5">
        <f>COUNTIFS(Kickstarter!F:F, "successful", Kickstarter!D:D, "&gt;=10000",Kickstarter!D:D, "&lt;=14999",  Kickstarter!O:O, "plays")</f>
        <v>39</v>
      </c>
      <c r="C5">
        <f>COUNTIFS(Kickstarter!F:F, "failed", Kickstarter!D:D, "&gt;=10000",Kickstarter!D:D, "&lt;=14999",  Kickstarter!O:O, "plays")</f>
        <v>33</v>
      </c>
      <c r="D5">
        <f>COUNTIFS(Kickstarter!F:F, "canceled", Kickstarter!D:D, "&gt;=10000",Kickstarter!D:D, "&lt;=14999",  Kickstarter!O:O, "plays")</f>
        <v>0</v>
      </c>
      <c r="E5">
        <f t="shared" si="0"/>
        <v>72</v>
      </c>
      <c r="F5" s="11">
        <f t="shared" si="1"/>
        <v>54.166666666666664</v>
      </c>
      <c r="G5" s="11">
        <f t="shared" si="2"/>
        <v>45.833333333333329</v>
      </c>
      <c r="H5" s="11">
        <f t="shared" si="3"/>
        <v>0</v>
      </c>
    </row>
    <row r="6" spans="1:8" x14ac:dyDescent="0.25">
      <c r="A6" t="s">
        <v>8347</v>
      </c>
      <c r="B6">
        <f>COUNTIFS(Kickstarter!F:F, "successful", Kickstarter!D:D, "&gt;=15000",Kickstarter!D:D, "&lt;=19999",  Kickstarter!O:O, "plays")</f>
        <v>12</v>
      </c>
      <c r="C6">
        <f>COUNTIFS(Kickstarter!F:F, "failed", Kickstarter!D:D, "&gt;=15000",Kickstarter!D:D, "&lt;=19999",  Kickstarter!O:O, "plays")</f>
        <v>12</v>
      </c>
      <c r="D6">
        <f>COUNTIFS(Kickstarter!F:F, "canceled", Kickstarter!D:D, "&gt;=15000",Kickstarter!D:D, "&lt;=19999",  Kickstarter!O:O, "plays")</f>
        <v>0</v>
      </c>
      <c r="E6">
        <f t="shared" si="0"/>
        <v>24</v>
      </c>
      <c r="F6" s="11">
        <f t="shared" si="1"/>
        <v>50</v>
      </c>
      <c r="G6" s="11">
        <f t="shared" si="2"/>
        <v>50</v>
      </c>
      <c r="H6" s="11">
        <f t="shared" si="3"/>
        <v>0</v>
      </c>
    </row>
    <row r="7" spans="1:8" x14ac:dyDescent="0.25">
      <c r="A7" t="s">
        <v>8348</v>
      </c>
      <c r="B7">
        <f>COUNTIFS(Kickstarter!F:F, "successful", Kickstarter!D:D, "&gt;=20000",Kickstarter!D:D, "&lt;=24999",  Kickstarter!O:O, "plays")</f>
        <v>9</v>
      </c>
      <c r="C7">
        <f>COUNTIFS(Kickstarter!F:F, "failed", Kickstarter!D:D, "&gt;=20000",Kickstarter!D:D, "&lt;=24999",  Kickstarter!O:O, "plays")</f>
        <v>11</v>
      </c>
      <c r="D7">
        <f>COUNTIFS(Kickstarter!F:F, "canceled", Kickstarter!D:D, "&gt;=20000",Kickstarter!D:D, "&lt;=24999",  Kickstarter!O:O, "plays")</f>
        <v>0</v>
      </c>
      <c r="E7">
        <f t="shared" si="0"/>
        <v>20</v>
      </c>
      <c r="F7" s="11">
        <f t="shared" si="1"/>
        <v>45</v>
      </c>
      <c r="G7" s="11">
        <f t="shared" si="2"/>
        <v>55.000000000000007</v>
      </c>
      <c r="H7" s="11">
        <f t="shared" si="3"/>
        <v>0</v>
      </c>
    </row>
    <row r="8" spans="1:8" x14ac:dyDescent="0.25">
      <c r="A8" t="s">
        <v>8349</v>
      </c>
      <c r="B8">
        <f>COUNTIFS(Kickstarter!F:F, "successful", Kickstarter!D:D, "&gt;=25000",Kickstarter!D:D, "&lt;=29999",  Kickstarter!O:O, "plays")</f>
        <v>1</v>
      </c>
      <c r="C8">
        <f>COUNTIFS(Kickstarter!F:F, "failed", Kickstarter!D:D, "&gt;=25000",Kickstarter!D:D, "&lt;=29999",  Kickstarter!O:O, "plays")</f>
        <v>4</v>
      </c>
      <c r="D8">
        <f>COUNTIFS(Kickstarter!F:F, "canceled", Kickstarter!D:D, "&gt;=25000",Kickstarter!D:D, "&lt;=29999",  Kickstarter!O:O, "plays")</f>
        <v>0</v>
      </c>
      <c r="E8">
        <f t="shared" si="0"/>
        <v>5</v>
      </c>
      <c r="F8" s="11">
        <f t="shared" si="1"/>
        <v>20</v>
      </c>
      <c r="G8" s="11">
        <f t="shared" si="2"/>
        <v>80</v>
      </c>
      <c r="H8" s="11">
        <f t="shared" si="3"/>
        <v>0</v>
      </c>
    </row>
    <row r="9" spans="1:8" x14ac:dyDescent="0.25">
      <c r="A9" t="s">
        <v>8350</v>
      </c>
      <c r="B9">
        <f>COUNTIFS(Kickstarter!F:F, "successful", Kickstarter!D:D, "&gt;=30000",Kickstarter!D:D, "&lt;=34999",  Kickstarter!O:O, "plays")</f>
        <v>3</v>
      </c>
      <c r="C9">
        <f>COUNTIFS(Kickstarter!F:F, "failed", Kickstarter!D:D, "&gt;=30000",Kickstarter!D:D, "&lt;=34999",  Kickstarter!O:O, "plays")</f>
        <v>8</v>
      </c>
      <c r="D9">
        <f>COUNTIFS(Kickstarter!F:F, "canceled", Kickstarter!D:D, "&gt;=30000",Kickstarter!D:D, "&lt;=34999",  Kickstarter!O:O, "plays")</f>
        <v>0</v>
      </c>
      <c r="E9">
        <f t="shared" si="0"/>
        <v>11</v>
      </c>
      <c r="F9" s="11">
        <f t="shared" si="1"/>
        <v>27.27272727272727</v>
      </c>
      <c r="G9" s="11">
        <f t="shared" si="2"/>
        <v>72.727272727272734</v>
      </c>
      <c r="H9" s="11">
        <f t="shared" si="3"/>
        <v>0</v>
      </c>
    </row>
    <row r="10" spans="1:8" x14ac:dyDescent="0.25">
      <c r="A10" t="s">
        <v>8351</v>
      </c>
      <c r="B10">
        <f>COUNTIFS(Kickstarter!F:F, "successful", Kickstarter!D:D, "&gt;=35000",Kickstarter!D:D, "&lt;=39999",  Kickstarter!O:O, "plays")</f>
        <v>4</v>
      </c>
      <c r="C10">
        <f>COUNTIFS(Kickstarter!F:F, "failed", Kickstarter!D:D, "&gt;=35000",Kickstarter!D:D, "&lt;=39999",  Kickstarter!O:O, "plays")</f>
        <v>2</v>
      </c>
      <c r="D10">
        <f>COUNTIFS(Kickstarter!F:F, "canceled", Kickstarter!D:D, "&gt;=35000",Kickstarter!D:D, "&lt;=39999",  Kickstarter!O:O, "plays")</f>
        <v>0</v>
      </c>
      <c r="E10">
        <f t="shared" si="0"/>
        <v>6</v>
      </c>
      <c r="F10" s="11">
        <f t="shared" si="1"/>
        <v>66.666666666666657</v>
      </c>
      <c r="G10" s="11">
        <f t="shared" si="2"/>
        <v>33.333333333333329</v>
      </c>
      <c r="H10" s="11">
        <f t="shared" si="3"/>
        <v>0</v>
      </c>
    </row>
    <row r="11" spans="1:8" x14ac:dyDescent="0.25">
      <c r="A11" t="s">
        <v>8352</v>
      </c>
      <c r="B11">
        <f>COUNTIFS(Kickstarter!F:F, "successful", Kickstarter!D:D, "&gt;=40000",Kickstarter!D:D, "&lt;=44999",  Kickstarter!O:O, "plays")</f>
        <v>2</v>
      </c>
      <c r="C11">
        <f>COUNTIFS(Kickstarter!F:F, "failed", Kickstarter!D:D, "&gt;=40000",Kickstarter!D:D, "&lt;=44999",  Kickstarter!O:O, "plays")</f>
        <v>1</v>
      </c>
      <c r="D11">
        <f>COUNTIFS(Kickstarter!F:F, "canceled", Kickstarter!D:D, "&gt;=40000",Kickstarter!D:D, "&lt;=44999",  Kickstarter!O:O, "plays")</f>
        <v>0</v>
      </c>
      <c r="E11">
        <f t="shared" si="0"/>
        <v>3</v>
      </c>
      <c r="F11" s="11">
        <f t="shared" si="1"/>
        <v>66.666666666666657</v>
      </c>
      <c r="G11" s="11">
        <f t="shared" si="2"/>
        <v>33.333333333333329</v>
      </c>
      <c r="H11" s="11">
        <f t="shared" si="3"/>
        <v>0</v>
      </c>
    </row>
    <row r="12" spans="1:8" x14ac:dyDescent="0.25">
      <c r="A12" t="s">
        <v>8353</v>
      </c>
      <c r="B12">
        <f>COUNTIFS(Kickstarter!F:F, "successful", Kickstarter!D:D, "&gt;=45000",Kickstarter!D:D, "&lt;=49999",  Kickstarter!O:O, "plays")</f>
        <v>0</v>
      </c>
      <c r="C12">
        <f>COUNTIFS(Kickstarter!F:F, "failed", Kickstarter!D:D, "&gt;=45000",Kickstarter!D:D, "&lt;=49999",  Kickstarter!O:O, "plays")</f>
        <v>1</v>
      </c>
      <c r="D12">
        <f>COUNTIFS(Kickstarter!F:F, "canceled", Kickstarter!D:D, "&gt;=45000",Kickstarter!D:D, "&lt;=49999",  Kickstarter!O:O, "plays")</f>
        <v>0</v>
      </c>
      <c r="E12">
        <f t="shared" si="0"/>
        <v>1</v>
      </c>
      <c r="F12" s="11">
        <f t="shared" si="1"/>
        <v>0</v>
      </c>
      <c r="G12" s="11">
        <f t="shared" si="2"/>
        <v>100</v>
      </c>
      <c r="H12" s="11">
        <f t="shared" si="3"/>
        <v>0</v>
      </c>
    </row>
    <row r="13" spans="1:8" x14ac:dyDescent="0.25">
      <c r="A13" t="s">
        <v>8354</v>
      </c>
      <c r="B13">
        <f>COUNTIFS(Kickstarter!F:F, "successful", Kickstarter!D:D, "&gt;=50000",  Kickstarter!O:O, "plays")</f>
        <v>2</v>
      </c>
      <c r="C13">
        <f>COUNTIFS(Kickstarter!F:F, "failed", Kickstarter!D:D, "&gt;=50000",  Kickstarter!O:O, "plays")</f>
        <v>14</v>
      </c>
      <c r="D13">
        <f>COUNTIFS(Kickstarter!F:F, "canceled", Kickstarter!D:D, "&gt;=50000",  Kickstarter!O:O, "plays")</f>
        <v>0</v>
      </c>
      <c r="E13">
        <f t="shared" si="0"/>
        <v>16</v>
      </c>
      <c r="F13" s="11">
        <f t="shared" si="1"/>
        <v>12.5</v>
      </c>
      <c r="G13" s="11">
        <f t="shared" si="2"/>
        <v>87.5</v>
      </c>
      <c r="H13" s="1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Johnson</dc:creator>
  <cp:lastModifiedBy>Lawrence Johnson</cp:lastModifiedBy>
  <dcterms:created xsi:type="dcterms:W3CDTF">2021-12-14T05:56:54Z</dcterms:created>
  <dcterms:modified xsi:type="dcterms:W3CDTF">2021-12-17T04:14:26Z</dcterms:modified>
</cp:coreProperties>
</file>