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bergr_ad_unc_edu/Documents/2020-2021/2020-2021.fall/1130.161-001/materials/04/"/>
    </mc:Choice>
  </mc:AlternateContent>
  <xr:revisionPtr revIDLastSave="23" documentId="8_{E3F42303-6121-4822-BB28-571558789100}" xr6:coauthVersionLast="45" xr6:coauthVersionMax="45" xr10:uidLastSave="{AE778179-E605-4F02-95DF-9248E6ADEF46}"/>
  <bookViews>
    <workbookView xWindow="-120" yWindow="-120" windowWidth="29040" windowHeight="15840" activeTab="1" xr2:uid="{9F6C6966-66FA-443B-BF31-2D902AF09CB5}"/>
  </bookViews>
  <sheets>
    <sheet name="Calendars" sheetId="1" r:id="rId1"/>
    <sheet name="Fall 2020 Class Schedule" sheetId="2" r:id="rId2"/>
  </sheets>
  <definedNames>
    <definedName name="_xlnm._FilterDatabase" localSheetId="1" hidden="1">'Fall 2020 Class Schedule'!$A$1:$I$84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2" l="1"/>
  <c r="C82" i="2"/>
  <c r="C81" i="2"/>
  <c r="C79" i="2"/>
  <c r="C77" i="2"/>
  <c r="C76" i="2"/>
  <c r="C74" i="2"/>
  <c r="C73" i="2"/>
  <c r="C72" i="2"/>
  <c r="C71" i="2"/>
  <c r="C67" i="2"/>
  <c r="C66" i="2"/>
  <c r="C61" i="2"/>
  <c r="C60" i="2"/>
  <c r="C58" i="2"/>
  <c r="C57" i="2"/>
  <c r="C55" i="2"/>
  <c r="C54" i="2"/>
  <c r="C53" i="2"/>
  <c r="C52" i="2"/>
  <c r="C51" i="2"/>
  <c r="C49" i="2"/>
  <c r="C48" i="2"/>
  <c r="C46" i="2"/>
  <c r="C45" i="2"/>
  <c r="C44" i="2"/>
  <c r="C42" i="2"/>
  <c r="C41" i="2"/>
  <c r="C37" i="2"/>
  <c r="C36" i="2"/>
  <c r="C35" i="2"/>
  <c r="C34" i="2"/>
  <c r="C31" i="2"/>
  <c r="C30" i="2"/>
  <c r="C29" i="2"/>
  <c r="C27" i="2"/>
  <c r="C26" i="2"/>
  <c r="C25" i="2"/>
  <c r="C24" i="2"/>
  <c r="C22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49" i="1"/>
  <c r="B49" i="1"/>
  <c r="G48" i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F48" i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C48" i="1"/>
  <c r="B48" i="1"/>
  <c r="C36" i="1"/>
  <c r="G35" i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C35" i="1"/>
  <c r="H34" i="1"/>
  <c r="G23" i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H22" i="1"/>
  <c r="D19" i="1"/>
  <c r="D16" i="1"/>
  <c r="D15" i="1"/>
  <c r="D14" i="1"/>
  <c r="D13" i="1"/>
  <c r="D12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<sst xmlns="http://schemas.openxmlformats.org/spreadsheetml/2006/main" count="353" uniqueCount="196">
  <si>
    <t>Academic Calendar Fall 2020</t>
  </si>
  <si>
    <t>What</t>
  </si>
  <si>
    <t>Date</t>
  </si>
  <si>
    <t>Comments</t>
  </si>
  <si>
    <t>days between</t>
  </si>
  <si>
    <t>teaching days</t>
  </si>
  <si>
    <t>sort order</t>
  </si>
  <si>
    <t>no classes</t>
  </si>
  <si>
    <t>M</t>
  </si>
  <si>
    <t>Classes Begin</t>
  </si>
  <si>
    <t>MW</t>
  </si>
  <si>
    <t>Last Day for Late Registration</t>
  </si>
  <si>
    <t>W</t>
  </si>
  <si>
    <t>Labor Day</t>
  </si>
  <si>
    <t>T</t>
  </si>
  <si>
    <t>University Day</t>
  </si>
  <si>
    <t>classes cancelled between 0905-1220</t>
  </si>
  <si>
    <t>TR</t>
  </si>
  <si>
    <t>Classes end</t>
  </si>
  <si>
    <t>R</t>
  </si>
  <si>
    <t>Exam day</t>
  </si>
  <si>
    <t>F</t>
  </si>
  <si>
    <t>Online</t>
  </si>
  <si>
    <t>Reading day</t>
  </si>
  <si>
    <t>Thanksgiving recess begins</t>
  </si>
  <si>
    <t>Commencement</t>
  </si>
  <si>
    <t>number of days between first and last day of classes</t>
  </si>
  <si>
    <t>Standard Class Meeting Patterns</t>
  </si>
  <si>
    <t>New Standard Meeting Pattern - Fall 2020</t>
  </si>
  <si>
    <t>Class Durations</t>
  </si>
  <si>
    <t xml:space="preserve">M/W/F Schedule (15 minutes between classes) </t>
  </si>
  <si>
    <t xml:space="preserve">M/W/F Schedule (30 minutes between classes) </t>
  </si>
  <si>
    <t>3.0 hours once a week</t>
  </si>
  <si>
    <t xml:space="preserve">Period 1     8:00 – 8:50 a.m. </t>
  </si>
  <si>
    <t xml:space="preserve">Period 2     9:05 – 9:55 a.m. </t>
  </si>
  <si>
    <t xml:space="preserve">Period 2     9:20 – 10:10 a.m. </t>
  </si>
  <si>
    <t>3.0 hours twice a week</t>
  </si>
  <si>
    <t xml:space="preserve">Period 3  10:10 – 11:00 a.m. </t>
  </si>
  <si>
    <t xml:space="preserve">Period 3   10:40 – 11:30 a.m. </t>
  </si>
  <si>
    <t xml:space="preserve">Period 4  11:15 – 12:05 p.m. </t>
  </si>
  <si>
    <t xml:space="preserve">Period 4   12:00 – 12:50 p.m. </t>
  </si>
  <si>
    <t>3.0 hours three times a week</t>
  </si>
  <si>
    <t xml:space="preserve">Period 5  12:20 – 1:10 p.m. </t>
  </si>
  <si>
    <t xml:space="preserve">Period 5     1:20 – 2:10 p.m. </t>
  </si>
  <si>
    <t>Period 6    1:25 – 2:15 p.m.</t>
  </si>
  <si>
    <t>Period 6     2:40 – 3:30 p.m.</t>
  </si>
  <si>
    <t>161 &amp; 201 lecture 3.0 hours one time a week</t>
  </si>
  <si>
    <t xml:space="preserve">Period 7    2:30 – 3:20 p.m. </t>
  </si>
  <si>
    <t xml:space="preserve">Period 7     4:00 – 4:50 p.m. </t>
  </si>
  <si>
    <t xml:space="preserve">Period 8    3:35 – 4:25 p.m. </t>
  </si>
  <si>
    <t xml:space="preserve">Period 8     5:20 – 6:10 p.m. </t>
  </si>
  <si>
    <t>Corey Mercy's class</t>
  </si>
  <si>
    <t xml:space="preserve">Period 9    4:40 – 5:30 p.m. </t>
  </si>
  <si>
    <t>Period 9     6:40 – 7:30 p.m. if extended</t>
  </si>
  <si>
    <t>Period 10  5:45 – 6:35 p.m.</t>
  </si>
  <si>
    <t>Period 10   8:00 – 8:50 p.m. if extended</t>
  </si>
  <si>
    <t xml:space="preserve"> T/TH Schedule (15 minutes between classes) </t>
  </si>
  <si>
    <t xml:space="preserve"> T/TH Schedule (30 minutes between classes) </t>
  </si>
  <si>
    <t xml:space="preserve">Period 1   8:00 – 9:15 a.m. </t>
  </si>
  <si>
    <t xml:space="preserve">Period 1    8:00 – 9:15 a.m. </t>
  </si>
  <si>
    <t xml:space="preserve">Period 2   9:30 – 10:45 a.m. </t>
  </si>
  <si>
    <t xml:space="preserve">Period 2    9:45 – 11:00 a.m. </t>
  </si>
  <si>
    <t>end of 3.0 hour class</t>
  </si>
  <si>
    <t xml:space="preserve">Period 3 11:00 – 12:15 p.m. </t>
  </si>
  <si>
    <t xml:space="preserve">Period 3  11:30 – 12:45 p.m. </t>
  </si>
  <si>
    <t>end of first 1.5 hour class</t>
  </si>
  <si>
    <t xml:space="preserve">Period 4  12:30 – 1:45 p.m. </t>
  </si>
  <si>
    <t xml:space="preserve">Period 4    1:15 – 2:30 p.m. </t>
  </si>
  <si>
    <t xml:space="preserve">Period 5    2:00 – 3:15 p.m. </t>
  </si>
  <si>
    <t xml:space="preserve">Period 5    3:00 – 4:15 p.m. </t>
  </si>
  <si>
    <t>break between classes</t>
  </si>
  <si>
    <t xml:space="preserve">Period 6    3:30 – 4:45 p.m. </t>
  </si>
  <si>
    <t xml:space="preserve">Period 6    4:45 – 6:00 p.m. </t>
  </si>
  <si>
    <t xml:space="preserve">Period 7    5:00 – 6:15 p.m. </t>
  </si>
  <si>
    <t xml:space="preserve">Period 7    6:30 – 7:45 p.m. </t>
  </si>
  <si>
    <t xml:space="preserve">Class Start Times </t>
  </si>
  <si>
    <t xml:space="preserve">All classes, regardless of length, should begin at official starting times listed above. </t>
  </si>
  <si>
    <t>Any remaining classes with non‐standard meeting patterns should still adhere to the same starting times to preserve accessibility for other classes in the rooms</t>
  </si>
  <si>
    <t>3.0 hours</t>
  </si>
  <si>
    <t>1.5 hours</t>
  </si>
  <si>
    <t>Session</t>
  </si>
  <si>
    <t>Twice a week</t>
  </si>
  <si>
    <t>once a week</t>
  </si>
  <si>
    <t>The Academic Calendar must have a minimum of 750 minutes of instruction per credit hour. 
For the standard 3-credit hour course, 2,250 (3x750) minutes of instruction are required.
 planned term in the Academic Calendar.</t>
  </si>
  <si>
    <t>number of 75 minute class sessions</t>
  </si>
  <si>
    <t>number of 150 minute class sessions</t>
  </si>
  <si>
    <t>Current Meeting Pattern (15 minutes between classes)</t>
  </si>
  <si>
    <t>Fall 2020 Meeting Pattern (30 minutes between classes)</t>
  </si>
  <si>
    <t>Period 1 MWF  8:00 am- 8:50 am</t>
  </si>
  <si>
    <t>same</t>
  </si>
  <si>
    <t>Period 1 TR  8:00 am- 9:15 am</t>
  </si>
  <si>
    <t>Period 2 MWF  9:05 am- 9:55 am</t>
  </si>
  <si>
    <t>9:20 - 10:10</t>
  </si>
  <si>
    <t>Period 2 TR  9:30 am-10:45 am</t>
  </si>
  <si>
    <t>9:45 - 11:00</t>
  </si>
  <si>
    <t>Period 3 MWF 10:10 am-11:00 am</t>
  </si>
  <si>
    <t>10:40 - 11:30</t>
  </si>
  <si>
    <t>Period 3 TR 11:00 am-12:15 pm</t>
  </si>
  <si>
    <t>11:30 - 12:45</t>
  </si>
  <si>
    <t>Period 4 MWF 11:15 am-12:05 pm</t>
  </si>
  <si>
    <t>12 - 12:50</t>
  </si>
  <si>
    <t>Period 4 TR 12:30 pm- 1:45 pm</t>
  </si>
  <si>
    <t>1:15 - 2:30</t>
  </si>
  <si>
    <t>Period 5 MWF 12:20 pm- 1:10 pm</t>
  </si>
  <si>
    <t>1:20 - 2:10</t>
  </si>
  <si>
    <t>Period 5 TR  2:00 pm- 3:15 pm</t>
  </si>
  <si>
    <t>3:00 - 4:15</t>
  </si>
  <si>
    <t>Period 6 MWF  1:25 pm- 2:15 pm</t>
  </si>
  <si>
    <t>2:40 - 3:30</t>
  </si>
  <si>
    <t>Period 6 TR  3:30 pm- 4:45 pm</t>
  </si>
  <si>
    <t>4:45 - 6:00</t>
  </si>
  <si>
    <t>Period 7 MWF  2:30 pm- 3:20 pm</t>
  </si>
  <si>
    <t>4:00 - 4:50</t>
  </si>
  <si>
    <t>Period 7 TR  5:00 pm- 6:15 pm</t>
  </si>
  <si>
    <t>6:30 - 7:45</t>
  </si>
  <si>
    <t>Period 8 MWF  3:35 pm- 4:25 pm</t>
  </si>
  <si>
    <t>5:20 - 6:10</t>
  </si>
  <si>
    <t>*Period 9 MWF 4:40 pm - 5:30 pm</t>
  </si>
  <si>
    <t>*</t>
  </si>
  <si>
    <t>*Period 10 MWF 5:45pm - 6:35pm</t>
  </si>
  <si>
    <t xml:space="preserve">*As needed, classes typically scheduled in Period 9 and 10 on MWF will be provided assistance in scheduling </t>
  </si>
  <si>
    <t>First Day</t>
  </si>
  <si>
    <t>Start Time</t>
  </si>
  <si>
    <t>End Time</t>
  </si>
  <si>
    <t>sort</t>
  </si>
  <si>
    <t>Weekly</t>
  </si>
  <si>
    <t>Number</t>
  </si>
  <si>
    <t>Section</t>
  </si>
  <si>
    <t>Credit</t>
  </si>
  <si>
    <t>Name</t>
  </si>
  <si>
    <t>Retrieving and Analyzing Information</t>
  </si>
  <si>
    <t xml:space="preserve">Tools for Information Literacy </t>
  </si>
  <si>
    <t>Foundations of Information Science</t>
  </si>
  <si>
    <t>Retrieval and Organizing Systems</t>
  </si>
  <si>
    <t>Information Systems Analysis and Design</t>
  </si>
  <si>
    <t>Information Use for Organizational Effectiveness</t>
  </si>
  <si>
    <t>Int Special Topics: Programming for Data Analysis</t>
  </si>
  <si>
    <t>Special Topics: Digital Health Innovations &amp; Impact</t>
  </si>
  <si>
    <t xml:space="preserve">Human Information Interactions </t>
  </si>
  <si>
    <t>WEB</t>
  </si>
  <si>
    <t>02W</t>
  </si>
  <si>
    <t xml:space="preserve">Information Resources and Services </t>
  </si>
  <si>
    <t>03W</t>
  </si>
  <si>
    <t xml:space="preserve">Information Retrieval </t>
  </si>
  <si>
    <t xml:space="preserve">Resource Selection and Evaluation </t>
  </si>
  <si>
    <t>Organization of Information</t>
  </si>
  <si>
    <t xml:space="preserve">Database Systems I </t>
  </si>
  <si>
    <t xml:space="preserve"> 01W</t>
  </si>
  <si>
    <t>04W</t>
  </si>
  <si>
    <t>Youth and Technology in Libraries</t>
  </si>
  <si>
    <t xml:space="preserve">Introduction to Archives and Records Management </t>
  </si>
  <si>
    <t>Principles and Techniques of Storytelling</t>
  </si>
  <si>
    <t xml:space="preserve">Programming for Information Professionals </t>
  </si>
  <si>
    <t>Web Development</t>
  </si>
  <si>
    <t>Mobile Web Development</t>
  </si>
  <si>
    <t xml:space="preserve">Research Methods Overview </t>
  </si>
  <si>
    <t xml:space="preserve">Systems Analysis </t>
  </si>
  <si>
    <t>Management for Information Professionals</t>
  </si>
  <si>
    <t xml:space="preserve">Text Mining </t>
  </si>
  <si>
    <t>Database Systems II</t>
  </si>
  <si>
    <t>Information Analytics</t>
  </si>
  <si>
    <t xml:space="preserve">Visual Analytics </t>
  </si>
  <si>
    <t>Int Special Topics: Community Data Lab</t>
  </si>
  <si>
    <t>Data Mining: Methods and Applications</t>
  </si>
  <si>
    <t>Special Topics: Information Professionals in the Makerspace: Critical Theories, Applications, and Practices</t>
  </si>
  <si>
    <t>Selected topic: Diversity, Equity, and Inclusion in Open Access</t>
  </si>
  <si>
    <t>690</t>
  </si>
  <si>
    <t>01W</t>
  </si>
  <si>
    <t>Data Ethics for Applied Data Science</t>
  </si>
  <si>
    <t>Information Science Capstone</t>
  </si>
  <si>
    <t xml:space="preserve">Scholarly Communication </t>
  </si>
  <si>
    <t>Evidence Based Medicine</t>
  </si>
  <si>
    <t>User Interface Design</t>
  </si>
  <si>
    <t>Usability Testing and Evaluation</t>
  </si>
  <si>
    <t>Metadata</t>
  </si>
  <si>
    <t>Introduction to Metadata Architectures and Applications</t>
  </si>
  <si>
    <t>Introduction to Digital Curation</t>
  </si>
  <si>
    <t>Advanced Digital Curation</t>
  </si>
  <si>
    <t>Digital Preservation and Access</t>
  </si>
  <si>
    <t>Access, Outreach, and Public Service in Cultural Heritage Repositories;</t>
  </si>
  <si>
    <t>International and Cross-Cultural Perspectives for Information Management</t>
  </si>
  <si>
    <t>Audit and Certification of Trustworthy Digital Repositories</t>
  </si>
  <si>
    <t>Information Assurance</t>
  </si>
  <si>
    <t xml:space="preserve">Health Informatics Seminar </t>
  </si>
  <si>
    <t>Proposal Development</t>
  </si>
  <si>
    <t>4W</t>
  </si>
  <si>
    <t>Library Assessment</t>
  </si>
  <si>
    <t xml:space="preserve">Big Data, Algorithms, and Society </t>
  </si>
  <si>
    <t>Seminar Series in Digital Curation</t>
  </si>
  <si>
    <t>Seminar in Academic Libraries</t>
  </si>
  <si>
    <t>Popular Materials</t>
  </si>
  <si>
    <t>Research Issues and Questions I</t>
  </si>
  <si>
    <t>Seminar in Teaching Practice</t>
  </si>
  <si>
    <t>Humanities and Social Science Information</t>
  </si>
  <si>
    <t>691H</t>
  </si>
  <si>
    <t>Research Methods in 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</si>
</sst>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h:mm;@"/>
    <numFmt numFmtId="166" formatCode="[$-409]h:mm\ AM/PM;@"/>
    <numFmt numFmtId="167" formatCode="0.0"/>
  </numFmts>
  <fonts count="16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27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5" tint="-0.249977111117893"/>
      <name val="Calibri"/>
      <family val="2"/>
    </font>
    <font>
      <sz val="10"/>
      <color theme="0"/>
      <name val="Calibri"/>
      <family val="2"/>
    </font>
    <font>
      <sz val="10"/>
      <color rgb="FFC00000"/>
      <name val="Calibri"/>
      <family val="2"/>
    </font>
    <font>
      <sz val="10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rgb="FFFFFF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lightDown">
        <fgColor theme="7"/>
        <bgColor rgb="FF00B050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lightUp">
        <fgColor theme="7"/>
        <bgColor rgb="FF7030A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 shrinkToFit="1"/>
    </xf>
    <xf numFmtId="0" fontId="5" fillId="0" borderId="0" applyNumberFormat="0" applyFill="0" applyBorder="0" applyAlignment="0" applyProtection="0"/>
    <xf numFmtId="0" fontId="11" fillId="9" borderId="16">
      <alignment horizontal="center" vertical="center" shrinkToFit="1"/>
    </xf>
    <xf numFmtId="0" fontId="12" fillId="0" borderId="16">
      <alignment horizontal="center" vertical="center" shrinkToFit="1"/>
    </xf>
    <xf numFmtId="49" fontId="1" fillId="10" borderId="16">
      <alignment horizontal="center" vertical="center" shrinkToFit="1"/>
    </xf>
    <xf numFmtId="0" fontId="13" fillId="11" borderId="16">
      <alignment horizontal="center" vertical="center" shrinkToFit="1"/>
    </xf>
    <xf numFmtId="0" fontId="4" fillId="3" borderId="16" applyProtection="0">
      <alignment horizontal="center" vertical="center"/>
    </xf>
    <xf numFmtId="0" fontId="3" fillId="5" borderId="16" applyProtection="0">
      <alignment horizontal="center" vertical="center"/>
    </xf>
    <xf numFmtId="49" fontId="14" fillId="12" borderId="16">
      <alignment horizontal="center" vertical="center" shrinkToFit="1"/>
    </xf>
    <xf numFmtId="0" fontId="3" fillId="2" borderId="16" applyProtection="0">
      <alignment horizontal="center" vertical="center" shrinkToFit="1"/>
    </xf>
    <xf numFmtId="0" fontId="4" fillId="4" borderId="16" applyProtection="0">
      <alignment horizontal="center" vertical="center" shrinkToFit="1"/>
    </xf>
    <xf numFmtId="0" fontId="3" fillId="20" borderId="16">
      <alignment horizontal="center" vertical="center" shrinkToFit="1"/>
    </xf>
    <xf numFmtId="0" fontId="3" fillId="13" borderId="16">
      <alignment horizontal="center" vertical="center" wrapText="1"/>
    </xf>
    <xf numFmtId="0" fontId="14" fillId="14" borderId="16">
      <alignment horizontal="center" vertical="center" shrinkToFit="1"/>
    </xf>
    <xf numFmtId="0" fontId="15" fillId="15" borderId="16">
      <alignment horizontal="center" vertical="center"/>
    </xf>
    <xf numFmtId="49" fontId="11" fillId="16" borderId="16">
      <alignment horizontal="center" vertical="center" shrinkToFit="1"/>
    </xf>
    <xf numFmtId="0" fontId="3" fillId="17" borderId="16">
      <alignment horizontal="center" vertical="center" shrinkToFit="1"/>
    </xf>
    <xf numFmtId="0" fontId="14" fillId="18" borderId="16">
      <alignment horizontal="center" vertical="center" wrapText="1"/>
    </xf>
    <xf numFmtId="0" fontId="14" fillId="19" borderId="16">
      <alignment horizontal="center" vertical="center" wrapText="1"/>
    </xf>
  </cellStyleXfs>
  <cellXfs count="128">
    <xf numFmtId="0" fontId="0" fillId="0" borderId="0" xfId="0">
      <alignment vertical="center" shrinkToFit="1"/>
    </xf>
    <xf numFmtId="0" fontId="2" fillId="6" borderId="1" xfId="0" applyFont="1" applyFill="1" applyBorder="1" applyAlignment="1">
      <alignment horizontal="centerContinuous" vertical="center" wrapText="1"/>
    </xf>
    <xf numFmtId="164" fontId="3" fillId="6" borderId="2" xfId="0" applyNumberFormat="1" applyFont="1" applyFill="1" applyBorder="1" applyAlignment="1">
      <alignment horizontal="centerContinuous"/>
    </xf>
    <xf numFmtId="0" fontId="3" fillId="6" borderId="3" xfId="0" applyFont="1" applyFill="1" applyBorder="1" applyAlignment="1">
      <alignment horizontal="centerContinuous"/>
    </xf>
    <xf numFmtId="0" fontId="4" fillId="0" borderId="4" xfId="0" applyFont="1" applyBorder="1">
      <alignment vertical="center" shrinkToFit="1"/>
    </xf>
    <xf numFmtId="164" fontId="4" fillId="0" borderId="0" xfId="0" applyNumberFormat="1" applyFont="1">
      <alignment vertical="center" shrinkToFit="1"/>
    </xf>
    <xf numFmtId="0" fontId="5" fillId="0" borderId="0" xfId="1" applyAlignment="1">
      <alignment vertical="center" shrinkToFit="1"/>
    </xf>
    <xf numFmtId="0" fontId="6" fillId="6" borderId="1" xfId="0" applyFont="1" applyFill="1" applyBorder="1" applyAlignment="1">
      <alignment horizontal="right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shrinkToFit="1"/>
    </xf>
    <xf numFmtId="0" fontId="0" fillId="7" borderId="3" xfId="0" applyFill="1" applyBorder="1" applyAlignment="1">
      <alignment horizontal="center" vertical="center" shrinkToFit="1"/>
    </xf>
    <xf numFmtId="0" fontId="4" fillId="0" borderId="4" xfId="0" applyFont="1" applyBorder="1" applyAlignment="1">
      <alignment horizontal="right" vertical="center" shrinkToFit="1"/>
    </xf>
    <xf numFmtId="164" fontId="0" fillId="0" borderId="0" xfId="0" applyNumberFormat="1" applyAlignment="1">
      <alignment horizontal="center" vertical="center" shrinkToFit="1"/>
    </xf>
    <xf numFmtId="0" fontId="4" fillId="0" borderId="0" xfId="0" applyFont="1">
      <alignment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4" xfId="0" applyBorder="1" applyAlignment="1">
      <alignment horizontal="right" vertical="center" shrinkToFit="1"/>
    </xf>
    <xf numFmtId="164" fontId="4" fillId="0" borderId="0" xfId="0" applyNumberFormat="1" applyFont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4" fillId="0" borderId="7" xfId="0" applyFont="1" applyBorder="1" applyAlignment="1">
      <alignment horizontal="right" vertical="center" shrinkToFit="1"/>
    </xf>
    <xf numFmtId="164" fontId="4" fillId="0" borderId="9" xfId="0" applyNumberFormat="1" applyFont="1" applyBorder="1" applyAlignment="1">
      <alignment horizontal="center" vertical="center" shrinkToFit="1"/>
    </xf>
    <xf numFmtId="0" fontId="4" fillId="0" borderId="9" xfId="0" applyFont="1" applyBorder="1">
      <alignment vertical="center" shrinkToFit="1"/>
    </xf>
    <xf numFmtId="0" fontId="7" fillId="7" borderId="4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7" borderId="10" xfId="0" applyFont="1" applyFill="1" applyBorder="1" applyAlignment="1">
      <alignment wrapText="1"/>
    </xf>
    <xf numFmtId="0" fontId="8" fillId="8" borderId="10" xfId="0" applyFont="1" applyFill="1" applyBorder="1" applyAlignment="1">
      <alignment wrapText="1"/>
    </xf>
    <xf numFmtId="0" fontId="8" fillId="7" borderId="3" xfId="0" applyFont="1" applyFill="1" applyBorder="1" applyAlignment="1">
      <alignment vertical="center"/>
    </xf>
    <xf numFmtId="0" fontId="9" fillId="0" borderId="11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wrapText="1"/>
    </xf>
    <xf numFmtId="165" fontId="0" fillId="0" borderId="6" xfId="0" applyNumberFormat="1" applyBorder="1" applyAlignment="1">
      <alignment vertical="center"/>
    </xf>
    <xf numFmtId="166" fontId="0" fillId="0" borderId="0" xfId="0" applyNumberFormat="1">
      <alignment vertical="center" shrinkToFit="1"/>
    </xf>
    <xf numFmtId="0" fontId="0" fillId="0" borderId="11" xfId="0" applyBorder="1" applyAlignment="1">
      <alignment vertical="center"/>
    </xf>
    <xf numFmtId="0" fontId="10" fillId="0" borderId="11" xfId="0" applyFont="1" applyBorder="1" applyAlignment="1">
      <alignment vertical="center"/>
    </xf>
    <xf numFmtId="165" fontId="0" fillId="0" borderId="8" xfId="0" applyNumberFormat="1" applyBorder="1" applyAlignment="1">
      <alignment vertical="center"/>
    </xf>
    <xf numFmtId="0" fontId="9" fillId="0" borderId="11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>
      <alignment vertical="center" shrinkToFit="1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9" fillId="0" borderId="12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Continuous" vertical="center" shrinkToFit="1"/>
    </xf>
    <xf numFmtId="0" fontId="0" fillId="0" borderId="3" xfId="0" applyBorder="1" applyAlignment="1">
      <alignment horizontal="centerContinuous" vertical="center" shrinkToFit="1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centerContinuous" vertical="center" shrinkToFit="1"/>
    </xf>
    <xf numFmtId="0" fontId="0" fillId="0" borderId="8" xfId="0" applyBorder="1" applyAlignment="1">
      <alignment horizontal="centerContinuous" vertical="center" shrinkToFit="1"/>
    </xf>
    <xf numFmtId="0" fontId="0" fillId="7" borderId="1" xfId="0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shrinkToFit="1"/>
    </xf>
    <xf numFmtId="0" fontId="8" fillId="7" borderId="2" xfId="0" applyFont="1" applyFill="1" applyBorder="1">
      <alignment vertical="center" shrinkToFit="1"/>
    </xf>
    <xf numFmtId="0" fontId="8" fillId="7" borderId="3" xfId="0" applyFont="1" applyFill="1" applyBorder="1">
      <alignment vertical="center" shrinkToFi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 shrinkToFi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1" xfId="0" applyFill="1" applyBorder="1">
      <alignment vertical="center" shrinkToFit="1"/>
    </xf>
    <xf numFmtId="0" fontId="0" fillId="0" borderId="2" xfId="0" applyBorder="1">
      <alignment vertical="center" shrinkToFit="1"/>
    </xf>
    <xf numFmtId="0" fontId="0" fillId="0" borderId="3" xfId="0" applyBorder="1">
      <alignment vertical="center" shrinkToFit="1"/>
    </xf>
    <xf numFmtId="0" fontId="0" fillId="7" borderId="0" xfId="0" applyFill="1">
      <alignment vertical="center" shrinkToFit="1"/>
    </xf>
    <xf numFmtId="0" fontId="0" fillId="8" borderId="0" xfId="0" applyFill="1">
      <alignment vertical="center" shrinkToFit="1"/>
    </xf>
    <xf numFmtId="0" fontId="0" fillId="8" borderId="6" xfId="0" applyFill="1" applyBorder="1">
      <alignment vertical="center" shrinkToFit="1"/>
    </xf>
    <xf numFmtId="0" fontId="0" fillId="0" borderId="9" xfId="0" applyBorder="1">
      <alignment vertical="center" shrinkToFit="1"/>
    </xf>
    <xf numFmtId="0" fontId="0" fillId="0" borderId="8" xfId="0" applyBorder="1">
      <alignment vertical="center" shrinkToFit="1"/>
    </xf>
    <xf numFmtId="164" fontId="11" fillId="6" borderId="16" xfId="0" applyNumberFormat="1" applyFont="1" applyFill="1" applyBorder="1" applyAlignment="1">
      <alignment horizontal="center" vertical="center" shrinkToFit="1"/>
    </xf>
    <xf numFmtId="166" fontId="11" fillId="6" borderId="16" xfId="0" applyNumberFormat="1" applyFont="1" applyFill="1" applyBorder="1" applyAlignment="1">
      <alignment horizontal="center" vertical="center" shrinkToFit="1"/>
    </xf>
    <xf numFmtId="1" fontId="11" fillId="6" borderId="16" xfId="0" applyNumberFormat="1" applyFont="1" applyFill="1" applyBorder="1" applyAlignment="1">
      <alignment horizontal="center" vertical="center" shrinkToFit="1"/>
    </xf>
    <xf numFmtId="0" fontId="11" fillId="6" borderId="16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center" vertical="center" shrinkToFit="1"/>
    </xf>
    <xf numFmtId="167" fontId="11" fillId="6" borderId="16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64" fontId="12" fillId="0" borderId="16" xfId="3" applyNumberFormat="1">
      <alignment horizontal="center" vertical="center" shrinkToFit="1"/>
    </xf>
    <xf numFmtId="166" fontId="12" fillId="0" borderId="16" xfId="3" applyNumberFormat="1">
      <alignment horizontal="center" vertical="center" shrinkToFit="1"/>
    </xf>
    <xf numFmtId="0" fontId="12" fillId="0" borderId="16" xfId="3">
      <alignment horizontal="center" vertical="center" shrinkToFit="1"/>
    </xf>
    <xf numFmtId="0" fontId="12" fillId="0" borderId="0" xfId="3" applyBorder="1">
      <alignment horizontal="center" vertical="center" shrinkToFit="1"/>
    </xf>
    <xf numFmtId="0" fontId="0" fillId="0" borderId="0" xfId="0" applyAlignment="1">
      <alignment vertical="top"/>
    </xf>
    <xf numFmtId="164" fontId="13" fillId="11" borderId="16" xfId="5" applyNumberFormat="1">
      <alignment horizontal="center" vertical="center" shrinkToFit="1"/>
    </xf>
    <xf numFmtId="166" fontId="13" fillId="11" borderId="16" xfId="5" applyNumberFormat="1">
      <alignment horizontal="center" vertical="center" shrinkToFit="1"/>
    </xf>
    <xf numFmtId="0" fontId="13" fillId="11" borderId="16" xfId="5">
      <alignment horizontal="center" vertical="center" shrinkToFit="1"/>
    </xf>
    <xf numFmtId="0" fontId="0" fillId="0" borderId="0" xfId="0" applyAlignment="1">
      <alignment horizontal="center" vertical="top"/>
    </xf>
    <xf numFmtId="166" fontId="12" fillId="7" borderId="16" xfId="3" applyNumberFormat="1" applyFill="1">
      <alignment horizontal="center" vertical="center" shrinkToFit="1"/>
    </xf>
    <xf numFmtId="164" fontId="3" fillId="20" borderId="16" xfId="11" applyNumberFormat="1">
      <alignment horizontal="center" vertical="center" shrinkToFit="1"/>
    </xf>
    <xf numFmtId="166" fontId="3" fillId="20" borderId="16" xfId="11" applyNumberFormat="1">
      <alignment horizontal="center" vertical="center" shrinkToFit="1"/>
    </xf>
    <xf numFmtId="0" fontId="3" fillId="20" borderId="16" xfId="11">
      <alignment horizontal="center" vertical="center" shrinkToFit="1"/>
    </xf>
    <xf numFmtId="0" fontId="0" fillId="0" borderId="0" xfId="0" applyAlignment="1">
      <alignment vertical="top" shrinkToFit="1"/>
    </xf>
    <xf numFmtId="164" fontId="3" fillId="13" borderId="16" xfId="12" applyNumberFormat="1">
      <alignment horizontal="center" vertical="center" wrapText="1"/>
    </xf>
    <xf numFmtId="0" fontId="0" fillId="0" borderId="0" xfId="0" applyAlignment="1">
      <alignment horizontal="center" vertical="top" shrinkToFit="1"/>
    </xf>
    <xf numFmtId="166" fontId="3" fillId="13" borderId="16" xfId="12" applyNumberFormat="1">
      <alignment horizontal="center" vertical="center" wrapText="1"/>
    </xf>
    <xf numFmtId="0" fontId="3" fillId="13" borderId="16" xfId="12">
      <alignment horizontal="center" vertical="center" wrapText="1"/>
    </xf>
    <xf numFmtId="164" fontId="14" fillId="14" borderId="16" xfId="13" applyNumberFormat="1">
      <alignment horizontal="center" vertical="center" shrinkToFit="1"/>
    </xf>
    <xf numFmtId="166" fontId="14" fillId="14" borderId="16" xfId="13" applyNumberFormat="1">
      <alignment horizontal="center" vertical="center" shrinkToFit="1"/>
    </xf>
    <xf numFmtId="0" fontId="14" fillId="14" borderId="16" xfId="13">
      <alignment horizontal="center" vertical="center" shrinkToFit="1"/>
    </xf>
    <xf numFmtId="164" fontId="15" fillId="15" borderId="16" xfId="14" applyNumberFormat="1">
      <alignment horizontal="center" vertical="center"/>
    </xf>
    <xf numFmtId="166" fontId="15" fillId="15" borderId="16" xfId="14" applyNumberFormat="1">
      <alignment horizontal="center" vertical="center"/>
    </xf>
    <xf numFmtId="0" fontId="15" fillId="15" borderId="16" xfId="14">
      <alignment horizontal="center" vertical="center"/>
    </xf>
    <xf numFmtId="166" fontId="0" fillId="0" borderId="0" xfId="0" applyNumberFormat="1" applyAlignment="1">
      <alignment horizontal="center" vertical="center" shrinkToFit="1"/>
    </xf>
    <xf numFmtId="164" fontId="11" fillId="16" borderId="16" xfId="15" applyNumberFormat="1">
      <alignment horizontal="center" vertical="center" shrinkToFit="1"/>
    </xf>
    <xf numFmtId="166" fontId="11" fillId="16" borderId="16" xfId="15" applyNumberFormat="1">
      <alignment horizontal="center" vertical="center" shrinkToFit="1"/>
    </xf>
    <xf numFmtId="49" fontId="11" fillId="16" borderId="16" xfId="15">
      <alignment horizontal="center" vertical="center" shrinkToFit="1"/>
    </xf>
    <xf numFmtId="0" fontId="3" fillId="17" borderId="16" xfId="16">
      <alignment horizontal="center" vertical="center" shrinkToFit="1"/>
    </xf>
    <xf numFmtId="164" fontId="14" fillId="18" borderId="16" xfId="17" applyNumberFormat="1">
      <alignment horizontal="center" vertical="center" wrapText="1"/>
    </xf>
    <xf numFmtId="166" fontId="14" fillId="18" borderId="16" xfId="17" applyNumberFormat="1">
      <alignment horizontal="center" vertical="center" wrapText="1"/>
    </xf>
    <xf numFmtId="0" fontId="14" fillId="18" borderId="16" xfId="17">
      <alignment horizontal="center" vertical="center" wrapText="1"/>
    </xf>
    <xf numFmtId="164" fontId="3" fillId="17" borderId="16" xfId="16" applyNumberFormat="1">
      <alignment horizontal="center" vertical="center" shrinkToFit="1"/>
    </xf>
    <xf numFmtId="166" fontId="3" fillId="17" borderId="16" xfId="16" applyNumberFormat="1" applyAlignment="1">
      <alignment horizontal="center" vertical="center" wrapText="1"/>
    </xf>
    <xf numFmtId="0" fontId="3" fillId="17" borderId="16" xfId="16" applyAlignment="1">
      <alignment horizontal="center" vertical="center" wrapText="1"/>
    </xf>
    <xf numFmtId="0" fontId="3" fillId="17" borderId="17" xfId="16" applyBorder="1" applyAlignment="1">
      <alignment horizontal="center" vertical="center" wrapText="1"/>
    </xf>
    <xf numFmtId="167" fontId="3" fillId="17" borderId="17" xfId="16" applyNumberFormat="1" applyBorder="1" applyAlignment="1">
      <alignment horizontal="center" vertical="center" wrapText="1"/>
    </xf>
    <xf numFmtId="0" fontId="3" fillId="17" borderId="17" xfId="16" applyBorder="1">
      <alignment horizontal="center" vertical="center" shrinkToFit="1"/>
    </xf>
    <xf numFmtId="167" fontId="3" fillId="17" borderId="16" xfId="16" applyNumberFormat="1" applyAlignment="1">
      <alignment horizontal="center" vertical="center" wrapText="1"/>
    </xf>
    <xf numFmtId="164" fontId="14" fillId="19" borderId="16" xfId="18" applyNumberFormat="1">
      <alignment horizontal="center" vertical="center" wrapText="1"/>
    </xf>
    <xf numFmtId="166" fontId="14" fillId="19" borderId="16" xfId="18" applyNumberFormat="1">
      <alignment horizontal="center" vertical="center" wrapText="1"/>
    </xf>
    <xf numFmtId="0" fontId="14" fillId="19" borderId="16" xfId="18">
      <alignment horizontal="center" vertical="center" wrapText="1"/>
    </xf>
    <xf numFmtId="1" fontId="0" fillId="0" borderId="0" xfId="0" applyNumberFormat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</cellXfs>
  <cellStyles count="19">
    <cellStyle name="Adjunct" xfId="4" xr:uid="{6265258F-EBAA-4260-BCE8-E2CC4C9E005C}"/>
    <cellStyle name="Assistant" xfId="10" xr:uid="{273FF1F6-ECFA-465A-B01A-7AF5017CAF61}"/>
    <cellStyle name="Associate" xfId="7" xr:uid="{4DB18672-676F-436D-8B48-E1630153A240}"/>
    <cellStyle name="BSIS required" xfId="5" xr:uid="{C1F1E0ED-C8C3-4F0A-B00D-74AA30E32920}"/>
    <cellStyle name="BSIS-MSIS required" xfId="14" xr:uid="{0E815C7E-154C-43CC-813C-B8FC962E657B}"/>
    <cellStyle name="CADS" xfId="15" xr:uid="{676EA8E6-B823-4DE2-BA60-5F5481A39FF7}"/>
    <cellStyle name="Cancelled" xfId="2" xr:uid="{955EA6FC-E92C-44BD-808F-DFC5AF112C52}"/>
    <cellStyle name="elective" xfId="3" xr:uid="{C7188182-7FD8-46CC-9EC9-0352D4093DB9}"/>
    <cellStyle name="Full" xfId="9" xr:uid="{16676C1B-64C1-4219-95F8-EB92B01157AD}"/>
    <cellStyle name="Grad Teaching Assistant" xfId="8" xr:uid="{E025D4B6-CADD-4B39-A70A-95D122CB6E86}"/>
    <cellStyle name="Hyperlink" xfId="1" builtinId="8"/>
    <cellStyle name="MSIS required" xfId="13" xr:uid="{26DE5DCF-91B0-419A-9997-2B8D9285E9EA}"/>
    <cellStyle name="MSLS required" xfId="12" xr:uid="{8B1D040D-7496-42FC-BA35-6F4C346F593B}"/>
    <cellStyle name="MSLS-MSIS required" xfId="11" xr:uid="{0EC05D5B-BC96-45B7-89E4-7E05E2BEA0B7}"/>
    <cellStyle name="Normal" xfId="0" builtinId="0"/>
    <cellStyle name="PhD required" xfId="18" xr:uid="{B70313F1-C088-4D71-8E46-B9B8BA378C59}"/>
    <cellStyle name="PMC required" xfId="17" xr:uid="{E31BBDCA-6C61-4157-9CA7-BF8490F7B691}"/>
    <cellStyle name="PSM required" xfId="16" xr:uid="{ED6C9EAA-9F46-4FCF-88A1-A525B9508B8B}"/>
    <cellStyle name="Term" xfId="6" xr:uid="{05D8E6FA-94C2-487C-8FE3-EF9839590186}"/>
  </cellStyles>
  <dxfs count="410">
    <dxf>
      <font>
        <color rgb="FFC0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C0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08EC-3C8B-4D93-801B-7669370F6010}">
  <dimension ref="A1:H76"/>
  <sheetViews>
    <sheetView workbookViewId="0">
      <pane ySplit="1" topLeftCell="A2" activePane="bottomLeft" state="frozen"/>
      <selection activeCell="A52" sqref="A52:D63"/>
      <selection pane="bottomLeft" activeCell="D22" sqref="D22"/>
    </sheetView>
  </sheetViews>
  <sheetFormatPr defaultColWidth="9" defaultRowHeight="12.75" x14ac:dyDescent="0.2"/>
  <cols>
    <col min="1" max="3" width="50.85546875" customWidth="1"/>
    <col min="4" max="4" width="45.85546875" bestFit="1" customWidth="1"/>
    <col min="5" max="5" width="6.85546875" bestFit="1" customWidth="1"/>
    <col min="6" max="6" width="11.85546875" bestFit="1" customWidth="1"/>
    <col min="7" max="7" width="10.42578125" bestFit="1" customWidth="1"/>
  </cols>
  <sheetData>
    <row r="1" spans="1:7" ht="35.25" x14ac:dyDescent="0.2">
      <c r="A1" s="1" t="s">
        <v>0</v>
      </c>
      <c r="B1" s="2"/>
      <c r="C1" s="3"/>
      <c r="D1" s="3"/>
    </row>
    <row r="2" spans="1:7" ht="13.5" thickBot="1" x14ac:dyDescent="0.25">
      <c r="A2" s="4"/>
      <c r="B2" s="5"/>
      <c r="C2" s="6"/>
    </row>
    <row r="3" spans="1:7" x14ac:dyDescent="0.2">
      <c r="A3" s="7" t="s">
        <v>1</v>
      </c>
      <c r="B3" s="8" t="s">
        <v>2</v>
      </c>
      <c r="C3" s="9" t="s">
        <v>3</v>
      </c>
      <c r="D3" s="10" t="s">
        <v>4</v>
      </c>
      <c r="F3" s="11" t="s">
        <v>5</v>
      </c>
      <c r="G3" s="12" t="s">
        <v>6</v>
      </c>
    </row>
    <row r="4" spans="1:7" x14ac:dyDescent="0.2">
      <c r="A4" s="13"/>
      <c r="B4" s="14"/>
      <c r="C4" s="15" t="s">
        <v>7</v>
      </c>
      <c r="D4" s="16"/>
      <c r="F4" s="17" t="s">
        <v>8</v>
      </c>
      <c r="G4" s="16">
        <v>1</v>
      </c>
    </row>
    <row r="5" spans="1:7" x14ac:dyDescent="0.2">
      <c r="A5" s="18" t="s">
        <v>9</v>
      </c>
      <c r="B5" s="14">
        <v>44053</v>
      </c>
      <c r="C5" s="15"/>
      <c r="D5" s="16">
        <v>1</v>
      </c>
      <c r="F5" s="17" t="s">
        <v>10</v>
      </c>
      <c r="G5" s="16">
        <v>2</v>
      </c>
    </row>
    <row r="6" spans="1:7" x14ac:dyDescent="0.2">
      <c r="A6" s="18" t="s">
        <v>11</v>
      </c>
      <c r="B6" s="19">
        <v>44059</v>
      </c>
      <c r="C6" s="15"/>
      <c r="D6" s="16">
        <f t="shared" ref="D6:D8" si="0">B6-$B$5</f>
        <v>6</v>
      </c>
      <c r="F6" s="17" t="s">
        <v>12</v>
      </c>
      <c r="G6" s="16">
        <v>3</v>
      </c>
    </row>
    <row r="7" spans="1:7" x14ac:dyDescent="0.2">
      <c r="A7" s="18" t="s">
        <v>13</v>
      </c>
      <c r="B7" s="19">
        <v>44081</v>
      </c>
      <c r="C7" s="15" t="s">
        <v>7</v>
      </c>
      <c r="D7" s="16">
        <f t="shared" si="0"/>
        <v>28</v>
      </c>
      <c r="F7" s="17" t="s">
        <v>14</v>
      </c>
      <c r="G7" s="16">
        <v>4</v>
      </c>
    </row>
    <row r="8" spans="1:7" x14ac:dyDescent="0.2">
      <c r="A8" s="18" t="s">
        <v>15</v>
      </c>
      <c r="B8" s="19">
        <v>44116</v>
      </c>
      <c r="C8" s="15" t="s">
        <v>16</v>
      </c>
      <c r="D8" s="16">
        <f t="shared" si="0"/>
        <v>63</v>
      </c>
      <c r="F8" s="17" t="s">
        <v>17</v>
      </c>
      <c r="G8" s="16">
        <v>5</v>
      </c>
    </row>
    <row r="9" spans="1:7" x14ac:dyDescent="0.2">
      <c r="A9" s="13" t="s">
        <v>18</v>
      </c>
      <c r="B9" s="19">
        <v>44152</v>
      </c>
      <c r="C9" s="15"/>
      <c r="D9" s="16">
        <f>B9-$B$5</f>
        <v>99</v>
      </c>
      <c r="F9" s="17" t="s">
        <v>19</v>
      </c>
      <c r="G9" s="16">
        <v>6</v>
      </c>
    </row>
    <row r="10" spans="1:7" x14ac:dyDescent="0.2">
      <c r="A10" s="13" t="s">
        <v>20</v>
      </c>
      <c r="B10" s="19">
        <v>44153</v>
      </c>
      <c r="C10" s="15"/>
      <c r="D10" s="16">
        <f t="shared" ref="D10:D16" si="1">B10-$B$5</f>
        <v>100</v>
      </c>
      <c r="F10" s="17" t="s">
        <v>21</v>
      </c>
      <c r="G10" s="16">
        <v>7</v>
      </c>
    </row>
    <row r="11" spans="1:7" ht="13.5" thickBot="1" x14ac:dyDescent="0.25">
      <c r="A11" s="13" t="s">
        <v>20</v>
      </c>
      <c r="B11" s="19">
        <v>44154</v>
      </c>
      <c r="C11" s="15"/>
      <c r="D11" s="16">
        <f t="shared" si="1"/>
        <v>101</v>
      </c>
      <c r="F11" s="20" t="s">
        <v>22</v>
      </c>
      <c r="G11" s="21">
        <v>8</v>
      </c>
    </row>
    <row r="12" spans="1:7" x14ac:dyDescent="0.2">
      <c r="A12" s="13" t="s">
        <v>20</v>
      </c>
      <c r="B12" s="19">
        <v>44155</v>
      </c>
      <c r="C12" s="15"/>
      <c r="D12" s="16">
        <f t="shared" si="1"/>
        <v>102</v>
      </c>
    </row>
    <row r="13" spans="1:7" x14ac:dyDescent="0.2">
      <c r="A13" s="13" t="s">
        <v>20</v>
      </c>
      <c r="B13" s="19">
        <v>44156</v>
      </c>
      <c r="C13" s="15"/>
      <c r="D13" s="16">
        <f t="shared" si="1"/>
        <v>103</v>
      </c>
    </row>
    <row r="14" spans="1:7" x14ac:dyDescent="0.2">
      <c r="A14" s="13" t="s">
        <v>23</v>
      </c>
      <c r="B14" s="19">
        <v>44157</v>
      </c>
      <c r="C14" s="15"/>
      <c r="D14" s="16">
        <f t="shared" si="1"/>
        <v>104</v>
      </c>
    </row>
    <row r="15" spans="1:7" x14ac:dyDescent="0.2">
      <c r="A15" s="13" t="s">
        <v>20</v>
      </c>
      <c r="B15" s="19">
        <v>44158</v>
      </c>
      <c r="C15" s="15"/>
      <c r="D15" s="16">
        <f t="shared" si="1"/>
        <v>105</v>
      </c>
    </row>
    <row r="16" spans="1:7" x14ac:dyDescent="0.2">
      <c r="A16" s="13" t="s">
        <v>20</v>
      </c>
      <c r="B16" s="19">
        <v>44159</v>
      </c>
      <c r="C16" s="15"/>
      <c r="D16" s="16">
        <f t="shared" si="1"/>
        <v>106</v>
      </c>
    </row>
    <row r="17" spans="1:8" x14ac:dyDescent="0.2">
      <c r="A17" s="18" t="s">
        <v>24</v>
      </c>
      <c r="B17" s="19">
        <v>44160</v>
      </c>
      <c r="C17" s="15"/>
      <c r="D17" s="16"/>
    </row>
    <row r="18" spans="1:8" ht="13.5" thickBot="1" x14ac:dyDescent="0.25">
      <c r="A18" s="22" t="s">
        <v>25</v>
      </c>
      <c r="B18" s="23">
        <v>44178</v>
      </c>
      <c r="C18" s="24"/>
      <c r="D18" s="21"/>
    </row>
    <row r="19" spans="1:8" ht="13.5" thickBot="1" x14ac:dyDescent="0.25">
      <c r="C19" s="25" t="s">
        <v>26</v>
      </c>
      <c r="D19" s="26">
        <f>$B$9-$B$5</f>
        <v>99</v>
      </c>
    </row>
    <row r="20" spans="1:8" x14ac:dyDescent="0.2">
      <c r="A20" s="27" t="s">
        <v>27</v>
      </c>
      <c r="B20" s="28" t="s">
        <v>28</v>
      </c>
      <c r="C20" s="29" t="s">
        <v>29</v>
      </c>
    </row>
    <row r="21" spans="1:8" x14ac:dyDescent="0.2">
      <c r="A21" s="30" t="s">
        <v>30</v>
      </c>
      <c r="B21" s="30" t="s">
        <v>31</v>
      </c>
      <c r="C21" s="31" t="s">
        <v>32</v>
      </c>
    </row>
    <row r="22" spans="1:8" x14ac:dyDescent="0.2">
      <c r="A22" s="32" t="s">
        <v>33</v>
      </c>
      <c r="B22" s="32" t="s">
        <v>33</v>
      </c>
      <c r="C22" s="33">
        <v>0.11458333333333333</v>
      </c>
      <c r="F22">
        <v>1</v>
      </c>
      <c r="G22" s="34">
        <v>0.33333333333333331</v>
      </c>
      <c r="H22" s="34">
        <f t="shared" ref="H22:H31" si="2">G22+$C$40</f>
        <v>0.36805555555555552</v>
      </c>
    </row>
    <row r="23" spans="1:8" x14ac:dyDescent="0.2">
      <c r="A23" s="35" t="s">
        <v>34</v>
      </c>
      <c r="B23" s="35" t="s">
        <v>35</v>
      </c>
      <c r="C23" s="31" t="s">
        <v>36</v>
      </c>
      <c r="F23">
        <v>2</v>
      </c>
      <c r="G23" s="34">
        <f t="shared" ref="G23:G31" si="3">H22+$C$39</f>
        <v>0.38888888888888884</v>
      </c>
      <c r="H23" s="34">
        <f t="shared" si="2"/>
        <v>0.42361111111111105</v>
      </c>
    </row>
    <row r="24" spans="1:8" x14ac:dyDescent="0.2">
      <c r="A24" s="35" t="s">
        <v>37</v>
      </c>
      <c r="B24" s="35" t="s">
        <v>38</v>
      </c>
      <c r="C24" s="33">
        <v>5.2083333333333336E-2</v>
      </c>
      <c r="F24">
        <v>3</v>
      </c>
      <c r="G24" s="34">
        <f t="shared" si="3"/>
        <v>0.44444444444444436</v>
      </c>
      <c r="H24" s="34">
        <f t="shared" si="2"/>
        <v>0.47916666666666657</v>
      </c>
    </row>
    <row r="25" spans="1:8" x14ac:dyDescent="0.2">
      <c r="A25" s="35" t="s">
        <v>39</v>
      </c>
      <c r="B25" s="35" t="s">
        <v>40</v>
      </c>
      <c r="C25" s="31" t="s">
        <v>41</v>
      </c>
      <c r="F25">
        <v>4</v>
      </c>
      <c r="G25" s="34">
        <f t="shared" si="3"/>
        <v>0.49999999999999989</v>
      </c>
      <c r="H25" s="34">
        <f t="shared" si="2"/>
        <v>0.5347222222222221</v>
      </c>
    </row>
    <row r="26" spans="1:8" x14ac:dyDescent="0.2">
      <c r="A26" s="35" t="s">
        <v>42</v>
      </c>
      <c r="B26" s="35" t="s">
        <v>43</v>
      </c>
      <c r="C26" s="33">
        <v>0.125</v>
      </c>
      <c r="F26">
        <v>5</v>
      </c>
      <c r="G26" s="34">
        <f t="shared" si="3"/>
        <v>0.55555555555555547</v>
      </c>
      <c r="H26" s="34">
        <f t="shared" si="2"/>
        <v>0.59027777777777768</v>
      </c>
    </row>
    <row r="27" spans="1:8" x14ac:dyDescent="0.2">
      <c r="A27" s="35" t="s">
        <v>44</v>
      </c>
      <c r="B27" s="35" t="s">
        <v>45</v>
      </c>
      <c r="C27" s="31" t="s">
        <v>46</v>
      </c>
      <c r="F27">
        <v>6</v>
      </c>
      <c r="G27" s="34">
        <f t="shared" si="3"/>
        <v>0.61111111111111105</v>
      </c>
      <c r="H27" s="34">
        <f t="shared" si="2"/>
        <v>0.64583333333333326</v>
      </c>
    </row>
    <row r="28" spans="1:8" x14ac:dyDescent="0.2">
      <c r="A28" s="35" t="s">
        <v>47</v>
      </c>
      <c r="B28" s="35" t="s">
        <v>48</v>
      </c>
      <c r="C28" s="33">
        <v>5.2083333333333336E-2</v>
      </c>
      <c r="F28">
        <v>7</v>
      </c>
      <c r="G28" s="34">
        <f t="shared" si="3"/>
        <v>0.66666666666666663</v>
      </c>
      <c r="H28" s="34">
        <f t="shared" si="2"/>
        <v>0.70138888888888884</v>
      </c>
    </row>
    <row r="29" spans="1:8" x14ac:dyDescent="0.2">
      <c r="A29" s="35" t="s">
        <v>49</v>
      </c>
      <c r="B29" s="35" t="s">
        <v>50</v>
      </c>
      <c r="C29" s="31" t="s">
        <v>51</v>
      </c>
      <c r="F29">
        <v>8</v>
      </c>
      <c r="G29" s="34">
        <f t="shared" si="3"/>
        <v>0.72222222222222221</v>
      </c>
      <c r="H29" s="34">
        <f t="shared" si="2"/>
        <v>0.75694444444444442</v>
      </c>
    </row>
    <row r="30" spans="1:8" ht="13.5" thickBot="1" x14ac:dyDescent="0.25">
      <c r="A30" s="35" t="s">
        <v>52</v>
      </c>
      <c r="B30" s="36" t="s">
        <v>53</v>
      </c>
      <c r="C30" s="37">
        <v>7.2916666666666671E-2</v>
      </c>
      <c r="F30">
        <v>9</v>
      </c>
      <c r="G30" s="34">
        <f t="shared" si="3"/>
        <v>0.77777777777777779</v>
      </c>
      <c r="H30" s="34">
        <f t="shared" si="2"/>
        <v>0.8125</v>
      </c>
    </row>
    <row r="31" spans="1:8" x14ac:dyDescent="0.2">
      <c r="A31" s="35" t="s">
        <v>54</v>
      </c>
      <c r="B31" s="36" t="s">
        <v>55</v>
      </c>
      <c r="F31">
        <v>10</v>
      </c>
      <c r="G31" s="34">
        <f t="shared" si="3"/>
        <v>0.83333333333333337</v>
      </c>
      <c r="H31" s="34">
        <f t="shared" si="2"/>
        <v>0.86805555555555558</v>
      </c>
    </row>
    <row r="32" spans="1:8" x14ac:dyDescent="0.2">
      <c r="A32" s="35"/>
      <c r="B32" s="35"/>
    </row>
    <row r="33" spans="1:8" x14ac:dyDescent="0.2">
      <c r="A33" s="38" t="s">
        <v>56</v>
      </c>
      <c r="B33" s="38" t="s">
        <v>57</v>
      </c>
    </row>
    <row r="34" spans="1:8" x14ac:dyDescent="0.2">
      <c r="A34" s="35" t="s">
        <v>58</v>
      </c>
      <c r="B34" s="35" t="s">
        <v>59</v>
      </c>
      <c r="F34">
        <v>1</v>
      </c>
      <c r="G34" s="34">
        <v>0.33333333333333331</v>
      </c>
      <c r="H34" s="34">
        <f t="shared" ref="H34:H40" si="4">G34+$C$24</f>
        <v>0.38541666666666663</v>
      </c>
    </row>
    <row r="35" spans="1:8" x14ac:dyDescent="0.2">
      <c r="A35" s="35" t="s">
        <v>60</v>
      </c>
      <c r="B35" s="35" t="s">
        <v>61</v>
      </c>
      <c r="C35" s="39">
        <f>$B$5+99</f>
        <v>44152</v>
      </c>
      <c r="D35" s="40" t="s">
        <v>62</v>
      </c>
      <c r="F35">
        <v>2</v>
      </c>
      <c r="G35" s="34">
        <f t="shared" ref="G35:G40" si="5">H34+$C$39</f>
        <v>0.40624999999999994</v>
      </c>
      <c r="H35" s="34">
        <f t="shared" si="4"/>
        <v>0.45833333333333326</v>
      </c>
    </row>
    <row r="36" spans="1:8" x14ac:dyDescent="0.2">
      <c r="A36" s="35" t="s">
        <v>63</v>
      </c>
      <c r="B36" s="35" t="s">
        <v>64</v>
      </c>
      <c r="C36" s="39">
        <f>B5+(99/2)</f>
        <v>44102.5</v>
      </c>
      <c r="D36" s="40" t="s">
        <v>65</v>
      </c>
      <c r="F36">
        <v>3</v>
      </c>
      <c r="G36" s="34">
        <f t="shared" si="5"/>
        <v>0.47916666666666657</v>
      </c>
      <c r="H36" s="34">
        <f t="shared" si="4"/>
        <v>0.53124999999999989</v>
      </c>
    </row>
    <row r="37" spans="1:8" x14ac:dyDescent="0.2">
      <c r="A37" s="35" t="s">
        <v>66</v>
      </c>
      <c r="B37" s="35" t="s">
        <v>67</v>
      </c>
      <c r="C37" s="41"/>
      <c r="F37">
        <v>4</v>
      </c>
      <c r="G37" s="34">
        <f t="shared" si="5"/>
        <v>0.55208333333333326</v>
      </c>
      <c r="H37" s="34">
        <f t="shared" si="4"/>
        <v>0.60416666666666663</v>
      </c>
    </row>
    <row r="38" spans="1:8" x14ac:dyDescent="0.2">
      <c r="A38" s="35" t="s">
        <v>68</v>
      </c>
      <c r="B38" s="35" t="s">
        <v>69</v>
      </c>
      <c r="C38" t="s">
        <v>70</v>
      </c>
      <c r="D38" s="42"/>
      <c r="E38" s="43"/>
      <c r="F38">
        <v>5</v>
      </c>
      <c r="G38" s="34">
        <f t="shared" si="5"/>
        <v>0.625</v>
      </c>
      <c r="H38" s="34">
        <f t="shared" si="4"/>
        <v>0.67708333333333337</v>
      </c>
    </row>
    <row r="39" spans="1:8" x14ac:dyDescent="0.2">
      <c r="A39" s="35" t="s">
        <v>71</v>
      </c>
      <c r="B39" s="35" t="s">
        <v>72</v>
      </c>
      <c r="C39" s="44">
        <v>2.0833333333333332E-2</v>
      </c>
      <c r="D39" s="45"/>
      <c r="E39" s="43"/>
      <c r="F39">
        <v>6</v>
      </c>
      <c r="G39" s="34">
        <f t="shared" si="5"/>
        <v>0.69791666666666674</v>
      </c>
      <c r="H39" s="34">
        <f t="shared" si="4"/>
        <v>0.75000000000000011</v>
      </c>
    </row>
    <row r="40" spans="1:8" x14ac:dyDescent="0.2">
      <c r="A40" s="35" t="s">
        <v>73</v>
      </c>
      <c r="B40" s="35" t="s">
        <v>74</v>
      </c>
      <c r="C40" s="46">
        <v>3.4722222222222224E-2</v>
      </c>
      <c r="D40" s="42"/>
      <c r="E40" s="43"/>
      <c r="F40">
        <v>7</v>
      </c>
      <c r="G40" s="34">
        <f t="shared" si="5"/>
        <v>0.77083333333333348</v>
      </c>
      <c r="H40" s="34">
        <f t="shared" si="4"/>
        <v>0.82291666666666685</v>
      </c>
    </row>
    <row r="41" spans="1:8" x14ac:dyDescent="0.2">
      <c r="A41" s="35"/>
      <c r="B41" s="35"/>
    </row>
    <row r="42" spans="1:8" ht="13.5" thickBot="1" x14ac:dyDescent="0.25">
      <c r="A42" s="38" t="s">
        <v>75</v>
      </c>
      <c r="B42" s="47"/>
    </row>
    <row r="43" spans="1:8" x14ac:dyDescent="0.2">
      <c r="A43" s="48" t="s">
        <v>76</v>
      </c>
      <c r="B43" s="49"/>
      <c r="C43" s="50"/>
    </row>
    <row r="44" spans="1:8" ht="13.5" thickBot="1" x14ac:dyDescent="0.25">
      <c r="A44" s="51" t="s">
        <v>77</v>
      </c>
      <c r="B44" s="52"/>
      <c r="C44" s="53"/>
    </row>
    <row r="45" spans="1:8" ht="13.5" thickBot="1" x14ac:dyDescent="0.25"/>
    <row r="46" spans="1:8" x14ac:dyDescent="0.2">
      <c r="A46" s="54"/>
      <c r="B46" s="55" t="s">
        <v>78</v>
      </c>
      <c r="C46" s="56" t="s">
        <v>79</v>
      </c>
      <c r="E46" s="57" t="s">
        <v>80</v>
      </c>
      <c r="F46" s="58" t="s">
        <v>81</v>
      </c>
      <c r="G46" s="59" t="s">
        <v>82</v>
      </c>
    </row>
    <row r="47" spans="1:8" ht="63.75" x14ac:dyDescent="0.2">
      <c r="A47" s="60" t="s">
        <v>83</v>
      </c>
      <c r="B47" s="45">
        <v>2250</v>
      </c>
      <c r="C47" s="61">
        <v>1125</v>
      </c>
      <c r="E47" s="17">
        <v>1</v>
      </c>
      <c r="F47">
        <v>75</v>
      </c>
      <c r="G47" s="62">
        <v>150</v>
      </c>
    </row>
    <row r="48" spans="1:8" ht="13.5" thickBot="1" x14ac:dyDescent="0.25">
      <c r="A48" s="63" t="s">
        <v>84</v>
      </c>
      <c r="B48" s="64">
        <f>B47/75</f>
        <v>30</v>
      </c>
      <c r="C48" s="65">
        <f>C47/75</f>
        <v>15</v>
      </c>
      <c r="E48" s="17">
        <v>2</v>
      </c>
      <c r="F48">
        <f>F47+75</f>
        <v>150</v>
      </c>
      <c r="G48" s="62">
        <f>G47+150</f>
        <v>300</v>
      </c>
    </row>
    <row r="49" spans="1:7" ht="13.5" thickBot="1" x14ac:dyDescent="0.25">
      <c r="A49" s="66" t="s">
        <v>85</v>
      </c>
      <c r="B49" s="67">
        <f>B47/150</f>
        <v>15</v>
      </c>
      <c r="C49" s="68">
        <f>C47/150</f>
        <v>7.5</v>
      </c>
      <c r="E49" s="17">
        <v>3</v>
      </c>
      <c r="F49">
        <f t="shared" ref="F49:F76" si="6">F48+75</f>
        <v>225</v>
      </c>
      <c r="G49" s="62">
        <f t="shared" ref="G49:G61" si="7">G48+150</f>
        <v>450</v>
      </c>
    </row>
    <row r="50" spans="1:7" x14ac:dyDescent="0.2">
      <c r="E50" s="17">
        <v>4</v>
      </c>
      <c r="F50">
        <f t="shared" si="6"/>
        <v>300</v>
      </c>
      <c r="G50" s="62">
        <f t="shared" si="7"/>
        <v>600</v>
      </c>
    </row>
    <row r="51" spans="1:7" ht="13.5" thickBot="1" x14ac:dyDescent="0.25">
      <c r="E51" s="17">
        <v>5</v>
      </c>
      <c r="F51">
        <f t="shared" si="6"/>
        <v>375</v>
      </c>
      <c r="G51" s="62">
        <f t="shared" si="7"/>
        <v>750</v>
      </c>
    </row>
    <row r="52" spans="1:7" x14ac:dyDescent="0.2">
      <c r="A52" s="69" t="s">
        <v>28</v>
      </c>
      <c r="B52" s="70"/>
      <c r="C52" s="70"/>
      <c r="D52" s="71"/>
      <c r="E52" s="17">
        <v>6</v>
      </c>
      <c r="F52">
        <f t="shared" si="6"/>
        <v>450</v>
      </c>
      <c r="G52" s="62">
        <f t="shared" si="7"/>
        <v>900</v>
      </c>
    </row>
    <row r="53" spans="1:7" x14ac:dyDescent="0.2">
      <c r="A53" s="72" t="s">
        <v>86</v>
      </c>
      <c r="B53" s="73" t="s">
        <v>87</v>
      </c>
      <c r="C53" s="72" t="s">
        <v>86</v>
      </c>
      <c r="D53" s="74" t="s">
        <v>87</v>
      </c>
      <c r="E53" s="17">
        <v>7</v>
      </c>
      <c r="F53">
        <f t="shared" si="6"/>
        <v>525</v>
      </c>
      <c r="G53" s="62">
        <f t="shared" si="7"/>
        <v>1050</v>
      </c>
    </row>
    <row r="54" spans="1:7" x14ac:dyDescent="0.2">
      <c r="A54" t="s">
        <v>88</v>
      </c>
      <c r="B54" t="s">
        <v>89</v>
      </c>
      <c r="C54" t="s">
        <v>90</v>
      </c>
      <c r="D54" s="62" t="s">
        <v>89</v>
      </c>
      <c r="E54" s="17">
        <v>8</v>
      </c>
      <c r="F54">
        <f t="shared" si="6"/>
        <v>600</v>
      </c>
      <c r="G54" s="62">
        <f t="shared" si="7"/>
        <v>1200</v>
      </c>
    </row>
    <row r="55" spans="1:7" x14ac:dyDescent="0.2">
      <c r="A55" t="s">
        <v>91</v>
      </c>
      <c r="B55" t="s">
        <v>92</v>
      </c>
      <c r="C55" t="s">
        <v>93</v>
      </c>
      <c r="D55" s="62" t="s">
        <v>94</v>
      </c>
      <c r="E55" s="17">
        <v>9</v>
      </c>
      <c r="F55">
        <f t="shared" si="6"/>
        <v>675</v>
      </c>
      <c r="G55" s="62">
        <f t="shared" si="7"/>
        <v>1350</v>
      </c>
    </row>
    <row r="56" spans="1:7" x14ac:dyDescent="0.2">
      <c r="A56" t="s">
        <v>95</v>
      </c>
      <c r="B56" t="s">
        <v>96</v>
      </c>
      <c r="C56" t="s">
        <v>97</v>
      </c>
      <c r="D56" s="62" t="s">
        <v>98</v>
      </c>
      <c r="E56" s="17">
        <v>10</v>
      </c>
      <c r="F56">
        <f t="shared" si="6"/>
        <v>750</v>
      </c>
      <c r="G56" s="62">
        <f t="shared" si="7"/>
        <v>1500</v>
      </c>
    </row>
    <row r="57" spans="1:7" x14ac:dyDescent="0.2">
      <c r="A57" t="s">
        <v>99</v>
      </c>
      <c r="B57" t="s">
        <v>100</v>
      </c>
      <c r="C57" t="s">
        <v>101</v>
      </c>
      <c r="D57" s="62" t="s">
        <v>102</v>
      </c>
      <c r="E57" s="17">
        <v>11</v>
      </c>
      <c r="F57">
        <f t="shared" si="6"/>
        <v>825</v>
      </c>
      <c r="G57" s="62">
        <f t="shared" si="7"/>
        <v>1650</v>
      </c>
    </row>
    <row r="58" spans="1:7" x14ac:dyDescent="0.2">
      <c r="A58" t="s">
        <v>103</v>
      </c>
      <c r="B58" t="s">
        <v>104</v>
      </c>
      <c r="C58" t="s">
        <v>105</v>
      </c>
      <c r="D58" s="62" t="s">
        <v>106</v>
      </c>
      <c r="E58" s="17">
        <v>12</v>
      </c>
      <c r="F58">
        <f t="shared" si="6"/>
        <v>900</v>
      </c>
      <c r="G58" s="62">
        <f t="shared" si="7"/>
        <v>1800</v>
      </c>
    </row>
    <row r="59" spans="1:7" x14ac:dyDescent="0.2">
      <c r="A59" t="s">
        <v>107</v>
      </c>
      <c r="B59" t="s">
        <v>108</v>
      </c>
      <c r="C59" t="s">
        <v>109</v>
      </c>
      <c r="D59" s="62" t="s">
        <v>110</v>
      </c>
      <c r="E59" s="17">
        <v>13</v>
      </c>
      <c r="F59">
        <f t="shared" si="6"/>
        <v>975</v>
      </c>
      <c r="G59" s="62">
        <f t="shared" si="7"/>
        <v>1950</v>
      </c>
    </row>
    <row r="60" spans="1:7" x14ac:dyDescent="0.2">
      <c r="A60" t="s">
        <v>111</v>
      </c>
      <c r="B60" t="s">
        <v>112</v>
      </c>
      <c r="C60" t="s">
        <v>113</v>
      </c>
      <c r="D60" s="62" t="s">
        <v>114</v>
      </c>
      <c r="E60" s="17">
        <v>14</v>
      </c>
      <c r="F60">
        <f t="shared" si="6"/>
        <v>1050</v>
      </c>
      <c r="G60" s="62">
        <f t="shared" si="7"/>
        <v>2100</v>
      </c>
    </row>
    <row r="61" spans="1:7" x14ac:dyDescent="0.2">
      <c r="A61" t="s">
        <v>115</v>
      </c>
      <c r="B61" t="s">
        <v>116</v>
      </c>
      <c r="D61" s="62"/>
      <c r="E61" s="17">
        <v>15</v>
      </c>
      <c r="F61">
        <f t="shared" si="6"/>
        <v>1125</v>
      </c>
      <c r="G61" s="62">
        <f t="shared" si="7"/>
        <v>2250</v>
      </c>
    </row>
    <row r="62" spans="1:7" x14ac:dyDescent="0.2">
      <c r="A62" t="s">
        <v>117</v>
      </c>
      <c r="B62" t="s">
        <v>118</v>
      </c>
      <c r="D62" s="62"/>
      <c r="E62" s="17">
        <v>16</v>
      </c>
      <c r="F62">
        <f t="shared" si="6"/>
        <v>1200</v>
      </c>
      <c r="G62" s="62"/>
    </row>
    <row r="63" spans="1:7" x14ac:dyDescent="0.2">
      <c r="A63" t="s">
        <v>119</v>
      </c>
      <c r="B63" t="s">
        <v>118</v>
      </c>
      <c r="D63" s="62"/>
      <c r="E63" s="17">
        <v>17</v>
      </c>
      <c r="F63">
        <f t="shared" si="6"/>
        <v>1275</v>
      </c>
      <c r="G63" s="62"/>
    </row>
    <row r="64" spans="1:7" x14ac:dyDescent="0.2">
      <c r="D64" s="62"/>
      <c r="E64" s="17">
        <v>18</v>
      </c>
      <c r="F64">
        <f t="shared" si="6"/>
        <v>1350</v>
      </c>
      <c r="G64" s="62"/>
    </row>
    <row r="65" spans="1:7" ht="13.5" thickBot="1" x14ac:dyDescent="0.25">
      <c r="A65" s="63" t="s">
        <v>120</v>
      </c>
      <c r="B65" s="75"/>
      <c r="C65" s="75"/>
      <c r="D65" s="76"/>
      <c r="E65" s="17">
        <v>19</v>
      </c>
      <c r="F65">
        <f t="shared" si="6"/>
        <v>1425</v>
      </c>
      <c r="G65" s="62"/>
    </row>
    <row r="66" spans="1:7" x14ac:dyDescent="0.2">
      <c r="E66" s="17">
        <v>20</v>
      </c>
      <c r="F66">
        <f t="shared" si="6"/>
        <v>1500</v>
      </c>
      <c r="G66" s="62"/>
    </row>
    <row r="67" spans="1:7" x14ac:dyDescent="0.2">
      <c r="E67" s="17">
        <v>21</v>
      </c>
      <c r="F67">
        <f t="shared" si="6"/>
        <v>1575</v>
      </c>
      <c r="G67" s="62"/>
    </row>
    <row r="68" spans="1:7" x14ac:dyDescent="0.2">
      <c r="E68" s="17">
        <v>22</v>
      </c>
      <c r="F68">
        <f t="shared" si="6"/>
        <v>1650</v>
      </c>
      <c r="G68" s="62"/>
    </row>
    <row r="69" spans="1:7" x14ac:dyDescent="0.2">
      <c r="E69" s="17">
        <v>23</v>
      </c>
      <c r="F69">
        <f t="shared" si="6"/>
        <v>1725</v>
      </c>
      <c r="G69" s="62"/>
    </row>
    <row r="70" spans="1:7" x14ac:dyDescent="0.2">
      <c r="E70" s="17">
        <v>24</v>
      </c>
      <c r="F70">
        <f t="shared" si="6"/>
        <v>1800</v>
      </c>
      <c r="G70" s="62"/>
    </row>
    <row r="71" spans="1:7" x14ac:dyDescent="0.2">
      <c r="E71" s="17">
        <v>25</v>
      </c>
      <c r="F71">
        <f t="shared" si="6"/>
        <v>1875</v>
      </c>
      <c r="G71" s="62"/>
    </row>
    <row r="72" spans="1:7" x14ac:dyDescent="0.2">
      <c r="E72" s="17">
        <v>26</v>
      </c>
      <c r="F72">
        <f t="shared" si="6"/>
        <v>1950</v>
      </c>
      <c r="G72" s="62"/>
    </row>
    <row r="73" spans="1:7" x14ac:dyDescent="0.2">
      <c r="E73" s="17">
        <v>27</v>
      </c>
      <c r="F73">
        <f>F72+75</f>
        <v>2025</v>
      </c>
      <c r="G73" s="62"/>
    </row>
    <row r="74" spans="1:7" x14ac:dyDescent="0.2">
      <c r="E74" s="17">
        <v>28</v>
      </c>
      <c r="F74">
        <f t="shared" si="6"/>
        <v>2100</v>
      </c>
      <c r="G74" s="62"/>
    </row>
    <row r="75" spans="1:7" x14ac:dyDescent="0.2">
      <c r="E75" s="17">
        <v>29</v>
      </c>
      <c r="F75">
        <f t="shared" si="6"/>
        <v>2175</v>
      </c>
      <c r="G75" s="62"/>
    </row>
    <row r="76" spans="1:7" ht="13.5" thickBot="1" x14ac:dyDescent="0.25">
      <c r="E76" s="20">
        <v>30</v>
      </c>
      <c r="F76" s="75">
        <f t="shared" si="6"/>
        <v>2250</v>
      </c>
      <c r="G76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DA6B-5B1A-41AD-9CFB-B2F1BEC53245}">
  <dimension ref="A1:O91"/>
  <sheetViews>
    <sheetView tabSelected="1" zoomScale="96" zoomScaleNormal="96" workbookViewId="0">
      <pane xSplit="9" ySplit="1" topLeftCell="J47" activePane="bottomRight" state="frozen"/>
      <selection activeCell="A52" sqref="A52:D63"/>
      <selection pane="topRight" activeCell="A52" sqref="A52:D63"/>
      <selection pane="bottomLeft" activeCell="A52" sqref="A52:D63"/>
      <selection pane="bottomRight" activeCell="D2" sqref="D2"/>
    </sheetView>
  </sheetViews>
  <sheetFormatPr defaultColWidth="9.140625" defaultRowHeight="12.75" x14ac:dyDescent="0.2"/>
  <cols>
    <col min="1" max="1" width="28.140625" style="14" bestFit="1" customWidth="1"/>
    <col min="2" max="3" width="11.85546875" style="108" customWidth="1"/>
    <col min="4" max="4" width="9.140625" style="126" customWidth="1"/>
    <col min="5" max="5" width="11.85546875" style="108" bestFit="1" customWidth="1"/>
    <col min="6" max="6" width="12.140625" style="108" bestFit="1" customWidth="1"/>
    <col min="7" max="7" width="11.85546875" style="83" bestFit="1" customWidth="1"/>
    <col min="8" max="8" width="10.85546875" style="127" bestFit="1" customWidth="1"/>
    <col min="9" max="9" width="32.5703125" style="126" customWidth="1"/>
    <col min="10" max="11" width="12.85546875" style="83" bestFit="1" customWidth="1"/>
    <col min="12" max="16384" width="9.140625" style="83"/>
  </cols>
  <sheetData>
    <row r="1" spans="1:15" ht="30.75" customHeight="1" x14ac:dyDescent="0.2">
      <c r="A1" s="77" t="s">
        <v>121</v>
      </c>
      <c r="B1" s="78" t="s">
        <v>122</v>
      </c>
      <c r="C1" s="78" t="s">
        <v>123</v>
      </c>
      <c r="D1" s="79" t="s">
        <v>124</v>
      </c>
      <c r="E1" s="80" t="s">
        <v>125</v>
      </c>
      <c r="F1" s="81" t="s">
        <v>126</v>
      </c>
      <c r="G1" s="79" t="s">
        <v>127</v>
      </c>
      <c r="H1" s="82" t="s">
        <v>128</v>
      </c>
      <c r="I1" s="80" t="s">
        <v>129</v>
      </c>
    </row>
    <row r="2" spans="1:15" x14ac:dyDescent="0.2">
      <c r="A2" s="84">
        <v>44053</v>
      </c>
      <c r="B2" s="85">
        <v>0.72569444444444453</v>
      </c>
      <c r="C2" s="85">
        <f>B2+Calendars!$C$24</f>
        <v>0.7777777777777779</v>
      </c>
      <c r="D2" s="86"/>
      <c r="E2" s="86" t="s">
        <v>10</v>
      </c>
      <c r="F2" s="86">
        <v>151</v>
      </c>
      <c r="G2" s="86">
        <v>1</v>
      </c>
      <c r="H2" s="86">
        <v>3</v>
      </c>
      <c r="I2" s="86" t="s">
        <v>130</v>
      </c>
      <c r="J2" s="88"/>
      <c r="K2" s="88"/>
      <c r="L2" s="88"/>
      <c r="M2" s="88"/>
      <c r="N2" s="88"/>
      <c r="O2" s="88"/>
    </row>
    <row r="3" spans="1:15" s="88" customFormat="1" x14ac:dyDescent="0.2">
      <c r="A3" s="89">
        <v>44056</v>
      </c>
      <c r="B3" s="90">
        <v>0.47916666666666669</v>
      </c>
      <c r="C3" s="90">
        <f>B3+Calendars!$C$24</f>
        <v>0.53125</v>
      </c>
      <c r="D3" s="91"/>
      <c r="E3" s="91" t="s">
        <v>19</v>
      </c>
      <c r="F3" s="91">
        <v>161</v>
      </c>
      <c r="G3" s="91">
        <v>1</v>
      </c>
      <c r="H3" s="91">
        <v>3</v>
      </c>
      <c r="I3" s="91" t="s">
        <v>131</v>
      </c>
    </row>
    <row r="4" spans="1:15" s="92" customFormat="1" x14ac:dyDescent="0.2">
      <c r="A4" s="89">
        <v>44053</v>
      </c>
      <c r="B4" s="90">
        <v>0.33333333333333331</v>
      </c>
      <c r="C4" s="90">
        <f>B4+Calendars!$C$24</f>
        <v>0.38541666666666663</v>
      </c>
      <c r="D4" s="91"/>
      <c r="E4" s="91" t="s">
        <v>8</v>
      </c>
      <c r="F4" s="91">
        <v>161</v>
      </c>
      <c r="G4" s="91">
        <v>601</v>
      </c>
      <c r="H4" s="91">
        <v>0</v>
      </c>
      <c r="I4" s="91" t="s">
        <v>131</v>
      </c>
      <c r="J4" s="88"/>
      <c r="K4" s="88"/>
      <c r="L4" s="88"/>
      <c r="M4" s="88"/>
      <c r="N4" s="88"/>
      <c r="O4" s="88"/>
    </row>
    <row r="5" spans="1:15" s="88" customFormat="1" x14ac:dyDescent="0.2">
      <c r="A5" s="89">
        <v>44053</v>
      </c>
      <c r="B5" s="90">
        <v>0.55555555555555558</v>
      </c>
      <c r="C5" s="90">
        <f>B5+Calendars!$C$24</f>
        <v>0.60763888888888895</v>
      </c>
      <c r="D5" s="91"/>
      <c r="E5" s="91" t="s">
        <v>8</v>
      </c>
      <c r="F5" s="91">
        <v>161</v>
      </c>
      <c r="G5" s="91">
        <v>602</v>
      </c>
      <c r="H5" s="91">
        <v>0</v>
      </c>
      <c r="I5" s="91" t="s">
        <v>131</v>
      </c>
    </row>
    <row r="6" spans="1:15" s="88" customFormat="1" x14ac:dyDescent="0.2">
      <c r="A6" s="89">
        <v>44054</v>
      </c>
      <c r="B6" s="90">
        <v>0.33333333333333331</v>
      </c>
      <c r="C6" s="90">
        <f>B6+Calendars!$C$24</f>
        <v>0.38541666666666663</v>
      </c>
      <c r="D6" s="91"/>
      <c r="E6" s="91" t="s">
        <v>14</v>
      </c>
      <c r="F6" s="91">
        <v>161</v>
      </c>
      <c r="G6" s="91">
        <v>603</v>
      </c>
      <c r="H6" s="91">
        <v>0</v>
      </c>
      <c r="I6" s="91" t="s">
        <v>131</v>
      </c>
      <c r="J6"/>
      <c r="K6"/>
      <c r="L6"/>
      <c r="M6"/>
      <c r="N6"/>
    </row>
    <row r="7" spans="1:15" s="88" customFormat="1" x14ac:dyDescent="0.2">
      <c r="A7" s="89">
        <v>44056</v>
      </c>
      <c r="B7" s="90">
        <v>0.33333333333333331</v>
      </c>
      <c r="C7" s="90">
        <f>B7+Calendars!$C$24</f>
        <v>0.38541666666666663</v>
      </c>
      <c r="D7" s="91"/>
      <c r="E7" s="91" t="s">
        <v>12</v>
      </c>
      <c r="F7" s="91">
        <v>161</v>
      </c>
      <c r="G7" s="91">
        <v>605</v>
      </c>
      <c r="H7" s="91">
        <v>0</v>
      </c>
      <c r="I7" s="91" t="s">
        <v>131</v>
      </c>
    </row>
    <row r="8" spans="1:15" s="88" customFormat="1" x14ac:dyDescent="0.2">
      <c r="A8" s="89">
        <v>44054</v>
      </c>
      <c r="B8" s="90">
        <v>0.47916666666666669</v>
      </c>
      <c r="C8" s="90">
        <f>B8+Calendars!$C$24</f>
        <v>0.53125</v>
      </c>
      <c r="D8" s="91"/>
      <c r="E8" s="91" t="s">
        <v>14</v>
      </c>
      <c r="F8" s="91">
        <v>201</v>
      </c>
      <c r="G8" s="91">
        <v>1</v>
      </c>
      <c r="H8" s="91">
        <v>3</v>
      </c>
      <c r="I8" s="91" t="s">
        <v>132</v>
      </c>
    </row>
    <row r="9" spans="1:15" s="92" customFormat="1" x14ac:dyDescent="0.2">
      <c r="A9" s="89">
        <v>44053</v>
      </c>
      <c r="B9" s="90">
        <v>0.72569444444444453</v>
      </c>
      <c r="C9" s="90">
        <f>B9+Calendars!$C$24</f>
        <v>0.7777777777777779</v>
      </c>
      <c r="D9" s="91"/>
      <c r="E9" s="91" t="s">
        <v>8</v>
      </c>
      <c r="F9" s="91">
        <v>201</v>
      </c>
      <c r="G9" s="91">
        <v>601</v>
      </c>
      <c r="H9" s="91">
        <v>0</v>
      </c>
      <c r="I9" s="91" t="s">
        <v>132</v>
      </c>
      <c r="J9" s="88"/>
      <c r="K9" s="88"/>
      <c r="L9" s="88"/>
      <c r="M9" s="88"/>
      <c r="N9" s="88"/>
      <c r="O9" s="88"/>
    </row>
    <row r="10" spans="1:15" s="88" customFormat="1" x14ac:dyDescent="0.2">
      <c r="A10" s="89">
        <v>44054</v>
      </c>
      <c r="B10" s="90">
        <v>0.69791666666666663</v>
      </c>
      <c r="C10" s="90">
        <f>B10+Calendars!$C$24</f>
        <v>0.75</v>
      </c>
      <c r="D10" s="91"/>
      <c r="E10" s="91" t="s">
        <v>14</v>
      </c>
      <c r="F10" s="91">
        <v>201</v>
      </c>
      <c r="G10" s="91">
        <v>602</v>
      </c>
      <c r="H10" s="91">
        <v>0</v>
      </c>
      <c r="I10" s="91" t="s">
        <v>132</v>
      </c>
    </row>
    <row r="11" spans="1:15" s="88" customFormat="1" x14ac:dyDescent="0.2">
      <c r="A11" s="89">
        <v>44055</v>
      </c>
      <c r="B11" s="90">
        <v>0.61111111111111105</v>
      </c>
      <c r="C11" s="90">
        <f>B11+Calendars!$C$24</f>
        <v>0.66319444444444442</v>
      </c>
      <c r="D11" s="91"/>
      <c r="E11" s="91" t="s">
        <v>12</v>
      </c>
      <c r="F11" s="91">
        <v>201</v>
      </c>
      <c r="G11" s="91">
        <v>603</v>
      </c>
      <c r="H11" s="91">
        <v>0</v>
      </c>
      <c r="I11" s="91" t="s">
        <v>132</v>
      </c>
    </row>
    <row r="12" spans="1:15" s="88" customFormat="1" x14ac:dyDescent="0.2">
      <c r="A12" s="89">
        <v>44056</v>
      </c>
      <c r="B12" s="90">
        <v>0.55208333333333337</v>
      </c>
      <c r="C12" s="90">
        <f>B12+Calendars!$C$24</f>
        <v>0.60416666666666674</v>
      </c>
      <c r="D12" s="91"/>
      <c r="E12" s="91" t="s">
        <v>19</v>
      </c>
      <c r="F12" s="91">
        <v>201</v>
      </c>
      <c r="G12" s="91">
        <v>604</v>
      </c>
      <c r="H12" s="91">
        <v>0</v>
      </c>
      <c r="I12" s="91" t="s">
        <v>132</v>
      </c>
    </row>
    <row r="13" spans="1:15" s="92" customFormat="1" x14ac:dyDescent="0.2">
      <c r="A13" s="84">
        <v>44054</v>
      </c>
      <c r="B13" s="85">
        <v>0.625</v>
      </c>
      <c r="C13" s="85">
        <f>B13+Calendars!$C$24</f>
        <v>0.67708333333333337</v>
      </c>
      <c r="D13" s="86"/>
      <c r="E13" s="86" t="s">
        <v>17</v>
      </c>
      <c r="F13" s="86">
        <v>202</v>
      </c>
      <c r="G13" s="86">
        <v>1</v>
      </c>
      <c r="H13" s="86">
        <v>3</v>
      </c>
      <c r="I13" s="86" t="s">
        <v>133</v>
      </c>
      <c r="J13" s="88"/>
      <c r="K13" s="88"/>
      <c r="L13" s="88"/>
      <c r="M13" s="88"/>
      <c r="N13" s="88"/>
      <c r="O13" s="88"/>
    </row>
    <row r="14" spans="1:15" s="88" customFormat="1" x14ac:dyDescent="0.2">
      <c r="A14" s="89">
        <v>44053</v>
      </c>
      <c r="B14" s="90">
        <v>0.33333333333333331</v>
      </c>
      <c r="C14" s="90">
        <f>B14+Calendars!$C$24</f>
        <v>0.38541666666666663</v>
      </c>
      <c r="D14" s="91"/>
      <c r="E14" s="91" t="s">
        <v>10</v>
      </c>
      <c r="F14" s="91">
        <v>382</v>
      </c>
      <c r="G14" s="91">
        <v>1</v>
      </c>
      <c r="H14" s="91">
        <v>3</v>
      </c>
      <c r="I14" s="91" t="s">
        <v>134</v>
      </c>
    </row>
    <row r="15" spans="1:15" s="88" customFormat="1" x14ac:dyDescent="0.2">
      <c r="A15" s="89">
        <v>44056</v>
      </c>
      <c r="B15" s="90">
        <v>0.77777777777777779</v>
      </c>
      <c r="C15" s="90">
        <f>B15+Calendars!$C$22</f>
        <v>0.89236111111111116</v>
      </c>
      <c r="D15" s="91"/>
      <c r="E15" s="91" t="s">
        <v>19</v>
      </c>
      <c r="F15" s="91">
        <v>382</v>
      </c>
      <c r="G15" s="91">
        <v>3</v>
      </c>
      <c r="H15" s="91">
        <v>3</v>
      </c>
      <c r="I15" s="91" t="s">
        <v>134</v>
      </c>
    </row>
    <row r="16" spans="1:15" s="88" customFormat="1" x14ac:dyDescent="0.2">
      <c r="A16" s="89">
        <v>44054</v>
      </c>
      <c r="B16" s="90">
        <v>0.40625</v>
      </c>
      <c r="C16" s="90">
        <f>B16+Calendars!$C$24</f>
        <v>0.45833333333333331</v>
      </c>
      <c r="D16" s="91"/>
      <c r="E16" s="91" t="s">
        <v>17</v>
      </c>
      <c r="F16" s="91">
        <v>385</v>
      </c>
      <c r="G16" s="91">
        <v>1</v>
      </c>
      <c r="H16" s="91">
        <v>3</v>
      </c>
      <c r="I16" s="91" t="s">
        <v>135</v>
      </c>
    </row>
    <row r="17" spans="1:15" s="88" customFormat="1" x14ac:dyDescent="0.2">
      <c r="A17" s="89">
        <v>44054</v>
      </c>
      <c r="B17" s="90">
        <v>0.55208333333333337</v>
      </c>
      <c r="C17" s="90">
        <f>B17+Calendars!$C$24</f>
        <v>0.60416666666666674</v>
      </c>
      <c r="D17" s="91"/>
      <c r="E17" s="91" t="s">
        <v>17</v>
      </c>
      <c r="F17" s="91">
        <v>385</v>
      </c>
      <c r="G17" s="91">
        <v>2</v>
      </c>
      <c r="H17" s="91">
        <v>3</v>
      </c>
      <c r="I17" s="91" t="s">
        <v>135</v>
      </c>
    </row>
    <row r="18" spans="1:15" s="88" customFormat="1" x14ac:dyDescent="0.2">
      <c r="A18" s="84">
        <v>44054</v>
      </c>
      <c r="B18" s="85">
        <v>0.47916666666666669</v>
      </c>
      <c r="C18" s="85">
        <f>B18+Calendars!$C$24</f>
        <v>0.53125</v>
      </c>
      <c r="D18" s="86"/>
      <c r="E18" s="86" t="s">
        <v>17</v>
      </c>
      <c r="F18" s="86">
        <v>490</v>
      </c>
      <c r="G18" s="86">
        <v>278</v>
      </c>
      <c r="H18" s="86">
        <v>3</v>
      </c>
      <c r="I18" s="86" t="s">
        <v>136</v>
      </c>
      <c r="J18" s="40"/>
      <c r="K18" s="40"/>
      <c r="L18" s="40"/>
      <c r="M18" s="40"/>
      <c r="N18" s="40"/>
      <c r="O18" s="40"/>
    </row>
    <row r="19" spans="1:15" s="88" customFormat="1" x14ac:dyDescent="0.2">
      <c r="A19" s="84">
        <v>44053</v>
      </c>
      <c r="B19" s="93">
        <v>0.3888888888888889</v>
      </c>
      <c r="C19" s="85">
        <f>B19+Calendars!$C$24</f>
        <v>0.44097222222222221</v>
      </c>
      <c r="D19" s="86"/>
      <c r="E19" s="86" t="s">
        <v>8</v>
      </c>
      <c r="F19" s="86">
        <v>490</v>
      </c>
      <c r="G19" s="86">
        <v>281</v>
      </c>
      <c r="H19" s="86">
        <v>1.5</v>
      </c>
      <c r="I19" s="86" t="s">
        <v>137</v>
      </c>
    </row>
    <row r="20" spans="1:15" s="88" customFormat="1" x14ac:dyDescent="0.2">
      <c r="A20" s="94">
        <v>44054</v>
      </c>
      <c r="B20" s="95">
        <v>0.40625</v>
      </c>
      <c r="C20" s="95">
        <f>B20+Calendars!$C$24</f>
        <v>0.45833333333333331</v>
      </c>
      <c r="D20" s="96"/>
      <c r="E20" s="96" t="s">
        <v>17</v>
      </c>
      <c r="F20" s="96">
        <v>500</v>
      </c>
      <c r="G20" s="96">
        <v>1</v>
      </c>
      <c r="H20" s="96">
        <v>3</v>
      </c>
      <c r="I20" s="96" t="s">
        <v>138</v>
      </c>
    </row>
    <row r="21" spans="1:15" s="97" customFormat="1" x14ac:dyDescent="0.2">
      <c r="A21" s="94">
        <v>44053</v>
      </c>
      <c r="B21" s="95" t="s">
        <v>139</v>
      </c>
      <c r="C21" s="95"/>
      <c r="D21" s="96"/>
      <c r="E21" s="96" t="s">
        <v>22</v>
      </c>
      <c r="F21" s="96">
        <v>500</v>
      </c>
      <c r="G21" s="96" t="s">
        <v>140</v>
      </c>
      <c r="H21" s="96">
        <v>3</v>
      </c>
      <c r="I21" s="96" t="s">
        <v>138</v>
      </c>
      <c r="J21" s="88"/>
      <c r="K21" s="88"/>
      <c r="L21" s="88"/>
      <c r="M21" s="88"/>
      <c r="N21" s="88"/>
      <c r="O21" s="88"/>
    </row>
    <row r="22" spans="1:15" s="87" customFormat="1" x14ac:dyDescent="0.2">
      <c r="A22" s="98">
        <v>44056</v>
      </c>
      <c r="B22" s="100">
        <v>0.625</v>
      </c>
      <c r="C22" s="100">
        <f>B22+Calendars!$C$22</f>
        <v>0.73958333333333337</v>
      </c>
      <c r="D22" s="101"/>
      <c r="E22" s="101" t="s">
        <v>19</v>
      </c>
      <c r="F22" s="101">
        <v>501</v>
      </c>
      <c r="G22" s="101">
        <v>2</v>
      </c>
      <c r="H22" s="101">
        <v>3</v>
      </c>
      <c r="I22" s="101" t="s">
        <v>141</v>
      </c>
      <c r="J22" s="88"/>
      <c r="K22" s="88"/>
      <c r="L22" s="88"/>
      <c r="M22" s="88"/>
      <c r="N22" s="88"/>
      <c r="O22" s="88"/>
    </row>
    <row r="23" spans="1:15" s="88" customFormat="1" x14ac:dyDescent="0.2">
      <c r="A23" s="98">
        <v>44053</v>
      </c>
      <c r="B23" s="100" t="s">
        <v>139</v>
      </c>
      <c r="C23" s="100"/>
      <c r="D23" s="101"/>
      <c r="E23" s="101" t="s">
        <v>22</v>
      </c>
      <c r="F23" s="101">
        <v>501</v>
      </c>
      <c r="G23" s="101" t="s">
        <v>142</v>
      </c>
      <c r="H23" s="101">
        <v>3</v>
      </c>
      <c r="I23" s="101" t="s">
        <v>141</v>
      </c>
    </row>
    <row r="24" spans="1:15" s="88" customFormat="1" x14ac:dyDescent="0.2">
      <c r="A24" s="102">
        <v>44053</v>
      </c>
      <c r="B24" s="103">
        <v>0.77777777777777779</v>
      </c>
      <c r="C24" s="103">
        <f>B24+Calendars!$C$22</f>
        <v>0.89236111111111116</v>
      </c>
      <c r="D24" s="104"/>
      <c r="E24" s="104" t="s">
        <v>8</v>
      </c>
      <c r="F24" s="104">
        <v>509</v>
      </c>
      <c r="G24" s="104">
        <v>1</v>
      </c>
      <c r="H24" s="104">
        <v>3</v>
      </c>
      <c r="I24" s="104" t="s">
        <v>143</v>
      </c>
    </row>
    <row r="25" spans="1:15" s="97" customFormat="1" x14ac:dyDescent="0.2">
      <c r="A25" s="102">
        <v>44054</v>
      </c>
      <c r="B25" s="103">
        <v>0.47916666666666669</v>
      </c>
      <c r="C25" s="103">
        <f>B25+Calendars!$C$24</f>
        <v>0.53125</v>
      </c>
      <c r="D25" s="104"/>
      <c r="E25" s="104" t="s">
        <v>17</v>
      </c>
      <c r="F25" s="104">
        <v>509</v>
      </c>
      <c r="G25" s="104">
        <v>2</v>
      </c>
      <c r="H25" s="104">
        <v>3</v>
      </c>
      <c r="I25" s="104" t="s">
        <v>143</v>
      </c>
      <c r="J25" s="88"/>
      <c r="K25" s="88"/>
      <c r="L25" s="88"/>
      <c r="M25" s="88"/>
      <c r="N25" s="88"/>
      <c r="O25" s="88"/>
    </row>
    <row r="26" spans="1:15" s="88" customFormat="1" x14ac:dyDescent="0.2">
      <c r="A26" s="98">
        <v>44054</v>
      </c>
      <c r="B26" s="100">
        <v>0.625</v>
      </c>
      <c r="C26" s="100">
        <f>B26+Calendars!$C$22</f>
        <v>0.73958333333333337</v>
      </c>
      <c r="D26" s="101"/>
      <c r="E26" s="101" t="s">
        <v>14</v>
      </c>
      <c r="F26" s="101">
        <v>513</v>
      </c>
      <c r="G26" s="101">
        <v>1</v>
      </c>
      <c r="H26" s="101">
        <v>3</v>
      </c>
      <c r="I26" s="101" t="s">
        <v>144</v>
      </c>
    </row>
    <row r="27" spans="1:15" s="88" customFormat="1" x14ac:dyDescent="0.2">
      <c r="A27" s="94">
        <v>44056</v>
      </c>
      <c r="B27" s="95">
        <v>0.47916666666666669</v>
      </c>
      <c r="C27" s="95">
        <f>B27+Calendars!$C$22</f>
        <v>0.59375</v>
      </c>
      <c r="D27" s="96"/>
      <c r="E27" s="96" t="s">
        <v>19</v>
      </c>
      <c r="F27" s="96">
        <v>520</v>
      </c>
      <c r="G27" s="96">
        <v>1</v>
      </c>
      <c r="H27" s="96">
        <v>3</v>
      </c>
      <c r="I27" s="96" t="s">
        <v>145</v>
      </c>
    </row>
    <row r="28" spans="1:15" s="88" customFormat="1" x14ac:dyDescent="0.2">
      <c r="A28" s="94">
        <v>44053</v>
      </c>
      <c r="B28" s="95" t="s">
        <v>139</v>
      </c>
      <c r="C28" s="95"/>
      <c r="D28" s="96"/>
      <c r="E28" s="96" t="s">
        <v>22</v>
      </c>
      <c r="F28" s="96">
        <v>520</v>
      </c>
      <c r="G28" s="96" t="s">
        <v>142</v>
      </c>
      <c r="H28" s="96">
        <v>3</v>
      </c>
      <c r="I28" s="96" t="s">
        <v>145</v>
      </c>
    </row>
    <row r="29" spans="1:15" s="88" customFormat="1" x14ac:dyDescent="0.2">
      <c r="A29" s="105">
        <v>44053</v>
      </c>
      <c r="B29" s="106">
        <v>0.77777777777777779</v>
      </c>
      <c r="C29" s="106">
        <f>B29+Calendars!$C$22</f>
        <v>0.89236111111111116</v>
      </c>
      <c r="D29" s="107"/>
      <c r="E29" s="107" t="s">
        <v>8</v>
      </c>
      <c r="F29" s="107">
        <v>523</v>
      </c>
      <c r="G29" s="107">
        <v>2</v>
      </c>
      <c r="H29" s="107">
        <v>3</v>
      </c>
      <c r="I29" s="107" t="s">
        <v>146</v>
      </c>
    </row>
    <row r="30" spans="1:15" s="88" customFormat="1" x14ac:dyDescent="0.2">
      <c r="A30" s="105">
        <v>44054</v>
      </c>
      <c r="B30" s="106">
        <v>0.40625</v>
      </c>
      <c r="C30" s="106">
        <f>B30+Calendars!$C$24</f>
        <v>0.45833333333333331</v>
      </c>
      <c r="D30" s="107"/>
      <c r="E30" s="107" t="s">
        <v>17</v>
      </c>
      <c r="F30" s="107">
        <v>523</v>
      </c>
      <c r="G30" s="107">
        <v>3</v>
      </c>
      <c r="H30" s="107">
        <v>3</v>
      </c>
      <c r="I30" s="107" t="s">
        <v>146</v>
      </c>
    </row>
    <row r="31" spans="1:15" s="88" customFormat="1" x14ac:dyDescent="0.2">
      <c r="A31" s="105">
        <v>44054</v>
      </c>
      <c r="B31" s="106">
        <v>0.40625</v>
      </c>
      <c r="C31" s="106">
        <f>B31+Calendars!$C$24</f>
        <v>0.45833333333333331</v>
      </c>
      <c r="D31" s="107"/>
      <c r="E31" s="107" t="s">
        <v>17</v>
      </c>
      <c r="F31" s="107">
        <v>523</v>
      </c>
      <c r="G31" s="107">
        <v>3</v>
      </c>
      <c r="H31" s="107">
        <v>3</v>
      </c>
      <c r="I31" s="107" t="s">
        <v>146</v>
      </c>
    </row>
    <row r="32" spans="1:15" s="92" customFormat="1" x14ac:dyDescent="0.2">
      <c r="A32" s="105">
        <v>44053</v>
      </c>
      <c r="B32" s="106" t="s">
        <v>139</v>
      </c>
      <c r="C32" s="106"/>
      <c r="D32" s="107"/>
      <c r="E32" s="107" t="s">
        <v>22</v>
      </c>
      <c r="F32" s="107">
        <v>523</v>
      </c>
      <c r="G32" s="107" t="s">
        <v>147</v>
      </c>
      <c r="H32" s="107">
        <v>3</v>
      </c>
      <c r="I32" s="107" t="s">
        <v>146</v>
      </c>
      <c r="J32" s="88"/>
      <c r="K32" s="88"/>
      <c r="L32" s="88"/>
      <c r="M32" s="88"/>
      <c r="N32" s="88"/>
      <c r="O32" s="88"/>
    </row>
    <row r="33" spans="1:15" s="92" customFormat="1" x14ac:dyDescent="0.2">
      <c r="A33" s="105">
        <v>44053</v>
      </c>
      <c r="B33" s="106" t="s">
        <v>139</v>
      </c>
      <c r="C33" s="106"/>
      <c r="D33" s="107"/>
      <c r="E33" s="107" t="s">
        <v>22</v>
      </c>
      <c r="F33" s="107">
        <v>523</v>
      </c>
      <c r="G33" s="107" t="s">
        <v>148</v>
      </c>
      <c r="H33" s="107">
        <v>3</v>
      </c>
      <c r="I33" s="107" t="s">
        <v>146</v>
      </c>
      <c r="J33" s="88"/>
      <c r="K33" s="88"/>
      <c r="L33" s="88"/>
      <c r="M33" s="88"/>
      <c r="N33" s="88"/>
      <c r="O33" s="88"/>
    </row>
    <row r="34" spans="1:15" s="88" customFormat="1" x14ac:dyDescent="0.2">
      <c r="A34" s="84">
        <v>44056</v>
      </c>
      <c r="B34" s="85">
        <v>0.44444444444444442</v>
      </c>
      <c r="C34" s="85">
        <f>B34+Calendars!$C$22</f>
        <v>0.55902777777777779</v>
      </c>
      <c r="D34" s="86"/>
      <c r="E34" s="86" t="s">
        <v>12</v>
      </c>
      <c r="F34" s="86">
        <v>530</v>
      </c>
      <c r="G34" s="86">
        <v>1</v>
      </c>
      <c r="H34" s="86">
        <v>3</v>
      </c>
      <c r="I34" s="86" t="s">
        <v>149</v>
      </c>
    </row>
    <row r="35" spans="1:15" s="88" customFormat="1" x14ac:dyDescent="0.2">
      <c r="A35" s="84">
        <v>44053</v>
      </c>
      <c r="B35" s="85">
        <v>0.3888888888888889</v>
      </c>
      <c r="C35" s="85">
        <f>B35+Calendars!$C$24</f>
        <v>0.44097222222222221</v>
      </c>
      <c r="D35" s="86"/>
      <c r="E35" s="86" t="s">
        <v>10</v>
      </c>
      <c r="F35" s="86">
        <v>556</v>
      </c>
      <c r="G35" s="86">
        <v>1</v>
      </c>
      <c r="H35" s="86">
        <v>3</v>
      </c>
      <c r="I35" s="86" t="s">
        <v>150</v>
      </c>
      <c r="J35" s="40"/>
      <c r="K35" s="40"/>
      <c r="L35" s="40"/>
      <c r="M35" s="40"/>
      <c r="N35" s="40"/>
    </row>
    <row r="36" spans="1:15" s="88" customFormat="1" x14ac:dyDescent="0.2">
      <c r="A36" s="84">
        <v>44056</v>
      </c>
      <c r="B36" s="85">
        <v>0.77777777777777779</v>
      </c>
      <c r="C36" s="85">
        <f>B36+Calendars!$C$22</f>
        <v>0.89236111111111116</v>
      </c>
      <c r="D36" s="86"/>
      <c r="E36" s="86" t="s">
        <v>19</v>
      </c>
      <c r="F36" s="86">
        <v>558</v>
      </c>
      <c r="G36" s="86">
        <v>1</v>
      </c>
      <c r="H36" s="86">
        <v>3</v>
      </c>
      <c r="I36" s="86" t="s">
        <v>151</v>
      </c>
    </row>
    <row r="37" spans="1:15" s="88" customFormat="1" x14ac:dyDescent="0.2">
      <c r="A37" s="102">
        <v>44054</v>
      </c>
      <c r="B37" s="103">
        <v>0.625</v>
      </c>
      <c r="C37" s="103">
        <f>B37+Calendars!$C$24</f>
        <v>0.67708333333333337</v>
      </c>
      <c r="D37" s="104"/>
      <c r="E37" s="104" t="s">
        <v>17</v>
      </c>
      <c r="F37" s="104">
        <v>560</v>
      </c>
      <c r="G37" s="104">
        <v>1</v>
      </c>
      <c r="H37" s="104">
        <v>3</v>
      </c>
      <c r="I37" s="104" t="s">
        <v>152</v>
      </c>
    </row>
    <row r="38" spans="1:15" s="88" customFormat="1" x14ac:dyDescent="0.2">
      <c r="A38" s="102">
        <v>44053</v>
      </c>
      <c r="B38" s="103" t="s">
        <v>139</v>
      </c>
      <c r="C38" s="103"/>
      <c r="D38" s="104"/>
      <c r="E38" s="104" t="s">
        <v>22</v>
      </c>
      <c r="F38" s="104">
        <v>560</v>
      </c>
      <c r="G38" s="104" t="s">
        <v>142</v>
      </c>
      <c r="H38" s="104">
        <v>3</v>
      </c>
      <c r="I38" s="104" t="s">
        <v>152</v>
      </c>
      <c r="O38"/>
    </row>
    <row r="39" spans="1:15" s="88" customFormat="1" x14ac:dyDescent="0.2">
      <c r="A39" s="84">
        <v>44053</v>
      </c>
      <c r="B39" s="85" t="s">
        <v>139</v>
      </c>
      <c r="C39" s="85"/>
      <c r="D39" s="86"/>
      <c r="E39" s="86" t="s">
        <v>22</v>
      </c>
      <c r="F39" s="86">
        <v>572</v>
      </c>
      <c r="G39" s="86">
        <v>1</v>
      </c>
      <c r="H39" s="86">
        <v>1.5</v>
      </c>
      <c r="I39" s="86" t="s">
        <v>153</v>
      </c>
      <c r="J39" s="92"/>
      <c r="K39" s="92"/>
      <c r="L39" s="92"/>
      <c r="M39" s="92"/>
      <c r="N39" s="92"/>
      <c r="O39" s="92"/>
    </row>
    <row r="40" spans="1:15" s="88" customFormat="1" x14ac:dyDescent="0.2">
      <c r="A40" s="84">
        <v>44102</v>
      </c>
      <c r="B40" s="85" t="s">
        <v>139</v>
      </c>
      <c r="C40" s="85"/>
      <c r="D40" s="86"/>
      <c r="E40" s="86" t="s">
        <v>22</v>
      </c>
      <c r="F40" s="86">
        <v>573</v>
      </c>
      <c r="G40" s="86">
        <v>1</v>
      </c>
      <c r="H40" s="86">
        <v>1.5</v>
      </c>
      <c r="I40" s="86" t="s">
        <v>154</v>
      </c>
      <c r="J40" s="92"/>
      <c r="K40" s="92"/>
      <c r="L40" s="92"/>
      <c r="M40" s="92"/>
      <c r="N40" s="92"/>
      <c r="O40" s="92"/>
    </row>
    <row r="41" spans="1:15" s="92" customFormat="1" x14ac:dyDescent="0.2">
      <c r="A41" s="94">
        <v>44053</v>
      </c>
      <c r="B41" s="95">
        <v>0.3888888888888889</v>
      </c>
      <c r="C41" s="95">
        <f>B41+Calendars!$C$22</f>
        <v>0.50347222222222221</v>
      </c>
      <c r="D41" s="96"/>
      <c r="E41" s="96" t="s">
        <v>8</v>
      </c>
      <c r="F41" s="96">
        <v>581</v>
      </c>
      <c r="G41" s="96">
        <v>1</v>
      </c>
      <c r="H41" s="96">
        <v>3</v>
      </c>
      <c r="I41" s="96" t="s">
        <v>155</v>
      </c>
      <c r="J41" s="88"/>
      <c r="K41" s="88"/>
      <c r="L41" s="88"/>
      <c r="M41" s="88"/>
      <c r="N41" s="88"/>
      <c r="O41" s="88"/>
    </row>
    <row r="42" spans="1:15" s="88" customFormat="1" x14ac:dyDescent="0.2">
      <c r="A42" s="94">
        <v>44054</v>
      </c>
      <c r="B42" s="95">
        <v>0.40625</v>
      </c>
      <c r="C42" s="95">
        <f>B42+Calendars!$C$24</f>
        <v>0.45833333333333331</v>
      </c>
      <c r="D42" s="96"/>
      <c r="E42" s="96" t="s">
        <v>17</v>
      </c>
      <c r="F42" s="96">
        <v>581</v>
      </c>
      <c r="G42" s="96">
        <v>2</v>
      </c>
      <c r="H42" s="96">
        <v>3</v>
      </c>
      <c r="I42" s="96" t="s">
        <v>155</v>
      </c>
    </row>
    <row r="43" spans="1:15" s="88" customFormat="1" x14ac:dyDescent="0.2">
      <c r="A43" s="94">
        <v>44053</v>
      </c>
      <c r="B43" s="95" t="s">
        <v>139</v>
      </c>
      <c r="C43" s="95"/>
      <c r="D43" s="96"/>
      <c r="E43" s="96" t="s">
        <v>22</v>
      </c>
      <c r="F43" s="96">
        <v>581</v>
      </c>
      <c r="G43" s="96" t="s">
        <v>142</v>
      </c>
      <c r="H43" s="96">
        <v>3</v>
      </c>
      <c r="I43" s="96" t="s">
        <v>155</v>
      </c>
      <c r="O43"/>
    </row>
    <row r="44" spans="1:15" s="88" customFormat="1" x14ac:dyDescent="0.2">
      <c r="A44" s="102">
        <v>44053</v>
      </c>
      <c r="B44" s="103">
        <v>0.61111111111111105</v>
      </c>
      <c r="C44" s="103">
        <f>B44+Calendars!$C$24</f>
        <v>0.66319444444444442</v>
      </c>
      <c r="D44" s="104"/>
      <c r="E44" s="104" t="s">
        <v>10</v>
      </c>
      <c r="F44" s="104">
        <v>582</v>
      </c>
      <c r="G44" s="104">
        <v>1</v>
      </c>
      <c r="H44" s="104">
        <v>3</v>
      </c>
      <c r="I44" s="104" t="s">
        <v>156</v>
      </c>
    </row>
    <row r="45" spans="1:15" s="97" customFormat="1" x14ac:dyDescent="0.2">
      <c r="A45" s="102">
        <v>44055</v>
      </c>
      <c r="B45" s="103">
        <v>0.77777777777777779</v>
      </c>
      <c r="C45" s="103">
        <f>B45+Calendars!$C$22</f>
        <v>0.89236111111111116</v>
      </c>
      <c r="D45" s="104"/>
      <c r="E45" s="104" t="s">
        <v>12</v>
      </c>
      <c r="F45" s="104">
        <v>582</v>
      </c>
      <c r="G45" s="104">
        <v>3</v>
      </c>
      <c r="H45" s="104">
        <v>3</v>
      </c>
      <c r="I45" s="104" t="s">
        <v>156</v>
      </c>
      <c r="J45" s="88"/>
      <c r="K45" s="88"/>
      <c r="L45" s="88"/>
      <c r="M45" s="88"/>
      <c r="N45" s="88"/>
      <c r="O45" s="88"/>
    </row>
    <row r="46" spans="1:15" s="88" customFormat="1" x14ac:dyDescent="0.2">
      <c r="A46" s="94">
        <v>44054</v>
      </c>
      <c r="B46" s="95">
        <v>0.77777777777777779</v>
      </c>
      <c r="C46" s="95">
        <f>B46+Calendars!$C$22</f>
        <v>0.89236111111111116</v>
      </c>
      <c r="D46" s="96"/>
      <c r="E46" s="96" t="s">
        <v>14</v>
      </c>
      <c r="F46" s="96">
        <v>585</v>
      </c>
      <c r="G46" s="96">
        <v>1</v>
      </c>
      <c r="H46" s="96">
        <v>3</v>
      </c>
      <c r="I46" s="96" t="s">
        <v>157</v>
      </c>
    </row>
    <row r="47" spans="1:15" s="88" customFormat="1" x14ac:dyDescent="0.2">
      <c r="A47" s="94">
        <v>44053</v>
      </c>
      <c r="B47" s="95" t="s">
        <v>139</v>
      </c>
      <c r="C47" s="95"/>
      <c r="D47" s="96"/>
      <c r="E47" s="96" t="s">
        <v>22</v>
      </c>
      <c r="F47" s="96">
        <v>585</v>
      </c>
      <c r="G47" s="96" t="s">
        <v>140</v>
      </c>
      <c r="H47" s="96">
        <v>3</v>
      </c>
      <c r="I47" s="96" t="s">
        <v>157</v>
      </c>
      <c r="O47"/>
    </row>
    <row r="48" spans="1:15" s="88" customFormat="1" x14ac:dyDescent="0.2">
      <c r="A48" s="84">
        <v>44053</v>
      </c>
      <c r="B48" s="85">
        <v>0.5</v>
      </c>
      <c r="C48" s="85">
        <f>B48+Calendars!$C$24</f>
        <v>0.55208333333333337</v>
      </c>
      <c r="D48" s="86"/>
      <c r="E48" s="86" t="s">
        <v>10</v>
      </c>
      <c r="F48" s="86">
        <v>613</v>
      </c>
      <c r="G48" s="86">
        <v>1</v>
      </c>
      <c r="H48" s="86">
        <v>3</v>
      </c>
      <c r="I48" s="86" t="s">
        <v>158</v>
      </c>
    </row>
    <row r="49" spans="1:15" s="88" customFormat="1" x14ac:dyDescent="0.2">
      <c r="A49" s="84">
        <v>44055</v>
      </c>
      <c r="B49" s="85">
        <v>0.77777777777777779</v>
      </c>
      <c r="C49" s="85">
        <f>B49+Calendars!$C$22</f>
        <v>0.89236111111111116</v>
      </c>
      <c r="D49" s="86"/>
      <c r="E49" s="86" t="s">
        <v>12</v>
      </c>
      <c r="F49" s="86">
        <v>623</v>
      </c>
      <c r="G49" s="86">
        <v>1</v>
      </c>
      <c r="H49" s="86">
        <v>3</v>
      </c>
      <c r="I49" s="86" t="s">
        <v>159</v>
      </c>
    </row>
    <row r="50" spans="1:15" s="92" customFormat="1" x14ac:dyDescent="0.2">
      <c r="A50" s="84">
        <v>44053</v>
      </c>
      <c r="B50" s="85" t="s">
        <v>139</v>
      </c>
      <c r="C50" s="85"/>
      <c r="D50" s="86"/>
      <c r="E50" s="86" t="s">
        <v>22</v>
      </c>
      <c r="F50" s="86">
        <v>625</v>
      </c>
      <c r="G50" s="86" t="s">
        <v>140</v>
      </c>
      <c r="H50" s="86">
        <v>3</v>
      </c>
      <c r="I50" s="86" t="s">
        <v>160</v>
      </c>
      <c r="J50" s="88"/>
      <c r="K50" s="88"/>
      <c r="L50" s="88"/>
      <c r="M50" s="88"/>
      <c r="N50" s="88"/>
      <c r="O50"/>
    </row>
    <row r="51" spans="1:15" s="92" customFormat="1" x14ac:dyDescent="0.2">
      <c r="A51" s="84">
        <v>44054</v>
      </c>
      <c r="B51" s="85">
        <v>0.40625</v>
      </c>
      <c r="C51" s="85">
        <f>B51+Calendars!$C$24</f>
        <v>0.45833333333333331</v>
      </c>
      <c r="D51" s="86"/>
      <c r="E51" s="86" t="s">
        <v>17</v>
      </c>
      <c r="F51" s="86">
        <v>641</v>
      </c>
      <c r="G51" s="86">
        <v>1</v>
      </c>
      <c r="H51" s="86">
        <v>3</v>
      </c>
      <c r="I51" s="86" t="s">
        <v>161</v>
      </c>
      <c r="J51" s="88"/>
      <c r="K51" s="88"/>
      <c r="L51" s="88"/>
      <c r="M51" s="88"/>
      <c r="N51" s="88"/>
      <c r="O51" s="88"/>
    </row>
    <row r="52" spans="1:15" s="88" customFormat="1" x14ac:dyDescent="0.2">
      <c r="A52" s="84">
        <v>44105</v>
      </c>
      <c r="B52" s="85">
        <v>0.625</v>
      </c>
      <c r="C52" s="85">
        <f>B52+Calendars!$C$22</f>
        <v>0.73958333333333337</v>
      </c>
      <c r="D52" s="86"/>
      <c r="E52" s="86" t="s">
        <v>19</v>
      </c>
      <c r="F52" s="86">
        <v>690</v>
      </c>
      <c r="G52" s="86">
        <v>230</v>
      </c>
      <c r="H52" s="86">
        <v>1.5</v>
      </c>
      <c r="I52" s="86" t="s">
        <v>162</v>
      </c>
      <c r="J52" s="83"/>
      <c r="K52" s="83"/>
      <c r="L52" s="83"/>
      <c r="M52" s="83"/>
      <c r="N52" s="83"/>
      <c r="O52" s="83"/>
    </row>
    <row r="53" spans="1:15" s="88" customFormat="1" x14ac:dyDescent="0.2">
      <c r="A53" s="84">
        <v>44054</v>
      </c>
      <c r="B53" s="85">
        <v>0.55208333333333337</v>
      </c>
      <c r="C53" s="85">
        <f>B53+Calendars!$C$24</f>
        <v>0.60416666666666674</v>
      </c>
      <c r="D53" s="86"/>
      <c r="E53" s="86" t="s">
        <v>17</v>
      </c>
      <c r="F53" s="86">
        <v>690</v>
      </c>
      <c r="G53" s="86">
        <v>270</v>
      </c>
      <c r="H53" s="86">
        <v>3</v>
      </c>
      <c r="I53" s="86" t="s">
        <v>163</v>
      </c>
    </row>
    <row r="54" spans="1:15" s="97" customFormat="1" x14ac:dyDescent="0.2">
      <c r="A54" s="84">
        <v>44055</v>
      </c>
      <c r="B54" s="85">
        <v>0.5625</v>
      </c>
      <c r="C54" s="85">
        <f>B54+Calendars!$C$22</f>
        <v>0.67708333333333337</v>
      </c>
      <c r="D54" s="86"/>
      <c r="E54" s="86" t="s">
        <v>12</v>
      </c>
      <c r="F54" s="86">
        <v>690</v>
      </c>
      <c r="G54" s="86">
        <v>276</v>
      </c>
      <c r="H54" s="86">
        <v>3</v>
      </c>
      <c r="I54" s="86" t="s">
        <v>164</v>
      </c>
      <c r="J54" s="88"/>
      <c r="K54" s="88"/>
      <c r="L54" s="88"/>
      <c r="M54" s="88"/>
      <c r="N54" s="88"/>
      <c r="O54" s="88"/>
    </row>
    <row r="55" spans="1:15" s="88" customFormat="1" x14ac:dyDescent="0.2">
      <c r="A55" s="84">
        <v>44054</v>
      </c>
      <c r="B55" s="85">
        <v>0.625</v>
      </c>
      <c r="C55" s="85">
        <f>B55+Calendars!$C$22</f>
        <v>0.73958333333333337</v>
      </c>
      <c r="D55" s="86"/>
      <c r="E55" s="86" t="s">
        <v>14</v>
      </c>
      <c r="F55" s="86">
        <v>690</v>
      </c>
      <c r="G55" s="86">
        <v>279</v>
      </c>
      <c r="H55" s="86">
        <v>3</v>
      </c>
      <c r="I55" s="86" t="s">
        <v>165</v>
      </c>
      <c r="J55" s="92"/>
      <c r="K55" s="92"/>
      <c r="L55" s="92"/>
      <c r="M55" s="92"/>
      <c r="N55" s="92"/>
      <c r="O55" s="92"/>
    </row>
    <row r="56" spans="1:15" s="97" customFormat="1" x14ac:dyDescent="0.2">
      <c r="A56" s="109">
        <v>44053</v>
      </c>
      <c r="B56" s="110" t="s">
        <v>139</v>
      </c>
      <c r="C56" s="110"/>
      <c r="D56" s="111"/>
      <c r="E56" s="111" t="s">
        <v>22</v>
      </c>
      <c r="F56" s="111" t="s">
        <v>166</v>
      </c>
      <c r="G56" s="111" t="s">
        <v>140</v>
      </c>
      <c r="H56" s="111">
        <v>1.5</v>
      </c>
      <c r="I56" s="111" t="s">
        <v>168</v>
      </c>
      <c r="J56" s="92"/>
      <c r="K56" s="92"/>
      <c r="L56" s="92"/>
      <c r="M56" s="92"/>
      <c r="N56" s="92"/>
      <c r="O56" s="92"/>
    </row>
    <row r="57" spans="1:15" s="88" customFormat="1" x14ac:dyDescent="0.2">
      <c r="A57" s="89">
        <v>44054</v>
      </c>
      <c r="B57" s="90">
        <v>0.47916666666666669</v>
      </c>
      <c r="C57" s="90">
        <f>B57+Calendars!$C$22</f>
        <v>0.59375</v>
      </c>
      <c r="D57" s="91"/>
      <c r="E57" s="91" t="s">
        <v>14</v>
      </c>
      <c r="F57" s="91">
        <v>697</v>
      </c>
      <c r="G57" s="91">
        <v>1</v>
      </c>
      <c r="H57" s="91">
        <v>3</v>
      </c>
      <c r="I57" s="91" t="s">
        <v>169</v>
      </c>
    </row>
    <row r="58" spans="1:15" s="88" customFormat="1" x14ac:dyDescent="0.2">
      <c r="A58" s="84">
        <v>44105</v>
      </c>
      <c r="B58" s="85">
        <v>0.47916666666666669</v>
      </c>
      <c r="C58" s="85">
        <f>B58+Calendars!$C$24</f>
        <v>0.53125</v>
      </c>
      <c r="D58" s="86"/>
      <c r="E58" s="86" t="s">
        <v>17</v>
      </c>
      <c r="F58" s="86">
        <v>700</v>
      </c>
      <c r="G58" s="86">
        <v>1</v>
      </c>
      <c r="H58" s="86">
        <v>1.5</v>
      </c>
      <c r="I58" s="86" t="s">
        <v>170</v>
      </c>
      <c r="J58" s="99"/>
      <c r="K58" s="99"/>
      <c r="L58" s="99"/>
      <c r="M58" s="99"/>
      <c r="N58" s="99"/>
      <c r="O58" s="99"/>
    </row>
    <row r="59" spans="1:15" s="88" customFormat="1" x14ac:dyDescent="0.2">
      <c r="A59" s="84">
        <v>44074</v>
      </c>
      <c r="B59" s="85" t="s">
        <v>139</v>
      </c>
      <c r="C59" s="85"/>
      <c r="D59" s="86"/>
      <c r="E59" s="86" t="s">
        <v>22</v>
      </c>
      <c r="F59" s="86">
        <v>710</v>
      </c>
      <c r="G59" s="86" t="s">
        <v>167</v>
      </c>
      <c r="H59" s="86">
        <v>3</v>
      </c>
      <c r="I59" s="86" t="s">
        <v>171</v>
      </c>
      <c r="J59" s="92"/>
      <c r="K59" s="92"/>
      <c r="L59" s="92"/>
      <c r="M59" s="92"/>
      <c r="N59" s="92"/>
      <c r="O59" s="92"/>
    </row>
    <row r="60" spans="1:15" s="88" customFormat="1" x14ac:dyDescent="0.2">
      <c r="A60" s="84">
        <v>44056</v>
      </c>
      <c r="B60" s="85">
        <v>0.77777777777777779</v>
      </c>
      <c r="C60" s="85">
        <f>B60+Calendars!$C$22</f>
        <v>0.89236111111111116</v>
      </c>
      <c r="D60" s="86"/>
      <c r="E60" s="86" t="s">
        <v>19</v>
      </c>
      <c r="F60" s="86">
        <v>718</v>
      </c>
      <c r="G60" s="86">
        <v>1</v>
      </c>
      <c r="H60" s="86">
        <v>3</v>
      </c>
      <c r="I60" s="86" t="s">
        <v>172</v>
      </c>
      <c r="J60" s="83"/>
      <c r="K60" s="83"/>
      <c r="L60" s="83"/>
      <c r="M60" s="83"/>
      <c r="N60" s="83"/>
      <c r="O60" s="92"/>
    </row>
    <row r="61" spans="1:15" s="92" customFormat="1" x14ac:dyDescent="0.2">
      <c r="A61" s="84">
        <v>44056</v>
      </c>
      <c r="B61" s="85">
        <v>0.625</v>
      </c>
      <c r="C61" s="85">
        <f>B61+Calendars!$C$22</f>
        <v>0.73958333333333337</v>
      </c>
      <c r="D61" s="86"/>
      <c r="E61" s="86" t="s">
        <v>19</v>
      </c>
      <c r="F61" s="86">
        <v>719</v>
      </c>
      <c r="G61" s="86">
        <v>1</v>
      </c>
      <c r="H61" s="86">
        <v>3</v>
      </c>
      <c r="I61" s="86" t="s">
        <v>173</v>
      </c>
    </row>
    <row r="62" spans="1:15" s="92" customFormat="1" x14ac:dyDescent="0.2">
      <c r="A62" s="113">
        <v>44053</v>
      </c>
      <c r="B62" s="114" t="s">
        <v>139</v>
      </c>
      <c r="C62" s="114"/>
      <c r="D62" s="115"/>
      <c r="E62" s="115" t="s">
        <v>22</v>
      </c>
      <c r="F62" s="115">
        <v>720</v>
      </c>
      <c r="G62" s="115" t="s">
        <v>167</v>
      </c>
      <c r="H62" s="115">
        <v>3</v>
      </c>
      <c r="I62" s="115" t="s">
        <v>174</v>
      </c>
    </row>
    <row r="63" spans="1:15" s="92" customFormat="1" x14ac:dyDescent="0.2">
      <c r="A63" s="116">
        <v>44053</v>
      </c>
      <c r="B63" s="117" t="s">
        <v>139</v>
      </c>
      <c r="C63" s="117"/>
      <c r="D63" s="112"/>
      <c r="E63" s="118" t="s">
        <v>22</v>
      </c>
      <c r="F63" s="118">
        <v>722</v>
      </c>
      <c r="G63" s="118" t="s">
        <v>167</v>
      </c>
      <c r="H63" s="118">
        <v>1.5</v>
      </c>
      <c r="I63" s="112" t="s">
        <v>175</v>
      </c>
    </row>
    <row r="64" spans="1:15" s="92" customFormat="1" x14ac:dyDescent="0.2">
      <c r="A64" s="116">
        <v>44053</v>
      </c>
      <c r="B64" s="117" t="s">
        <v>139</v>
      </c>
      <c r="C64" s="117"/>
      <c r="D64" s="112"/>
      <c r="E64" s="118" t="s">
        <v>22</v>
      </c>
      <c r="F64" s="118">
        <v>750</v>
      </c>
      <c r="G64" s="118" t="s">
        <v>167</v>
      </c>
      <c r="H64" s="118">
        <v>3</v>
      </c>
      <c r="I64" s="112" t="s">
        <v>176</v>
      </c>
    </row>
    <row r="65" spans="1:15" s="92" customFormat="1" x14ac:dyDescent="0.2">
      <c r="A65" s="116">
        <v>44053</v>
      </c>
      <c r="B65" s="117" t="s">
        <v>139</v>
      </c>
      <c r="C65" s="117"/>
      <c r="D65" s="112"/>
      <c r="E65" s="118" t="s">
        <v>22</v>
      </c>
      <c r="F65" s="118">
        <v>751</v>
      </c>
      <c r="G65" s="118" t="s">
        <v>167</v>
      </c>
      <c r="H65" s="118">
        <v>3</v>
      </c>
      <c r="I65" s="112" t="s">
        <v>177</v>
      </c>
      <c r="J65" s="88"/>
      <c r="K65" s="88"/>
      <c r="L65" s="88"/>
      <c r="M65" s="88"/>
      <c r="N65" s="88"/>
      <c r="O65" s="88"/>
    </row>
    <row r="66" spans="1:15" s="92" customFormat="1" x14ac:dyDescent="0.2">
      <c r="A66" s="84">
        <v>44053</v>
      </c>
      <c r="B66" s="85">
        <v>0.61111111111111105</v>
      </c>
      <c r="C66" s="85">
        <f>B66+Calendars!$C$22</f>
        <v>0.72569444444444442</v>
      </c>
      <c r="D66" s="86"/>
      <c r="E66" s="86" t="s">
        <v>8</v>
      </c>
      <c r="F66" s="86">
        <v>752</v>
      </c>
      <c r="G66" s="86">
        <v>1</v>
      </c>
      <c r="H66" s="86">
        <v>3</v>
      </c>
      <c r="I66" s="86" t="s">
        <v>178</v>
      </c>
    </row>
    <row r="67" spans="1:15" s="92" customFormat="1" x14ac:dyDescent="0.2">
      <c r="A67" s="84">
        <v>44054</v>
      </c>
      <c r="B67" s="85">
        <v>0.77777777777777779</v>
      </c>
      <c r="C67" s="85">
        <f>B67+Calendars!$C$22</f>
        <v>0.89236111111111116</v>
      </c>
      <c r="D67" s="86"/>
      <c r="E67" s="86" t="s">
        <v>14</v>
      </c>
      <c r="F67" s="86">
        <v>754</v>
      </c>
      <c r="G67" s="86">
        <v>1</v>
      </c>
      <c r="H67" s="86">
        <v>3</v>
      </c>
      <c r="I67" s="86" t="s">
        <v>179</v>
      </c>
      <c r="J67" s="88"/>
      <c r="K67" s="88"/>
      <c r="L67" s="88"/>
      <c r="M67" s="88"/>
      <c r="N67" s="88"/>
      <c r="O67" s="88"/>
    </row>
    <row r="68" spans="1:15" s="92" customFormat="1" x14ac:dyDescent="0.2">
      <c r="A68" s="84">
        <v>44054</v>
      </c>
      <c r="B68" s="85" t="s">
        <v>139</v>
      </c>
      <c r="C68" s="85"/>
      <c r="D68" s="86"/>
      <c r="E68" s="86" t="s">
        <v>22</v>
      </c>
      <c r="F68" s="86">
        <v>758</v>
      </c>
      <c r="G68" s="86">
        <v>1</v>
      </c>
      <c r="H68" s="86">
        <v>3</v>
      </c>
      <c r="I68" s="86" t="s">
        <v>180</v>
      </c>
    </row>
    <row r="69" spans="1:15" customFormat="1" x14ac:dyDescent="0.2">
      <c r="A69" s="116">
        <v>44053</v>
      </c>
      <c r="B69" s="117" t="s">
        <v>139</v>
      </c>
      <c r="C69" s="117"/>
      <c r="D69" s="112"/>
      <c r="E69" s="118" t="s">
        <v>22</v>
      </c>
      <c r="F69" s="119">
        <v>766</v>
      </c>
      <c r="G69" s="119" t="s">
        <v>167</v>
      </c>
      <c r="H69" s="120">
        <v>1.5</v>
      </c>
      <c r="I69" s="121" t="s">
        <v>181</v>
      </c>
      <c r="J69" s="83"/>
      <c r="K69" s="83"/>
      <c r="L69" s="83"/>
      <c r="M69" s="83"/>
      <c r="N69" s="83"/>
      <c r="O69" s="83"/>
    </row>
    <row r="70" spans="1:15" s="88" customFormat="1" x14ac:dyDescent="0.2">
      <c r="A70" s="116">
        <v>44053</v>
      </c>
      <c r="B70" s="117" t="s">
        <v>139</v>
      </c>
      <c r="C70" s="117"/>
      <c r="D70" s="112"/>
      <c r="E70" s="118" t="s">
        <v>22</v>
      </c>
      <c r="F70" s="118">
        <v>767</v>
      </c>
      <c r="G70" s="118" t="s">
        <v>167</v>
      </c>
      <c r="H70" s="118">
        <v>3</v>
      </c>
      <c r="I70" s="112" t="s">
        <v>182</v>
      </c>
      <c r="J70" s="92"/>
      <c r="K70" s="92"/>
      <c r="L70" s="92"/>
      <c r="M70" s="92"/>
      <c r="N70" s="92"/>
      <c r="O70" s="92"/>
    </row>
    <row r="71" spans="1:15" s="88" customFormat="1" x14ac:dyDescent="0.2">
      <c r="A71" s="84">
        <v>44056</v>
      </c>
      <c r="B71" s="85">
        <v>0.66666666666666663</v>
      </c>
      <c r="C71" s="85">
        <f>B71+Calendars!$C$22</f>
        <v>0.78125</v>
      </c>
      <c r="D71" s="86"/>
      <c r="E71" s="86" t="s">
        <v>12</v>
      </c>
      <c r="F71" s="86">
        <v>770</v>
      </c>
      <c r="G71" s="86">
        <v>1</v>
      </c>
      <c r="H71" s="86">
        <v>1</v>
      </c>
      <c r="I71" s="86" t="s">
        <v>183</v>
      </c>
      <c r="J71" s="92"/>
      <c r="K71" s="92"/>
      <c r="L71" s="92"/>
      <c r="M71" s="92"/>
      <c r="N71" s="92"/>
      <c r="O71" s="92"/>
    </row>
    <row r="72" spans="1:15" x14ac:dyDescent="0.2">
      <c r="A72" s="94">
        <v>44053</v>
      </c>
      <c r="B72" s="95">
        <v>0.61111111111111105</v>
      </c>
      <c r="C72" s="95">
        <f>B72+Calendars!$C$22</f>
        <v>0.72569444444444442</v>
      </c>
      <c r="D72" s="96"/>
      <c r="E72" s="96" t="s">
        <v>8</v>
      </c>
      <c r="F72" s="96">
        <v>781</v>
      </c>
      <c r="G72" s="96">
        <v>1</v>
      </c>
      <c r="H72" s="96">
        <v>1.5</v>
      </c>
      <c r="I72" s="96" t="s">
        <v>184</v>
      </c>
      <c r="J72" s="92"/>
      <c r="K72" s="92"/>
      <c r="L72" s="92"/>
      <c r="M72" s="92"/>
      <c r="N72" s="92"/>
      <c r="O72" s="92"/>
    </row>
    <row r="73" spans="1:15" s="88" customFormat="1" x14ac:dyDescent="0.2">
      <c r="A73" s="94">
        <v>44053</v>
      </c>
      <c r="B73" s="95">
        <v>0.5</v>
      </c>
      <c r="C73" s="95">
        <f>B73+Calendars!$C$24</f>
        <v>0.55208333333333337</v>
      </c>
      <c r="D73" s="96"/>
      <c r="E73" s="96" t="s">
        <v>10</v>
      </c>
      <c r="F73" s="96">
        <v>781</v>
      </c>
      <c r="G73" s="96">
        <v>2</v>
      </c>
      <c r="H73" s="96">
        <v>1.5</v>
      </c>
      <c r="I73" s="96" t="s">
        <v>184</v>
      </c>
      <c r="J73" s="83"/>
      <c r="K73" s="83"/>
      <c r="L73" s="83"/>
      <c r="M73" s="83"/>
      <c r="N73" s="83"/>
      <c r="O73" s="83"/>
    </row>
    <row r="74" spans="1:15" s="88" customFormat="1" x14ac:dyDescent="0.2">
      <c r="A74" s="94">
        <v>44054</v>
      </c>
      <c r="B74" s="95">
        <v>0.77777777777777779</v>
      </c>
      <c r="C74" s="95">
        <f>B74+Calendars!$C$22</f>
        <v>0.89236111111111116</v>
      </c>
      <c r="D74" s="96"/>
      <c r="E74" s="96" t="s">
        <v>14</v>
      </c>
      <c r="F74" s="96">
        <v>781</v>
      </c>
      <c r="G74" s="96">
        <v>3</v>
      </c>
      <c r="H74" s="96">
        <v>1.5</v>
      </c>
      <c r="I74" s="96" t="s">
        <v>184</v>
      </c>
      <c r="J74" s="92"/>
      <c r="K74" s="92"/>
      <c r="L74" s="92"/>
      <c r="M74" s="92"/>
      <c r="N74" s="92"/>
      <c r="O74" s="92"/>
    </row>
    <row r="75" spans="1:15" s="88" customFormat="1" x14ac:dyDescent="0.2">
      <c r="A75" s="94">
        <v>44053</v>
      </c>
      <c r="B75" s="95" t="s">
        <v>139</v>
      </c>
      <c r="C75" s="95"/>
      <c r="D75" s="96"/>
      <c r="E75" s="96" t="s">
        <v>22</v>
      </c>
      <c r="F75" s="96">
        <v>781</v>
      </c>
      <c r="G75" s="96" t="s">
        <v>185</v>
      </c>
      <c r="H75" s="96">
        <v>1.5</v>
      </c>
      <c r="I75" s="96" t="s">
        <v>184</v>
      </c>
      <c r="J75" s="92"/>
      <c r="K75" s="92"/>
      <c r="L75" s="92"/>
      <c r="M75" s="92"/>
      <c r="N75" s="92"/>
      <c r="O75" s="92"/>
    </row>
    <row r="76" spans="1:15" s="88" customFormat="1" x14ac:dyDescent="0.2">
      <c r="A76" s="84">
        <v>44055</v>
      </c>
      <c r="B76" s="85">
        <v>0.3888888888888889</v>
      </c>
      <c r="C76" s="85">
        <f>B76+Calendars!$C$22</f>
        <v>0.50347222222222221</v>
      </c>
      <c r="D76" s="86"/>
      <c r="E76" s="86" t="s">
        <v>12</v>
      </c>
      <c r="F76" s="86">
        <v>782</v>
      </c>
      <c r="G76" s="86">
        <v>1</v>
      </c>
      <c r="H76" s="86">
        <v>3</v>
      </c>
      <c r="I76" s="86" t="s">
        <v>186</v>
      </c>
    </row>
    <row r="77" spans="1:15" s="88" customFormat="1" x14ac:dyDescent="0.2">
      <c r="A77" s="84">
        <v>44053</v>
      </c>
      <c r="B77" s="85">
        <v>0.44444444444444442</v>
      </c>
      <c r="C77" s="85">
        <f>B77+Calendars!$C$22</f>
        <v>0.55902777777777779</v>
      </c>
      <c r="D77" s="86"/>
      <c r="E77" s="86" t="s">
        <v>8</v>
      </c>
      <c r="F77" s="86">
        <v>789</v>
      </c>
      <c r="G77" s="86">
        <v>1</v>
      </c>
      <c r="H77" s="86">
        <v>3</v>
      </c>
      <c r="I77" s="86" t="s">
        <v>187</v>
      </c>
      <c r="J77" s="42"/>
      <c r="K77" s="42"/>
      <c r="L77" s="42"/>
      <c r="M77" s="42"/>
      <c r="N77" s="42"/>
      <c r="O77" s="92"/>
    </row>
    <row r="78" spans="1:15" s="88" customFormat="1" x14ac:dyDescent="0.2">
      <c r="A78" s="116">
        <v>44053</v>
      </c>
      <c r="B78" s="117" t="s">
        <v>139</v>
      </c>
      <c r="C78" s="117"/>
      <c r="D78" s="112"/>
      <c r="E78" s="118" t="s">
        <v>22</v>
      </c>
      <c r="F78" s="118">
        <v>800</v>
      </c>
      <c r="G78" s="118" t="s">
        <v>167</v>
      </c>
      <c r="H78" s="122">
        <v>1.5</v>
      </c>
      <c r="I78" s="112" t="s">
        <v>188</v>
      </c>
      <c r="J78" s="83"/>
      <c r="K78" s="83"/>
      <c r="L78" s="83"/>
      <c r="M78" s="83"/>
      <c r="N78" s="83"/>
      <c r="O78" s="83"/>
    </row>
    <row r="79" spans="1:15" s="88" customFormat="1" x14ac:dyDescent="0.2">
      <c r="A79" s="84">
        <v>44055</v>
      </c>
      <c r="B79" s="85">
        <v>0.66666666666666663</v>
      </c>
      <c r="C79" s="85">
        <f>B79+Calendars!$C$22</f>
        <v>0.78125</v>
      </c>
      <c r="D79" s="86"/>
      <c r="E79" s="86" t="s">
        <v>12</v>
      </c>
      <c r="F79" s="86">
        <v>841</v>
      </c>
      <c r="G79" s="86">
        <v>1</v>
      </c>
      <c r="H79" s="86">
        <v>3</v>
      </c>
      <c r="I79" s="86" t="s">
        <v>189</v>
      </c>
    </row>
    <row r="80" spans="1:15" s="88" customFormat="1" x14ac:dyDescent="0.2">
      <c r="A80" s="84">
        <v>44056</v>
      </c>
      <c r="B80" s="85" t="s">
        <v>139</v>
      </c>
      <c r="C80" s="85"/>
      <c r="D80" s="86"/>
      <c r="E80" s="86" t="s">
        <v>22</v>
      </c>
      <c r="F80" s="86">
        <v>842</v>
      </c>
      <c r="G80" s="86">
        <v>1</v>
      </c>
      <c r="H80" s="86">
        <v>3</v>
      </c>
      <c r="I80" s="86" t="s">
        <v>190</v>
      </c>
    </row>
    <row r="81" spans="1:15" s="88" customFormat="1" x14ac:dyDescent="0.2">
      <c r="A81" s="123">
        <v>44054</v>
      </c>
      <c r="B81" s="124">
        <v>0.625</v>
      </c>
      <c r="C81" s="124">
        <f>B81+Calendars!$C$22</f>
        <v>0.73958333333333337</v>
      </c>
      <c r="D81" s="125"/>
      <c r="E81" s="125" t="s">
        <v>14</v>
      </c>
      <c r="F81" s="125">
        <v>881</v>
      </c>
      <c r="G81" s="125">
        <v>1</v>
      </c>
      <c r="H81" s="125">
        <v>3</v>
      </c>
      <c r="I81" s="125" t="s">
        <v>191</v>
      </c>
    </row>
    <row r="82" spans="1:15" s="88" customFormat="1" x14ac:dyDescent="0.2">
      <c r="A82" s="84">
        <v>44054</v>
      </c>
      <c r="B82" s="85">
        <v>0.625</v>
      </c>
      <c r="C82" s="85">
        <f>B82+Calendars!$C$22</f>
        <v>0.73958333333333337</v>
      </c>
      <c r="D82" s="86"/>
      <c r="E82" s="86" t="s">
        <v>14</v>
      </c>
      <c r="F82" s="86">
        <v>889</v>
      </c>
      <c r="G82" s="86">
        <v>1</v>
      </c>
      <c r="H82" s="86">
        <v>1</v>
      </c>
      <c r="I82" s="86" t="s">
        <v>192</v>
      </c>
    </row>
    <row r="83" spans="1:15" s="88" customFormat="1" x14ac:dyDescent="0.2">
      <c r="A83" s="84">
        <v>44053</v>
      </c>
      <c r="B83" s="85" t="s">
        <v>139</v>
      </c>
      <c r="C83" s="85"/>
      <c r="D83" s="86"/>
      <c r="E83" s="86" t="s">
        <v>22</v>
      </c>
      <c r="F83" s="86">
        <v>890</v>
      </c>
      <c r="G83" s="86">
        <v>288</v>
      </c>
      <c r="H83" s="86">
        <v>3</v>
      </c>
      <c r="I83" s="86" t="s">
        <v>193</v>
      </c>
      <c r="J83" s="92"/>
      <c r="K83" s="92"/>
      <c r="L83" s="92"/>
      <c r="M83" s="92"/>
      <c r="N83" s="92"/>
      <c r="O83" s="92"/>
    </row>
    <row r="84" spans="1:15" s="88" customFormat="1" x14ac:dyDescent="0.2">
      <c r="A84" s="84">
        <v>44055</v>
      </c>
      <c r="B84" s="85">
        <v>0.5625</v>
      </c>
      <c r="C84" s="85">
        <f>B84+Calendars!$C$22</f>
        <v>0.67708333333333337</v>
      </c>
      <c r="D84" s="86"/>
      <c r="E84" s="86" t="s">
        <v>12</v>
      </c>
      <c r="F84" s="86" t="s">
        <v>194</v>
      </c>
      <c r="G84" s="86">
        <v>1</v>
      </c>
      <c r="H84" s="86">
        <v>3</v>
      </c>
      <c r="I84" s="86" t="s">
        <v>195</v>
      </c>
    </row>
    <row r="89" spans="1:15" x14ac:dyDescent="0.2">
      <c r="F89" s="83"/>
    </row>
    <row r="91" spans="1:15" x14ac:dyDescent="0.2">
      <c r="E91" s="83"/>
    </row>
  </sheetData>
  <autoFilter ref="A1:I84" xr:uid="{61D55B0A-4AA2-4A99-9A41-E9706944C5AA}"/>
  <conditionalFormatting sqref="F56:G56">
    <cfRule type="containsBlanks" dxfId="409" priority="518">
      <formula>LEN(TRIM(F56))=0</formula>
    </cfRule>
  </conditionalFormatting>
  <conditionalFormatting sqref="G69">
    <cfRule type="containsBlanks" dxfId="402" priority="510">
      <formula>LEN(TRIM(G69))=0</formula>
    </cfRule>
  </conditionalFormatting>
  <pageMargins left="0.7" right="0.7" top="0.75" bottom="0.7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23B7A315D434A8072106EED37CA6B" ma:contentTypeVersion="28" ma:contentTypeDescription="Create a new document." ma:contentTypeScope="" ma:versionID="818392110290cbb78b229ab1c3e41ae7">
  <xsd:schema xmlns:xsd="http://www.w3.org/2001/XMLSchema" xmlns:xs="http://www.w3.org/2001/XMLSchema" xmlns:p="http://schemas.microsoft.com/office/2006/metadata/properties" xmlns:ns3="047c0153-4877-46d5-b392-4dc4097c5831" xmlns:ns4="1dd9b365-2dee-445a-8029-dd3730e20ecb" targetNamespace="http://schemas.microsoft.com/office/2006/metadata/properties" ma:root="true" ma:fieldsID="04739ac4a36511e0ea1f856b3a91a4e0" ns3:_="" ns4:_="">
    <xsd:import namespace="047c0153-4877-46d5-b392-4dc4097c5831"/>
    <xsd:import namespace="1dd9b365-2dee-445a-8029-dd3730e20e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c0153-4877-46d5-b392-4dc4097c58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b365-2dee-445a-8029-dd3730e20ecb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5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2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33" nillable="true" ma:displayName="Location" ma:internalName="MediaServiceLocation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1dd9b365-2dee-445a-8029-dd3730e20ecb" xsi:nil="true"/>
    <Invited_Students xmlns="1dd9b365-2dee-445a-8029-dd3730e20ecb" xsi:nil="true"/>
    <FolderType xmlns="1dd9b365-2dee-445a-8029-dd3730e20ecb" xsi:nil="true"/>
    <Owner xmlns="1dd9b365-2dee-445a-8029-dd3730e20ecb">
      <UserInfo>
        <DisplayName/>
        <AccountId xsi:nil="true"/>
        <AccountType/>
      </UserInfo>
    </Owner>
    <CultureName xmlns="1dd9b365-2dee-445a-8029-dd3730e20ecb" xsi:nil="true"/>
    <DefaultSectionNames xmlns="1dd9b365-2dee-445a-8029-dd3730e20ecb" xsi:nil="true"/>
    <Is_Collaboration_Space_Locked xmlns="1dd9b365-2dee-445a-8029-dd3730e20ecb" xsi:nil="true"/>
    <AppVersion xmlns="1dd9b365-2dee-445a-8029-dd3730e20ecb" xsi:nil="true"/>
    <Teachers xmlns="1dd9b365-2dee-445a-8029-dd3730e20ecb">
      <UserInfo>
        <DisplayName/>
        <AccountId xsi:nil="true"/>
        <AccountType/>
      </UserInfo>
    </Teachers>
    <Students xmlns="1dd9b365-2dee-445a-8029-dd3730e20ecb">
      <UserInfo>
        <DisplayName/>
        <AccountId xsi:nil="true"/>
        <AccountType/>
      </UserInfo>
    </Students>
    <Student_Groups xmlns="1dd9b365-2dee-445a-8029-dd3730e20ecb">
      <UserInfo>
        <DisplayName/>
        <AccountId xsi:nil="true"/>
        <AccountType/>
      </UserInfo>
    </Student_Groups>
    <Templates xmlns="1dd9b365-2dee-445a-8029-dd3730e20ecb" xsi:nil="true"/>
    <Invited_Teachers xmlns="1dd9b365-2dee-445a-8029-dd3730e20ecb" xsi:nil="true"/>
    <Self_Registration_Enabled xmlns="1dd9b365-2dee-445a-8029-dd3730e20ecb" xsi:nil="true"/>
    <Has_Teacher_Only_SectionGroup xmlns="1dd9b365-2dee-445a-8029-dd3730e20ecb" xsi:nil="true"/>
  </documentManagement>
</p:properties>
</file>

<file path=customXml/itemProps1.xml><?xml version="1.0" encoding="utf-8"?>
<ds:datastoreItem xmlns:ds="http://schemas.openxmlformats.org/officeDocument/2006/customXml" ds:itemID="{7D27EDB8-08E6-4FBD-8B92-CBBFF2382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c0153-4877-46d5-b392-4dc4097c5831"/>
    <ds:schemaRef ds:uri="1dd9b365-2dee-445a-8029-dd3730e20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9D2BC-9BC6-49A6-B24F-246292E9B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1ED6E-17E7-4517-83F8-1B2B5FCF2F0E}">
  <ds:schemaRefs>
    <ds:schemaRef ds:uri="http://schemas.microsoft.com/office/2006/metadata/properties"/>
    <ds:schemaRef ds:uri="http://schemas.microsoft.com/office/infopath/2007/PartnerControls"/>
    <ds:schemaRef ds:uri="1dd9b365-2dee-445a-8029-dd3730e20e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Calendars</vt:lpstr>
      <vt:lpstr>Fall 2020 Class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Bergquist</dc:creator>
  <cp:lastModifiedBy>Ron Bergquist</cp:lastModifiedBy>
  <dcterms:created xsi:type="dcterms:W3CDTF">2020-07-19T17:31:16Z</dcterms:created>
  <dcterms:modified xsi:type="dcterms:W3CDTF">2020-07-19T18:50:51Z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0x01010083C23B7A315D434A8072106EED37CA6B</vt:lpwstr>
  </property>
</Properties>
</file>