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0" windowWidth="23880" windowHeight="9375" tabRatio="848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124" i="1" l="1"/>
  <c r="L125" i="1"/>
  <c r="L126" i="1"/>
  <c r="L127" i="1"/>
  <c r="L128" i="1"/>
  <c r="L129" i="1"/>
  <c r="K124" i="1"/>
  <c r="K125" i="1"/>
  <c r="K126" i="1"/>
  <c r="K127" i="1"/>
  <c r="K128" i="1"/>
  <c r="K129" i="1"/>
  <c r="J124" i="1"/>
  <c r="J125" i="1"/>
  <c r="J126" i="1"/>
  <c r="J127" i="1"/>
  <c r="J128" i="1"/>
  <c r="J129" i="1"/>
  <c r="J36" i="1" l="1"/>
  <c r="J58" i="1"/>
  <c r="K58" i="1"/>
  <c r="J59" i="1"/>
  <c r="K59" i="1"/>
  <c r="J60" i="1"/>
  <c r="K60" i="1"/>
  <c r="J61" i="1"/>
  <c r="K61" i="1"/>
  <c r="J62" i="1"/>
  <c r="K62" i="1"/>
  <c r="J63" i="1" l="1"/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<sst xmlns="http://schemas.openxmlformats.org/spreadsheetml/2006/main" count="778" uniqueCount="324">
  <si>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</si>
  <si>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</si>
  <si>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</si>
  <si>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</si>
  <si>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</si>
  <si>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</si>
  <si>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</si>
  <si>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</si>
  <si>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</si>
  <si>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</si>
  <si>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</si>
  <si>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</si>
  <si>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</si>
  <si>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</si>
  <si>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</si>
  <si>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</si>
  <si>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</si>
  <si>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</si>
  <si>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</si>
  <si>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</si>
  <si>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</si>
  <si>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</si>
  <si>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</si>
  <si>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</si>
  <si>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</si>
  <si>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</si>
  <si>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</si>
  <si>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</si>
  <si>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</si>
  <si>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</si>
  <si>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</si>
  <si>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</si>
  <si>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</si>
  <si>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</si>
  <si>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</si>
  <si>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</si>
  <si>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</si>
  <si>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</si>
  <si>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</si>
  <si>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</si>
  <si>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</si>
  <si>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</si>
  <si>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</si>
  <si>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</si>
  <si>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</si>
  <si>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</si>
  <si>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</si>
  <si>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</si>
  <si>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</si>
  <si>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</si>
  <si>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</si>
  <si>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</si>
  <si>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</si>
  <si>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</si>
  <si>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</si>
  <si>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</si>
  <si>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</si>
  <si>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</si>
  <si>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</si>
  <si>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</si>
  <si>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</si>
  <si>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</si>
  <si>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</si>
  <si>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</si>
  <si>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</si>
  <si>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</si>
  <si>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</si>
  <si>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</si>
  <si>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</si>
  <si>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</si>
  <si>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</si>
  <si>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</si>
  <si>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</si>
  <si>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</si>
  <si>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</si>
  <si>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</si>
  <si>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</si>
  <si>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</si>
  <si>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</si>
  <si>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</si>
  <si>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</si>
  <si>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</si>
  <si>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</si>
  <si>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</si>
  <si>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</si>
  <si>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</si>
  <si>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</si>
  <si>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</si>
  <si>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</si>
  <si>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</si>
  <si>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</si>
  <si>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</si>
  <si>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</si>
  <si>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</si>
  <si>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</si>
  <si>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</si>
  <si>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</si>
  <si>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</si>
  <si>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</si>
  <si>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</si>
  <si>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</si>
  <si>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</si>
  <si>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</si>
  <si>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</si>
  <si>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</si>
  <si>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</si>
  <si>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</si>
  <si>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SI conc = 30 g COD/m3</t>
  </si>
  <si>
    <t>Effluent average Temperature = 15 degC</t>
  </si>
  <si>
    <t>Effluent average load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</si>
  <si>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</si>
  <si>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</si>
  <si>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</si>
  <si>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</si>
  <si>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Temperature = 15 degC</t>
  </si>
  <si>
    <t>Sludge for disposal average load</t>
  </si>
  <si>
    <t>--------------------------------</t>
  </si>
  <si>
    <t>Sludge for disposal average SI load = 11.55 kg COD/day</t>
  </si>
  <si>
    <t>Other effluent quality variables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</si>
  <si>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</si>
  <si>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</si>
  <si>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</si>
  <si>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</si>
  <si>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</si>
  <si>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</si>
  <si>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Aeration energy cost index = 4283.3778</t>
  </si>
  <si>
    <t>Pumping energy cost index = 388.17</t>
  </si>
  <si>
    <t>Carbon source dosage cost index = 0</t>
  </si>
  <si>
    <t>Mixing energy cost index = 240</t>
  </si>
  <si>
    <t>N2O Emissions</t>
  </si>
  <si>
    <t>-------------------</t>
  </si>
  <si>
    <t>The maximum effluent ammonia nitrogen level (4 g N/m3) was violated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</si>
  <si>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</si>
  <si>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</si>
  <si>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</si>
  <si>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</si>
  <si>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</si>
  <si>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</si>
  <si>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</si>
  <si>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</si>
  <si>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</si>
  <si>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</si>
  <si>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</si>
  <si>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</si>
  <si>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</si>
  <si>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</si>
  <si>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</si>
  <si>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</si>
  <si>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</si>
  <si>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</si>
  <si>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</si>
  <si>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</si>
  <si>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</si>
  <si>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</si>
  <si>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</si>
  <si>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</si>
  <si>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</si>
  <si>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</si>
  <si>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</si>
  <si>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</si>
  <si>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Influent Quality Index (IQI) = 52174.9256 kg poll.units/d</t>
  </si>
  <si>
    <t>b</t>
  </si>
  <si>
    <t>Effluent average SS conc = 1.2306 g COD/m3</t>
  </si>
  <si>
    <t>Effluent average XI conc = 4.6965 g COD/m3</t>
  </si>
  <si>
    <t>Effluent average XS conc = 0.22233 g COD/m3</t>
  </si>
  <si>
    <t>Effluent average XBH conc = 9.8359 g COD/m3</t>
  </si>
  <si>
    <t>Effluent average XBA1 conc = 0.51375 g COD/m3</t>
  </si>
  <si>
    <t>Effluent average XP conc = 1.6913 g COD/m3</t>
  </si>
  <si>
    <t>Effluent average SO conc = 3.5121 g (-COD)/m3</t>
  </si>
  <si>
    <t>Effluent average SNO3 conc = 14.677 g N/m3</t>
  </si>
  <si>
    <t>Effluent average SNH conc = 1.955 g N/m3  (limit = 4 g N/m3)</t>
  </si>
  <si>
    <t>Effluent average SND conc = 0.56023 g N/m3</t>
  </si>
  <si>
    <t>Effluent average XND conc = 0.016419 g N/m3</t>
  </si>
  <si>
    <t>Effluent average SALK conc = 3.8312 mol HCO3/m3</t>
  </si>
  <si>
    <t>Effluent average TSS conc = 12.8533 g SS/m3  (limit = 30 g SS/m3)</t>
  </si>
  <si>
    <t>Effluent average SNO2 conc = 0.033459 g N/m3</t>
  </si>
  <si>
    <t>Effluent average SNO conc = 0.0021944 g N/m3</t>
  </si>
  <si>
    <t>Effluent average SN2O conc = 0.0011647 g N/m3</t>
  </si>
  <si>
    <t>Effluent average SN2 conc = 13.3919 g N/m3</t>
  </si>
  <si>
    <t>Effluent average XBA2 conc = 0.17795 g COD/m3</t>
  </si>
  <si>
    <t>Effluent average Kjeldahl N conc = 3.8203 g N/m3</t>
  </si>
  <si>
    <t>Effluent average total N conc = 18.5341 g N/m3  (limit = 18 g N/m3)</t>
  </si>
  <si>
    <t>Effluent average total COD conc = 48.3684 g COD/m3  (limit = 100 g COD/m3)</t>
  </si>
  <si>
    <t>Effluent average SS load = 22.2265 kg COD/day</t>
  </si>
  <si>
    <t>Effluent average XS load = 4.0155 kg COD/day</t>
  </si>
  <si>
    <t>Effluent average XP load = 30.5469 kg COD/day</t>
  </si>
  <si>
    <t>Effluent average SND load = 10.1184 kg N/day</t>
  </si>
  <si>
    <t>Effluent average XND load = 0.29655 kg N/day</t>
  </si>
  <si>
    <t>Effluent average SNO load = 0.039634 kg N/day</t>
  </si>
  <si>
    <t>Effluent average SN2 load = 3.2141 kg COD/day</t>
  </si>
  <si>
    <t>Sludge for disposal average SS conc = 1.1912 g COD/m3</t>
  </si>
  <si>
    <t>Sludge for disposal average XI conc = 2250.6252 g COD/m3</t>
  </si>
  <si>
    <t>Sludge for disposal average XS conc = 103.0049 g COD/m3</t>
  </si>
  <si>
    <t>Sludge for disposal average XBA1 conc = 246.1209 g COD/m3</t>
  </si>
  <si>
    <t>Sludge for disposal average XP conc = 809.9242 g COD/m3</t>
  </si>
  <si>
    <t>Sludge for disposal average SO conc = 3.7797 g (-COD)/m3</t>
  </si>
  <si>
    <t>Sludge for disposal average SNO3 conc = 14.8548 g N/m3</t>
  </si>
  <si>
    <t>Sludge for disposal average SNH conc = 1.6044 g N/m3</t>
  </si>
  <si>
    <t>Sludge for disposal average SND conc = 0.54703 g N/m3</t>
  </si>
  <si>
    <t>Sludge for disposal average XND conc = 7.6497 g N/m3</t>
  </si>
  <si>
    <t>Sludge for disposal average SALK conc = 3.8005 mol HCO3/m3</t>
  </si>
  <si>
    <t>Sludge for disposal average SNO2 conc = 0.026809 g N/m3</t>
  </si>
  <si>
    <t>Sludge for disposal average SNO conc = 0.0017844 g N/m3</t>
  </si>
  <si>
    <t>Sludge for disposal average SN2O conc = 0.0009471 g N/m3</t>
  </si>
  <si>
    <t>Sludge for disposal average SN2 conc = 13.3847 g N/m3</t>
  </si>
  <si>
    <t>Sludge for disposal average XBA2 conc = 85.2472 g COD/m3</t>
  </si>
  <si>
    <t>Sludge for disposal average total N conc = 647.7188 g N/m3</t>
  </si>
  <si>
    <t>Sludge for disposal average BOD5 conc = 1187.5102 g BOD5/m3</t>
  </si>
  <si>
    <t>Sludge for disposal average SS load = 0.45862 kg COD/day</t>
  </si>
  <si>
    <t>Sludge for disposal average XI load = 866.4907 kg COD/day</t>
  </si>
  <si>
    <t>Sludge for disposal average XS load = 39.6569 kg COD/day</t>
  </si>
  <si>
    <t>Sludge for disposal average XBA load = 94.7566 kg COD/day</t>
  </si>
  <si>
    <t>Sludge for disposal average XP load = 311.8208 kg COD/day</t>
  </si>
  <si>
    <t>Sludge for disposal average SO load = 1.4552 kg (-COD)/day</t>
  </si>
  <si>
    <t>Sludge for disposal average SNO3 load = 5.7191 kg N/day</t>
  </si>
  <si>
    <t>Sludge for disposal average SNH load = 0.61771 kg N/day</t>
  </si>
  <si>
    <t>Sludge for disposal average SND load = 0.21061 kg N/day</t>
  </si>
  <si>
    <t>Sludge for disposal average XND load = 2.9451 kg N/day</t>
  </si>
  <si>
    <t>Sludge for disposal average SALK load = 1.4632 kmol HCO3/day</t>
  </si>
  <si>
    <t>Sludge for disposal average TSS load = 2371.615 kg SS/day</t>
  </si>
  <si>
    <t>Sludge for disposal average SNO2 load = 0.010321 kg N/day</t>
  </si>
  <si>
    <t>Sludge for disposal average SNO load = 0.00068699 kg N/day</t>
  </si>
  <si>
    <t>Sludge for disposal average SN2O load = 0.00036463 kg N/day</t>
  </si>
  <si>
    <t>Sludge for disposal average SN2 load = 5.1531 kg N/day</t>
  </si>
  <si>
    <t>Sludge for disposal average XBA2 load = 32.8202 kg N/day</t>
  </si>
  <si>
    <t>Sludge for disposal average Kjeldahl N load = 241.6721 kg N/d</t>
  </si>
  <si>
    <t>Sludge for disposal average total N load = 247.4025 kg N/d</t>
  </si>
  <si>
    <t>Sludge for disposal average total COD load = 3174.162 kg COD/d</t>
  </si>
  <si>
    <t>Sludge for disposal average BOD5 load = 457.1914 kg BOD5/d</t>
  </si>
  <si>
    <t>Average sludge production for disposal per day = 2352.0419 kg SS/d</t>
  </si>
  <si>
    <t>N2O emission during nitrification/denitrification (ANOX1) = 0.010439 kg N2O/d</t>
  </si>
  <si>
    <t>N2O emission during nitrification/denitrification (ANOX2) = 0.011131 kg N2O/d</t>
  </si>
  <si>
    <t>N2O emission during nitrification/denitrification (AER1) = 1.2185 kg N2O/d</t>
  </si>
  <si>
    <t>N2O emission during nitrification/denitrification (AER2) = 0.60809 kg N2O/d</t>
  </si>
  <si>
    <t>N2O emission during nitrification/denitrification (AER3) = 0.27686 kg N2O/d</t>
  </si>
  <si>
    <t>N2O emission during nitrification/denitrification (total) = 2.125 kg N2O/d</t>
  </si>
  <si>
    <t>during 0.83333 days, i.e. 11.9048% of the operating time.</t>
  </si>
  <si>
    <t>Effluent average SNH load = 35.3097 kg N/day</t>
  </si>
  <si>
    <t>95% percentile for effluent SNH (Ammonia95) = 6.8302 g N/m3</t>
  </si>
  <si>
    <t>95% percentile for effluent TN (TN95) = 22.7697 g N/m3</t>
  </si>
  <si>
    <t>95% percentile for effluent TSS (TSS95) = 15.5764 g SS/m3</t>
  </si>
  <si>
    <t>during 3.0625 days, i.e. 43.75% of the operating time.</t>
  </si>
  <si>
    <t>The limit was violated at 7 different occasions.</t>
  </si>
  <si>
    <t>Effluent average BOD5 conc = 2.7846 g/m3  (limit = 10 g/m3)</t>
  </si>
  <si>
    <t>Effluent average XI load = 84.8246 kg COD/day</t>
  </si>
  <si>
    <t>Effluent average XBA1 load = 9.2788 kg COD/day</t>
  </si>
  <si>
    <t>Effluent average SO load = 63.4318 kg (-COD)/day</t>
  </si>
  <si>
    <t>Effluent average SALK load = 69.1962 kmol HCO3/day</t>
  </si>
  <si>
    <t>Effluent average TSS load = 232.1456 kg SS/day</t>
  </si>
  <si>
    <t>Effluent average SNO2 load = 0.60431 kg N/day</t>
  </si>
  <si>
    <t>Effluent average SNO load = 0.021037 kg N/day</t>
  </si>
  <si>
    <t>Effluent average Kjeldahl N load = 68.999 kg N/d</t>
  </si>
  <si>
    <t>Effluent average BOD5 load = 50.2928 kg BOD5/d</t>
  </si>
  <si>
    <t>Sludge for disposal average XBH conc = 4718.4629 g COD/m3</t>
  </si>
  <si>
    <t>Sludge for disposal average TSS conc = 6160.039 g SS/m3</t>
  </si>
  <si>
    <t>Sludge for disposal average Kjeldahl N conc = 632.8344 g N/m3</t>
  </si>
  <si>
    <t>Sludge for disposal average total COD conc = 8244.5765 g COD/m3</t>
  </si>
  <si>
    <t>Sludge for disposal average XBH load = 1816.6082 kg COD/day</t>
  </si>
  <si>
    <t>Average sludge production released into effluent per day = 232.1456 kg SS/d</t>
  </si>
  <si>
    <t>Total average sludge production per day = 2584.1875 kg SS/d</t>
  </si>
  <si>
    <t>Sludge production cost index = 11760.2094</t>
  </si>
  <si>
    <t>N2O emission during nitrification/denitrification (ANOX1) = 0.016405 kg N-N2O/d</t>
  </si>
  <si>
    <t>N2O emission during nitrification/denitrification (ANOX2) = 0.017492 kg N-N2O/d</t>
  </si>
  <si>
    <t>N2O emission during nitrification/denitrification (AER1) = 1.9147 kg N-N2O/d</t>
  </si>
  <si>
    <t>N2O emission during nitrification/denitrification (AER2) = 0.95557 kg N-N2O/d</t>
  </si>
  <si>
    <t>N2O emission during nitrification/denitrification (AER3) = 0.43506 kg N-N2O/d</t>
  </si>
  <si>
    <t>N2O emission during nitrification/denitrification (total) = 3.3393 kg N-N2O/d</t>
  </si>
  <si>
    <t>The maximum effluent total nitrogen level (18 mg N/l) was violated</t>
  </si>
  <si>
    <t>Effluent average flow rate = 18061.1455 m3/d</t>
  </si>
  <si>
    <t>Effluent average SI load = 541.8344 kg COD/day</t>
  </si>
  <si>
    <t>Effluent average XBH load = 177.6477 kg COD/day</t>
  </si>
  <si>
    <t>Effluent average SNO3 load = 265.083 kg N/day</t>
  </si>
  <si>
    <t>Effluent average SN2O load = 241.8736 kg N/day</t>
  </si>
  <si>
    <t>Effluent average total N load = 334.747 kg N/d</t>
  </si>
  <si>
    <t>Effluent average total COD load = 873.5883 kg COD/d</t>
  </si>
  <si>
    <t>Sludge for disposal average Kjeldahl N load = 241.672 kg N/d</t>
  </si>
  <si>
    <t>Effluent Quality Index (EQI) = 6179.9676 kg poll.units/d</t>
  </si>
  <si>
    <t>Sludge production for disposal = 16464.2931 kg SS</t>
  </si>
  <si>
    <t>Sludge production released into effluent = 1625.0194 kg SS</t>
  </si>
  <si>
    <t>Total sludge production = 18089.3125 kg SS</t>
  </si>
  <si>
    <t>Total Operational Cost Index (OCI) = 16671.7571</t>
  </si>
  <si>
    <t>N2O emission during nitrification/denitrification (ANOX1) = 0.010439 kg N2O-N/d</t>
  </si>
  <si>
    <t>N2O emission during nitrification/denitrification (ANOX2) = 0.011131 kg N2O-N/d</t>
  </si>
  <si>
    <t>N2O emission during nitrification/denitrification (AER1) = 1.2185 kg N2O-N/d</t>
  </si>
  <si>
    <t>N2O emission during nitrification/denitrification (AER2) = 0.60809 kg N2O-N/d</t>
  </si>
  <si>
    <t>N2O emission during nitrification/denitrification (AER3) = 0.27686 kg N2O-N/d</t>
  </si>
  <si>
    <t>N2O emission during nitrification/denitrification (total) = 2.125 kg N2O-N/d</t>
  </si>
  <si>
    <t>N2O emission during nitrification/denitrification (ANOX1) = 0.016405 kg N2O/d</t>
  </si>
  <si>
    <t>N2O emission during nitrification/denitrification (ANOX2) = 0.017492 kg N2O/d</t>
  </si>
  <si>
    <t>N2O emission during nitrification/denitrification (AER1) = 1.9147 kg N2O/d</t>
  </si>
  <si>
    <t>N2O emission during nitrification/denitrification (AER2) = 0.95557 kg N2O/d</t>
  </si>
  <si>
    <t>N2O emission during nitrification/denitrification (AER3) = 0.43506 kg N2O/d</t>
  </si>
  <si>
    <t>N2O emission during nitrification/denitrification (total) = 3.3393 kg N2O/d</t>
  </si>
  <si>
    <t>End time (hour:min:sec) = 9  17  36</t>
  </si>
  <si>
    <t>End time (hour:min:sec) = 9  23  52</t>
  </si>
  <si>
    <t>Effluent average flow rate = 18061.1755 m3/d</t>
  </si>
  <si>
    <t>Effluent average SI load = 541.8353 kg COD/day</t>
  </si>
  <si>
    <t>Effluent average XI load = 84.8248 kg COD/day</t>
  </si>
  <si>
    <t>Effluent average XBH load = 177.648 kg COD/day</t>
  </si>
  <si>
    <t>Effluent average XBA1 load = 9.2789 kg COD/day</t>
  </si>
  <si>
    <t>Effluent average SO load = 63.4319 kg (-COD)/day</t>
  </si>
  <si>
    <t>Effluent average SNO3 load = 265.0834 kg N/day</t>
  </si>
  <si>
    <t>Effluent average SNH load = 35.3098 kg N/day</t>
  </si>
  <si>
    <t>Effluent average SALK load = 69.1963 kmol HCO3/day</t>
  </si>
  <si>
    <t>Effluent average TSS load = 232.146 kg SS/day</t>
  </si>
  <si>
    <t>Effluent average SN2O load = 241.874 kg N/day</t>
  </si>
  <si>
    <t>Effluent average Kjeldahl N load = 68.9992 kg N/d</t>
  </si>
  <si>
    <t>Effluent average total N load = 334.7475 kg N/d</t>
  </si>
  <si>
    <t>Effluent average total COD load = 873.5898 kg COD/d</t>
  </si>
  <si>
    <t>Effluent average BOD5 load = 50.2929 kg BOD5/d</t>
  </si>
  <si>
    <t>Sludge for disposal average XBH conc = 4718.463 g COD/m3</t>
  </si>
  <si>
    <t>Sludge for disposal average TSS conc = 6160.0391 g SS/m3</t>
  </si>
  <si>
    <t>Sludge for disposal average Kjeldahl N conc = 632.8345 g N/m3</t>
  </si>
  <si>
    <t>Sludge for disposal average total COD conc = 8244.5766 g COD/m3</t>
  </si>
  <si>
    <t>Sludge for disposal average XBH load = 1816.6083 kg COD/day</t>
  </si>
  <si>
    <t>Effluent Quality Index (EQI) = 6179.9777 kg poll.units/d</t>
  </si>
  <si>
    <t>Sludge production for disposal = 16464.2935 kg SS</t>
  </si>
  <si>
    <t>Sludge production released into effluent = 1625.0223 kg SS</t>
  </si>
  <si>
    <t>Average sludge production released into effluent per day = 232.146 kg SS/d</t>
  </si>
  <si>
    <t>Total sludge production = 18089.3159 kg SS</t>
  </si>
  <si>
    <t>Total average sludge production per day = 2584.188 kg SS/d</t>
  </si>
  <si>
    <t>Sludge production cost index = 11760.2097</t>
  </si>
  <si>
    <t>Total Operational Cost Index (OCI) = 16671.7575</t>
  </si>
  <si>
    <t>End time (hour:min:sec) = 8  17 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</si>
</sst>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0" fontId="0" fillId="0" borderId="0" xfId="0"/>
    <xf numFmtId="0" fontId="0" fillId="4" borderId="3" xfId="0" applyFill="1" applyBorder="1" applyAlignment="1">
      <alignment horizontal="right"/>
    </xf>
    <xf numFmtId="0" fontId="1" fillId="0" borderId="0" xfId="4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/>
    <xf numFmtId="0" fontId="0" fillId="36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2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36" borderId="0" xfId="0" applyFill="1"/>
    <xf numFmtId="0" fontId="0" fillId="36" borderId="5" xfId="0" applyFill="1" applyBorder="1"/>
    <xf numFmtId="0" fontId="0" fillId="36" borderId="6" xfId="0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0" xfId="41" applyFill="1" applyAlignment="1">
      <alignment horizontal="right"/>
    </xf>
    <xf numFmtId="0" fontId="0" fillId="0" borderId="0" xfId="0" applyFill="1" applyAlignment="1">
      <alignment horizontal="right"/>
    </xf>
    <xf numFmtId="0" fontId="2" fillId="36" borderId="0" xfId="0" applyFont="1" applyFill="1"/>
    <xf numFmtId="165" fontId="0" fillId="36" borderId="0" xfId="0" applyNumberFormat="1" applyFill="1" applyBorder="1" applyAlignment="1">
      <alignment horizontal="right"/>
    </xf>
    <xf numFmtId="10" fontId="0" fillId="36" borderId="0" xfId="0" applyNumberFormat="1" applyFill="1"/>
    <xf numFmtId="0" fontId="2" fillId="36" borderId="0" xfId="0" applyFont="1" applyFill="1" applyBorder="1"/>
    <xf numFmtId="0" fontId="0" fillId="0" borderId="0" xfId="0" applyFont="1" applyFill="1"/>
    <xf numFmtId="165" fontId="0" fillId="0" borderId="0" xfId="0" applyNumberFormat="1" applyFill="1" applyBorder="1" applyAlignment="1">
      <alignment horizontal="right"/>
    </xf>
    <xf numFmtId="0" fontId="2" fillId="0" borderId="0" xfId="0" applyFont="1" applyFill="1"/>
    <xf numFmtId="0" fontId="0" fillId="0" borderId="11" xfId="0" applyFont="1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8" xfId="0" applyFill="1" applyBorder="1"/>
    <xf numFmtId="0" fontId="23" fillId="0" borderId="0" xfId="0" applyFont="1" applyFill="1" applyAlignment="1">
      <alignment horizontal="right" vertical="center"/>
    </xf>
    <xf numFmtId="165" fontId="0" fillId="0" borderId="0" xfId="0" applyNumberFormat="1" applyFont="1" applyFill="1" applyBorder="1" applyAlignment="1">
      <alignment horizontal="right"/>
    </xf>
    <xf numFmtId="0" fontId="2" fillId="0" borderId="11" xfId="0" applyFont="1" applyFill="1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3"/>
  <sheetViews>
    <sheetView tabSelected="1" zoomScaleNormal="100" workbookViewId="0">
      <selection activeCell="E1" sqref="E1"/>
    </sheetView>
  </sheetViews>
  <sheetFormatPr defaultColWidth="8.85546875" defaultRowHeight="12.75" x14ac:dyDescent="0.2"/>
  <cols>
    <col min="1" max="1" width="23.42578125" customWidth="1"/>
    <col min="2" max="4" width="20.7109375" style="2" customWidth="1"/>
    <col min="5" max="5" width="16.42578125" style="2" customWidth="1"/>
    <col min="6" max="7" width="20.7109375" style="2" customWidth="1"/>
    <col min="8" max="8" width="20.7109375" style="9" customWidth="1"/>
    <col min="9" max="9" width="20.7109375" style="2" customWidth="1"/>
    <col min="10" max="12" width="20.85546875" style="2" customWidth="1"/>
  </cols>
  <sheetData>
    <row r="1" spans="1:12" ht="18" x14ac:dyDescent="0.25">
      <c r="A1" s="1" t="s">
        <v>134</v>
      </c>
      <c r="C1" s="1" t="s">
        <v>0</v>
      </c>
      <c r="D1" s="1"/>
    </row>
    <row r="2" spans="1:12" x14ac:dyDescent="0.2">
      <c r="A2" s="3" t="s">
        <v>1</v>
      </c>
      <c r="B2" s="4" t="s">
        <v>135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2" t="s">
        <v>136</v>
      </c>
      <c r="B5" s="92"/>
      <c r="C5" s="92"/>
      <c r="D5" s="92"/>
    </row>
    <row r="6" spans="1:12" x14ac:dyDescent="0.2">
      <c r="A6" s="92" t="s">
        <v>137</v>
      </c>
      <c r="B6" s="92"/>
      <c r="C6" s="92"/>
      <c r="D6" s="92"/>
      <c r="E6" s="92"/>
      <c r="F6" s="92"/>
    </row>
    <row r="7" spans="1:12" x14ac:dyDescent="0.2">
      <c r="A7" s="92" t="s">
        <v>138</v>
      </c>
      <c r="B7" s="92"/>
      <c r="C7" s="92"/>
      <c r="D7" s="92"/>
      <c r="E7" s="92"/>
      <c r="F7" s="92"/>
    </row>
    <row r="8" spans="1:12" x14ac:dyDescent="0.2">
      <c r="A8" s="92" t="s">
        <v>6</v>
      </c>
      <c r="B8" s="92"/>
      <c r="C8" s="92"/>
      <c r="D8" s="92"/>
      <c r="E8" s="92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x14ac:dyDescent="0.2">
      <c r="A15" s="25" t="s">
        <v>20</v>
      </c>
      <c r="B15" s="26"/>
      <c r="C15" s="27" t="s">
        <v>21</v>
      </c>
      <c r="D15" s="28"/>
      <c r="E15" s="89"/>
      <c r="F15" s="83">
        <v>18061.175500000001</v>
      </c>
      <c r="G15" s="28"/>
      <c r="H15" s="50">
        <v>18062.036226798198</v>
      </c>
      <c r="J15" s="28">
        <f t="shared" ref="J15:J29" si="0">AVERAGE(D15:H15)</f>
        <v>18061.605863399098</v>
      </c>
      <c r="K15" s="28">
        <f t="shared" ref="K15:K29" si="1">STDEV(D15:H15)</f>
        <v>0.6086257557540784</v>
      </c>
      <c r="L15" s="26">
        <f t="shared" ref="L15:L29" si="2">ABS(MAX(D15:H15)-MIN(D15:H15))</f>
        <v>0.8607267981969926</v>
      </c>
    </row>
    <row r="16" spans="1:12" ht="14.25" x14ac:dyDescent="0.2">
      <c r="A16" s="25" t="s">
        <v>22</v>
      </c>
      <c r="B16" s="26"/>
      <c r="C16" s="27" t="s">
        <v>23</v>
      </c>
      <c r="D16" s="28"/>
      <c r="E16" s="89"/>
      <c r="F16" s="83">
        <v>30</v>
      </c>
      <c r="G16" s="28"/>
      <c r="H16" s="50">
        <v>30</v>
      </c>
      <c r="J16" s="28">
        <f t="shared" si="0"/>
        <v>30</v>
      </c>
      <c r="K16" s="28">
        <f t="shared" si="1"/>
        <v>0</v>
      </c>
      <c r="L16" s="26">
        <f t="shared" si="2"/>
        <v>0</v>
      </c>
    </row>
    <row r="17" spans="1:13" ht="14.25" x14ac:dyDescent="0.2">
      <c r="A17" s="25" t="s">
        <v>24</v>
      </c>
      <c r="B17" s="26"/>
      <c r="C17" s="27" t="s">
        <v>23</v>
      </c>
      <c r="D17" s="28"/>
      <c r="E17" s="89"/>
      <c r="F17" s="83">
        <v>1.2305999999999999</v>
      </c>
      <c r="G17" s="28"/>
      <c r="H17" s="50">
        <v>1.2276822301958199</v>
      </c>
      <c r="J17" s="28">
        <f t="shared" si="0"/>
        <v>1.2291411150979099</v>
      </c>
      <c r="K17" s="28">
        <f t="shared" si="1"/>
        <v>2.0631748144770332E-3</v>
      </c>
      <c r="L17" s="26">
        <f t="shared" si="2"/>
        <v>2.9177698041800149E-3</v>
      </c>
    </row>
    <row r="18" spans="1:13" ht="14.25" x14ac:dyDescent="0.2">
      <c r="A18" s="25" t="s">
        <v>25</v>
      </c>
      <c r="B18" s="26"/>
      <c r="C18" s="27" t="s">
        <v>23</v>
      </c>
      <c r="D18" s="28"/>
      <c r="E18" s="89"/>
      <c r="F18" s="83">
        <v>4.6965000000000003</v>
      </c>
      <c r="G18" s="28"/>
      <c r="H18" s="50">
        <v>4.6847590096096896</v>
      </c>
      <c r="J18" s="28">
        <f t="shared" si="0"/>
        <v>4.6906295048048445</v>
      </c>
      <c r="K18" s="28">
        <f t="shared" si="1"/>
        <v>8.30213392283481E-3</v>
      </c>
      <c r="L18" s="26">
        <f t="shared" si="2"/>
        <v>1.1740990390310735E-2</v>
      </c>
    </row>
    <row r="19" spans="1:13" ht="14.25" x14ac:dyDescent="0.2">
      <c r="A19" s="25" t="s">
        <v>26</v>
      </c>
      <c r="B19" s="26"/>
      <c r="C19" s="27" t="s">
        <v>23</v>
      </c>
      <c r="D19" s="28"/>
      <c r="E19" s="89"/>
      <c r="F19" s="83">
        <v>0.22233</v>
      </c>
      <c r="G19" s="28"/>
      <c r="H19" s="50">
        <v>0.22139965038628401</v>
      </c>
      <c r="J19" s="28">
        <f t="shared" si="0"/>
        <v>0.22186482519314199</v>
      </c>
      <c r="K19" s="28">
        <f t="shared" si="1"/>
        <v>6.5785652073286271E-4</v>
      </c>
      <c r="L19" s="26">
        <f t="shared" si="2"/>
        <v>9.3034961371599167E-4</v>
      </c>
    </row>
    <row r="20" spans="1:13" ht="14.25" x14ac:dyDescent="0.2">
      <c r="A20" s="25" t="s">
        <v>27</v>
      </c>
      <c r="B20" s="26"/>
      <c r="C20" s="27" t="s">
        <v>23</v>
      </c>
      <c r="D20" s="28"/>
      <c r="E20" s="89"/>
      <c r="F20" s="83">
        <v>9.8359000000000005</v>
      </c>
      <c r="G20" s="28"/>
      <c r="H20" s="50">
        <v>9.8216816943412297</v>
      </c>
      <c r="J20" s="28">
        <f t="shared" si="0"/>
        <v>9.828790847170616</v>
      </c>
      <c r="K20" s="28">
        <f t="shared" si="1"/>
        <v>1.0053860348299897E-2</v>
      </c>
      <c r="L20" s="26">
        <f t="shared" si="2"/>
        <v>1.4218305658770802E-2</v>
      </c>
    </row>
    <row r="21" spans="1:13" ht="14.25" x14ac:dyDescent="0.2">
      <c r="A21" s="25" t="s">
        <v>139</v>
      </c>
      <c r="B21" s="26"/>
      <c r="C21" s="27" t="s">
        <v>23</v>
      </c>
      <c r="D21" s="28"/>
      <c r="E21" s="89"/>
      <c r="F21" s="83">
        <v>0.51375000000000004</v>
      </c>
      <c r="G21" s="28"/>
      <c r="H21" s="50">
        <v>0.51305734886610899</v>
      </c>
      <c r="J21" s="28">
        <f t="shared" si="0"/>
        <v>0.51340367443305457</v>
      </c>
      <c r="K21" s="28">
        <f t="shared" si="1"/>
        <v>4.8977831377091524E-4</v>
      </c>
      <c r="L21" s="26">
        <f t="shared" si="2"/>
        <v>6.9265113389105348E-4</v>
      </c>
    </row>
    <row r="22" spans="1:13" ht="14.25" x14ac:dyDescent="0.2">
      <c r="A22" s="25" t="s">
        <v>28</v>
      </c>
      <c r="B22" s="26"/>
      <c r="C22" s="27" t="s">
        <v>23</v>
      </c>
      <c r="D22" s="28"/>
      <c r="E22" s="89"/>
      <c r="F22" s="83">
        <v>1.6913</v>
      </c>
      <c r="G22" s="28"/>
      <c r="H22" s="50">
        <v>1.68958853667735</v>
      </c>
      <c r="J22" s="28">
        <f t="shared" si="0"/>
        <v>1.6904442683386751</v>
      </c>
      <c r="K22" s="28">
        <f t="shared" si="1"/>
        <v>1.2101873211979048E-3</v>
      </c>
      <c r="L22" s="26">
        <f t="shared" si="2"/>
        <v>1.711463322650042E-3</v>
      </c>
    </row>
    <row r="23" spans="1:13" ht="14.25" x14ac:dyDescent="0.2">
      <c r="A23" s="25" t="s">
        <v>29</v>
      </c>
      <c r="B23" s="26"/>
      <c r="C23" s="27" t="s">
        <v>30</v>
      </c>
      <c r="D23" s="28"/>
      <c r="E23" s="89"/>
      <c r="F23" s="83">
        <v>3.5121000000000002</v>
      </c>
      <c r="G23" s="28"/>
      <c r="H23" s="50">
        <v>3.5274562608353799</v>
      </c>
      <c r="J23" s="28">
        <f t="shared" si="0"/>
        <v>3.5197781304176901</v>
      </c>
      <c r="K23" s="28">
        <f t="shared" si="1"/>
        <v>1.0858516170366359E-2</v>
      </c>
      <c r="L23" s="26">
        <f t="shared" si="2"/>
        <v>1.5356260835379665E-2</v>
      </c>
    </row>
    <row r="24" spans="1:13" s="44" customFormat="1" ht="14.25" x14ac:dyDescent="0.2">
      <c r="A24" s="65" t="s">
        <v>140</v>
      </c>
      <c r="B24" s="66"/>
      <c r="C24" s="67" t="s">
        <v>31</v>
      </c>
      <c r="D24" s="8"/>
      <c r="E24" s="89"/>
      <c r="F24" s="44">
        <v>14.677</v>
      </c>
      <c r="G24" s="8"/>
      <c r="H24" s="55">
        <v>14.686001895433799</v>
      </c>
      <c r="J24" s="8">
        <f t="shared" si="0"/>
        <v>14.681500947716899</v>
      </c>
      <c r="K24" s="8">
        <f t="shared" si="1"/>
        <v>6.3653013047719077E-3</v>
      </c>
      <c r="L24" s="66">
        <f t="shared" si="2"/>
        <v>9.0018954337995893E-3</v>
      </c>
      <c r="M24" s="44">
        <v>2.6475178342138604E-2</v>
      </c>
    </row>
    <row r="25" spans="1:13" s="44" customFormat="1" ht="14.25" x14ac:dyDescent="0.2">
      <c r="A25" s="65" t="s">
        <v>32</v>
      </c>
      <c r="B25" s="66"/>
      <c r="C25" s="67" t="s">
        <v>31</v>
      </c>
      <c r="D25" s="8"/>
      <c r="E25" s="89"/>
      <c r="F25" s="44">
        <v>1.9550000000000001</v>
      </c>
      <c r="G25" s="8"/>
      <c r="H25" s="55">
        <v>1.9277958677803599</v>
      </c>
      <c r="J25" s="8">
        <f t="shared" si="0"/>
        <v>1.9413979338901801</v>
      </c>
      <c r="K25" s="8">
        <f t="shared" si="1"/>
        <v>1.923622636880298E-2</v>
      </c>
      <c r="L25" s="66">
        <f t="shared" si="2"/>
        <v>2.7204132219640131E-2</v>
      </c>
      <c r="M25" s="44">
        <v>0.20534091217191877</v>
      </c>
    </row>
    <row r="26" spans="1:13" s="44" customFormat="1" ht="14.25" x14ac:dyDescent="0.2">
      <c r="A26" s="65" t="s">
        <v>33</v>
      </c>
      <c r="B26" s="66"/>
      <c r="C26" s="67" t="s">
        <v>31</v>
      </c>
      <c r="D26" s="8"/>
      <c r="E26" s="89"/>
      <c r="F26" s="44">
        <v>0.56023000000000001</v>
      </c>
      <c r="G26" s="8"/>
      <c r="H26" s="55">
        <v>0.55920394250056904</v>
      </c>
      <c r="J26" s="8">
        <f t="shared" si="0"/>
        <v>0.55971697125028452</v>
      </c>
      <c r="K26" s="8">
        <f t="shared" si="1"/>
        <v>7.25532215734948E-4</v>
      </c>
      <c r="L26" s="66">
        <f t="shared" si="2"/>
        <v>1.0260574994309657E-3</v>
      </c>
    </row>
    <row r="27" spans="1:13" s="44" customFormat="1" ht="14.25" x14ac:dyDescent="0.2">
      <c r="A27" s="65" t="s">
        <v>34</v>
      </c>
      <c r="B27" s="66"/>
      <c r="C27" s="67" t="s">
        <v>31</v>
      </c>
      <c r="D27" s="8"/>
      <c r="E27" s="89"/>
      <c r="F27" s="44">
        <v>1.6419E-2</v>
      </c>
      <c r="G27" s="8"/>
      <c r="H27" s="55">
        <v>1.6356692555932001E-2</v>
      </c>
      <c r="J27" s="8">
        <f t="shared" si="0"/>
        <v>1.6387846277966002E-2</v>
      </c>
      <c r="K27" s="8">
        <f t="shared" si="1"/>
        <v>4.4058016218883391E-5</v>
      </c>
      <c r="L27" s="66">
        <f t="shared" si="2"/>
        <v>6.230744406799868E-5</v>
      </c>
    </row>
    <row r="28" spans="1:13" s="44" customFormat="1" ht="15.75" x14ac:dyDescent="0.3">
      <c r="A28" s="65" t="s">
        <v>35</v>
      </c>
      <c r="B28" s="66"/>
      <c r="C28" s="67" t="s">
        <v>36</v>
      </c>
      <c r="D28" s="8"/>
      <c r="E28" s="89"/>
      <c r="F28" s="44">
        <v>3.8311999999999999</v>
      </c>
      <c r="G28" s="8"/>
      <c r="H28" s="55">
        <v>3.8328832347796999</v>
      </c>
      <c r="J28" s="8">
        <f t="shared" si="0"/>
        <v>3.8320416173898497</v>
      </c>
      <c r="K28" s="8">
        <f t="shared" si="1"/>
        <v>1.1902267270549177E-3</v>
      </c>
      <c r="L28" s="66">
        <f t="shared" si="2"/>
        <v>1.6832347797000047E-3</v>
      </c>
    </row>
    <row r="29" spans="1:13" s="44" customFormat="1" ht="14.25" x14ac:dyDescent="0.2">
      <c r="A29" s="65" t="s">
        <v>37</v>
      </c>
      <c r="B29" s="66"/>
      <c r="C29" s="67" t="s">
        <v>38</v>
      </c>
      <c r="D29" s="8"/>
      <c r="E29" s="89"/>
      <c r="F29" s="44">
        <v>12.853300000000001</v>
      </c>
      <c r="G29" s="8"/>
      <c r="H29" s="55">
        <v>12.831193113211199</v>
      </c>
      <c r="J29" s="8">
        <f t="shared" si="0"/>
        <v>12.8422465566056</v>
      </c>
      <c r="K29" s="8">
        <f t="shared" si="1"/>
        <v>1.5631929559284812E-2</v>
      </c>
      <c r="L29" s="66">
        <f t="shared" si="2"/>
        <v>2.2106886788801461E-2</v>
      </c>
    </row>
    <row r="30" spans="1:13" s="44" customFormat="1" x14ac:dyDescent="0.2">
      <c r="A30" s="65" t="s">
        <v>39</v>
      </c>
      <c r="B30" s="66"/>
      <c r="C30" s="67" t="s">
        <v>40</v>
      </c>
      <c r="D30" s="8"/>
      <c r="E30" s="89"/>
      <c r="F30" s="44">
        <v>15</v>
      </c>
      <c r="G30" s="8"/>
      <c r="H30" s="69">
        <v>15</v>
      </c>
      <c r="J30" s="8">
        <f t="shared" ref="J30:J39" si="3">AVERAGE(D30:I30)</f>
        <v>15</v>
      </c>
      <c r="K30" s="8">
        <f t="shared" ref="K30:K39" si="4">STDEV(D30:I30)</f>
        <v>0</v>
      </c>
      <c r="L30" s="66">
        <f t="shared" ref="L30:L39" si="5">ABS(MAX(D30:I30)-MIN(D30:I30))</f>
        <v>0</v>
      </c>
    </row>
    <row r="31" spans="1:13" s="44" customFormat="1" ht="14.25" x14ac:dyDescent="0.2">
      <c r="A31" s="44" t="s">
        <v>141</v>
      </c>
      <c r="B31" s="66"/>
      <c r="C31" s="67" t="s">
        <v>31</v>
      </c>
      <c r="D31" s="8"/>
      <c r="E31" s="89"/>
      <c r="F31" s="44">
        <v>3.3459000000000003E-2</v>
      </c>
      <c r="G31" s="8"/>
      <c r="H31" s="55">
        <v>3.2766947235779401E-2</v>
      </c>
      <c r="J31" s="8">
        <f t="shared" si="3"/>
        <v>3.3112973617889702E-2</v>
      </c>
      <c r="K31" s="8">
        <f t="shared" si="4"/>
        <v>4.8935520251928261E-4</v>
      </c>
      <c r="L31" s="66">
        <f t="shared" si="5"/>
        <v>6.9205276422060202E-4</v>
      </c>
    </row>
    <row r="32" spans="1:13" s="44" customFormat="1" ht="14.25" x14ac:dyDescent="0.2">
      <c r="A32" s="44" t="s">
        <v>142</v>
      </c>
      <c r="B32" s="66"/>
      <c r="C32" s="67" t="s">
        <v>31</v>
      </c>
      <c r="D32" s="8"/>
      <c r="E32" s="89"/>
      <c r="F32" s="44">
        <v>2.1944E-3</v>
      </c>
      <c r="G32" s="8"/>
      <c r="H32" s="55">
        <v>2.1547308761310402E-3</v>
      </c>
      <c r="J32" s="8">
        <f t="shared" si="3"/>
        <v>2.1745654380655203E-3</v>
      </c>
      <c r="K32" s="8">
        <f t="shared" si="4"/>
        <v>2.8050306491470594E-5</v>
      </c>
      <c r="L32" s="66">
        <f t="shared" si="5"/>
        <v>3.9669123868959783E-5</v>
      </c>
    </row>
    <row r="33" spans="1:12" s="44" customFormat="1" ht="14.25" x14ac:dyDescent="0.2">
      <c r="A33" s="44" t="s">
        <v>143</v>
      </c>
      <c r="B33" s="66"/>
      <c r="C33" s="67" t="s">
        <v>31</v>
      </c>
      <c r="D33" s="8"/>
      <c r="E33" s="89"/>
      <c r="F33" s="44">
        <v>1.1647000000000001E-3</v>
      </c>
      <c r="G33" s="8"/>
      <c r="H33" s="55">
        <v>1.14330993148379E-3</v>
      </c>
      <c r="J33" s="8">
        <f t="shared" si="3"/>
        <v>1.154004965741895E-3</v>
      </c>
      <c r="K33" s="8">
        <f t="shared" si="4"/>
        <v>1.5125062497857038E-5</v>
      </c>
      <c r="L33" s="66">
        <f t="shared" si="5"/>
        <v>2.1390068516210104E-5</v>
      </c>
    </row>
    <row r="34" spans="1:12" s="44" customFormat="1" ht="14.25" x14ac:dyDescent="0.2">
      <c r="A34" s="44" t="s">
        <v>144</v>
      </c>
      <c r="B34" s="66"/>
      <c r="C34" s="67" t="s">
        <v>31</v>
      </c>
      <c r="D34" s="8"/>
      <c r="E34" s="89"/>
      <c r="F34" s="44">
        <v>13.3919</v>
      </c>
      <c r="G34" s="8"/>
      <c r="H34" s="55">
        <v>13.3914513842182</v>
      </c>
      <c r="J34" s="8">
        <f t="shared" si="3"/>
        <v>13.3916756921091</v>
      </c>
      <c r="K34" s="8">
        <f t="shared" si="4"/>
        <v>3.1721926145761292E-4</v>
      </c>
      <c r="L34" s="66">
        <f t="shared" si="5"/>
        <v>4.4861578179933304E-4</v>
      </c>
    </row>
    <row r="35" spans="1:12" ht="14.25" x14ac:dyDescent="0.2">
      <c r="A35" s="41" t="s">
        <v>145</v>
      </c>
      <c r="B35" s="26"/>
      <c r="C35" s="27" t="s">
        <v>23</v>
      </c>
      <c r="D35" s="28"/>
      <c r="E35" s="89"/>
      <c r="F35" s="83">
        <v>0.17795</v>
      </c>
      <c r="G35" s="28"/>
      <c r="H35" s="55">
        <v>0.177771238818375</v>
      </c>
      <c r="J35" s="28">
        <f t="shared" si="3"/>
        <v>0.17786061940918751</v>
      </c>
      <c r="K35" s="28">
        <f t="shared" si="4"/>
        <v>1.2640324373995213E-4</v>
      </c>
      <c r="L35" s="26">
        <f t="shared" si="5"/>
        <v>1.7876118162499233E-4</v>
      </c>
    </row>
    <row r="36" spans="1:12" s="46" customFormat="1" ht="14.25" x14ac:dyDescent="0.2">
      <c r="A36" s="46" t="s">
        <v>146</v>
      </c>
      <c r="B36" s="26"/>
      <c r="C36" s="27" t="s">
        <v>31</v>
      </c>
      <c r="D36" s="28"/>
      <c r="E36" s="89"/>
      <c r="F36" s="83">
        <v>3.8203</v>
      </c>
      <c r="G36" s="28"/>
      <c r="H36" s="50">
        <v>3.7898932398683001</v>
      </c>
      <c r="J36" s="28">
        <f>AVERAGE(D36:I36)</f>
        <v>3.80509661993415</v>
      </c>
      <c r="K36" s="28">
        <f t="shared" si="4"/>
        <v>2.1500826283037802E-2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89"/>
      <c r="F37" s="83">
        <v>18.534099999999999</v>
      </c>
      <c r="G37" s="28"/>
      <c r="H37" s="50">
        <v>18.511960123345499</v>
      </c>
      <c r="J37" s="28">
        <f t="shared" si="3"/>
        <v>18.523030061672749</v>
      </c>
      <c r="K37" s="28">
        <f t="shared" si="4"/>
        <v>1.5655256917030222E-2</v>
      </c>
      <c r="L37" s="26">
        <f t="shared" si="5"/>
        <v>2.2139876654499346E-2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89"/>
      <c r="F38" s="83">
        <v>48.368400000000001</v>
      </c>
      <c r="G38" s="28"/>
      <c r="H38" s="50">
        <v>48.335939708894898</v>
      </c>
      <c r="J38" s="28">
        <f t="shared" si="3"/>
        <v>48.352169854447453</v>
      </c>
      <c r="K38" s="28">
        <f t="shared" si="4"/>
        <v>2.295289195970775E-2</v>
      </c>
      <c r="L38" s="26">
        <f t="shared" si="5"/>
        <v>3.2460291105103067E-2</v>
      </c>
    </row>
    <row r="39" spans="1:12" s="44" customFormat="1" ht="14.25" x14ac:dyDescent="0.2">
      <c r="A39" s="84" t="s">
        <v>43</v>
      </c>
      <c r="B39" s="78"/>
      <c r="C39" s="79" t="s">
        <v>38</v>
      </c>
      <c r="D39" s="80"/>
      <c r="E39" s="89"/>
      <c r="F39" s="44">
        <v>2.7846000000000002</v>
      </c>
      <c r="G39" s="80"/>
      <c r="H39" s="55">
        <v>2.7801478350114399</v>
      </c>
      <c r="I39" s="80"/>
      <c r="J39" s="80">
        <f t="shared" si="3"/>
        <v>2.7823739175057201</v>
      </c>
      <c r="K39" s="80">
        <f t="shared" si="4"/>
        <v>3.1481560543722949E-3</v>
      </c>
      <c r="L39" s="78">
        <f t="shared" si="5"/>
        <v>4.4521649885602699E-3</v>
      </c>
    </row>
    <row r="40" spans="1:12" x14ac:dyDescent="0.2">
      <c r="A40" s="36"/>
      <c r="B40" s="28"/>
      <c r="C40" s="28"/>
      <c r="D40" s="28"/>
      <c r="E40" s="88"/>
      <c r="G40" s="28"/>
      <c r="H40" s="50"/>
      <c r="I40" s="28"/>
      <c r="J40" s="28"/>
      <c r="K40" s="28"/>
      <c r="L40" s="28"/>
    </row>
    <row r="41" spans="1:12" x14ac:dyDescent="0.2">
      <c r="C41"/>
      <c r="E41" s="29"/>
      <c r="J41" s="37"/>
      <c r="K41" s="37"/>
      <c r="L41" s="37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48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53"/>
      <c r="E44" s="89"/>
      <c r="F44" s="59">
        <v>541.83529999999996</v>
      </c>
      <c r="G44" s="28"/>
      <c r="H44" s="49">
        <v>541.86332844642902</v>
      </c>
      <c r="I44" s="28"/>
      <c r="J44" s="28">
        <f t="shared" ref="J44:J66" si="6">AVERAGE(D44:I44)</f>
        <v>541.84931422321449</v>
      </c>
      <c r="K44" s="28">
        <f t="shared" ref="K44:K66" si="7">STDEV(D44:I44)</f>
        <v>1.9819104536113373E-2</v>
      </c>
      <c r="L44" s="26">
        <f t="shared" ref="L44:L66" si="8">ABS(MAX(D44:I44)-MIN(D44:I44))</f>
        <v>2.802844642906166E-2</v>
      </c>
    </row>
    <row r="45" spans="1:12" ht="15" x14ac:dyDescent="0.25">
      <c r="A45" s="25" t="s">
        <v>47</v>
      </c>
      <c r="B45" s="26"/>
      <c r="C45" s="27" t="s">
        <v>46</v>
      </c>
      <c r="E45" s="89"/>
      <c r="F45" s="59">
        <v>22.226500000000001</v>
      </c>
      <c r="G45" s="28"/>
      <c r="H45" s="49">
        <v>22.1737512854126</v>
      </c>
      <c r="I45" s="28"/>
      <c r="J45" s="28">
        <f t="shared" ref="J45:J62" si="9">AVERAGE(E45:I45)</f>
        <v>22.200125642706301</v>
      </c>
      <c r="K45" s="28">
        <f t="shared" ref="K45:K62" si="10">STDEV(E45:I45)</f>
        <v>3.7298973783625664E-2</v>
      </c>
      <c r="L45" s="26">
        <f t="shared" ref="L45:L62" si="11">ABS(MAX(E45:I45)-MIN(E45:I45))</f>
        <v>5.2748714587401935E-2</v>
      </c>
    </row>
    <row r="46" spans="1:12" ht="15" x14ac:dyDescent="0.25">
      <c r="A46" s="25" t="s">
        <v>48</v>
      </c>
      <c r="B46" s="26"/>
      <c r="C46" s="27" t="s">
        <v>46</v>
      </c>
      <c r="E46" s="89"/>
      <c r="F46" s="59">
        <v>84.824799999999996</v>
      </c>
      <c r="G46" s="28"/>
      <c r="H46" s="49">
        <v>84.6157335710149</v>
      </c>
      <c r="I46" s="28"/>
      <c r="J46" s="28">
        <f t="shared" si="9"/>
        <v>84.720266785507448</v>
      </c>
      <c r="K46" s="28">
        <f t="shared" si="10"/>
        <v>0.14783228965381737</v>
      </c>
      <c r="L46" s="26">
        <f t="shared" si="11"/>
        <v>0.20906642898509631</v>
      </c>
    </row>
    <row r="47" spans="1:12" ht="15" x14ac:dyDescent="0.25">
      <c r="A47" s="25" t="s">
        <v>49</v>
      </c>
      <c r="B47" s="26"/>
      <c r="C47" s="27" t="s">
        <v>46</v>
      </c>
      <c r="E47" s="89"/>
      <c r="F47" s="59">
        <v>4.0155000000000003</v>
      </c>
      <c r="G47" s="28"/>
      <c r="H47" s="49">
        <v>3.99875826514022</v>
      </c>
      <c r="I47" s="28"/>
      <c r="J47" s="28">
        <f t="shared" si="9"/>
        <v>4.0071291325701104</v>
      </c>
      <c r="K47" s="28">
        <f t="shared" si="10"/>
        <v>1.1838194248177832E-2</v>
      </c>
      <c r="L47" s="26">
        <f t="shared" si="11"/>
        <v>1.6741734859780255E-2</v>
      </c>
    </row>
    <row r="48" spans="1:12" ht="15" x14ac:dyDescent="0.25">
      <c r="A48" s="25" t="s">
        <v>50</v>
      </c>
      <c r="B48" s="26"/>
      <c r="C48" s="27" t="s">
        <v>46</v>
      </c>
      <c r="E48" s="89"/>
      <c r="F48" s="59">
        <v>177.648</v>
      </c>
      <c r="G48" s="28"/>
      <c r="H48" s="49">
        <v>177.398374435638</v>
      </c>
      <c r="I48" s="28"/>
      <c r="J48" s="28">
        <f t="shared" si="9"/>
        <v>177.52318721781899</v>
      </c>
      <c r="K48" s="28">
        <f t="shared" si="10"/>
        <v>0.17651192931788337</v>
      </c>
      <c r="L48" s="26">
        <f t="shared" si="11"/>
        <v>0.24962556436199179</v>
      </c>
    </row>
    <row r="49" spans="1:12" ht="15" x14ac:dyDescent="0.25">
      <c r="A49" s="25" t="s">
        <v>158</v>
      </c>
      <c r="B49" s="26"/>
      <c r="C49" s="27" t="s">
        <v>46</v>
      </c>
      <c r="E49" s="89"/>
      <c r="F49" s="59">
        <v>9.2789000000000001</v>
      </c>
      <c r="G49" s="28"/>
      <c r="H49" s="49">
        <v>9.26681510329845</v>
      </c>
      <c r="I49" s="28"/>
      <c r="J49" s="28">
        <f t="shared" si="9"/>
        <v>9.2728575516492242</v>
      </c>
      <c r="K49" s="28">
        <f t="shared" si="10"/>
        <v>8.545312407605022E-3</v>
      </c>
      <c r="L49" s="26">
        <f t="shared" si="11"/>
        <v>1.2084896701550107E-2</v>
      </c>
    </row>
    <row r="50" spans="1:12" ht="15" x14ac:dyDescent="0.25">
      <c r="A50" s="25" t="s">
        <v>51</v>
      </c>
      <c r="B50" s="26"/>
      <c r="C50" s="27" t="s">
        <v>46</v>
      </c>
      <c r="E50" s="89"/>
      <c r="F50" s="59">
        <v>30.546900000000001</v>
      </c>
      <c r="G50" s="28"/>
      <c r="H50" s="49">
        <v>30.5173042979606</v>
      </c>
      <c r="I50" s="28"/>
      <c r="J50" s="28">
        <f t="shared" si="9"/>
        <v>30.5321021489803</v>
      </c>
      <c r="K50" s="28">
        <f t="shared" si="10"/>
        <v>2.0927321606037205E-2</v>
      </c>
      <c r="L50" s="26">
        <f t="shared" si="11"/>
        <v>2.9595702039401317E-2</v>
      </c>
    </row>
    <row r="51" spans="1:12" ht="15" x14ac:dyDescent="0.25">
      <c r="A51" s="25" t="s">
        <v>52</v>
      </c>
      <c r="B51" s="26"/>
      <c r="C51" s="27" t="s">
        <v>53</v>
      </c>
      <c r="E51" s="89"/>
      <c r="F51" s="59">
        <v>63.431899999999999</v>
      </c>
      <c r="G51" s="28"/>
      <c r="H51" s="49">
        <v>63.717428674486598</v>
      </c>
      <c r="I51" s="28"/>
      <c r="J51" s="28">
        <f t="shared" si="9"/>
        <v>63.574664337243298</v>
      </c>
      <c r="K51" s="28">
        <f t="shared" si="10"/>
        <v>0.20189926195268068</v>
      </c>
      <c r="L51" s="26">
        <f t="shared" si="11"/>
        <v>0.28552867448659924</v>
      </c>
    </row>
    <row r="52" spans="1:12" s="44" customFormat="1" ht="15" x14ac:dyDescent="0.25">
      <c r="A52" s="65" t="s">
        <v>159</v>
      </c>
      <c r="B52" s="66"/>
      <c r="C52" s="67" t="s">
        <v>54</v>
      </c>
      <c r="D52" s="17"/>
      <c r="E52" s="89"/>
      <c r="F52" s="44">
        <v>265.08339999999998</v>
      </c>
      <c r="G52" s="8"/>
      <c r="H52" s="68">
        <v>265.26177606478302</v>
      </c>
      <c r="I52" s="8"/>
      <c r="J52" s="8">
        <f t="shared" si="9"/>
        <v>265.1725880323915</v>
      </c>
      <c r="K52" s="8">
        <f t="shared" si="10"/>
        <v>0.12613092500945686</v>
      </c>
      <c r="L52" s="66">
        <f t="shared" si="11"/>
        <v>0.17837606478303769</v>
      </c>
    </row>
    <row r="53" spans="1:12" s="44" customFormat="1" ht="15" x14ac:dyDescent="0.25">
      <c r="A53" s="65" t="s">
        <v>55</v>
      </c>
      <c r="B53" s="66"/>
      <c r="C53" s="67" t="s">
        <v>54</v>
      </c>
      <c r="D53" s="17"/>
      <c r="E53" s="89"/>
      <c r="F53" s="44">
        <v>35.309800000000003</v>
      </c>
      <c r="G53" s="8"/>
      <c r="H53" s="68">
        <v>34.816184777944102</v>
      </c>
      <c r="I53" s="8"/>
      <c r="J53" s="8">
        <f t="shared" si="9"/>
        <v>35.062992388972049</v>
      </c>
      <c r="K53" s="8">
        <f t="shared" si="10"/>
        <v>0.34903867081263101</v>
      </c>
      <c r="L53" s="66">
        <f t="shared" si="11"/>
        <v>0.49361522205590092</v>
      </c>
    </row>
    <row r="54" spans="1:12" ht="15" x14ac:dyDescent="0.25">
      <c r="A54" s="25" t="s">
        <v>56</v>
      </c>
      <c r="B54" s="26"/>
      <c r="C54" s="27" t="s">
        <v>54</v>
      </c>
      <c r="E54" s="89"/>
      <c r="F54" s="59">
        <v>10.118399999999999</v>
      </c>
      <c r="G54" s="28"/>
      <c r="H54" s="49">
        <v>10.1001519562783</v>
      </c>
      <c r="I54" s="28"/>
      <c r="J54" s="28">
        <f t="shared" si="9"/>
        <v>10.109275978139149</v>
      </c>
      <c r="K54" s="28">
        <f t="shared" si="10"/>
        <v>1.2903315459002574E-2</v>
      </c>
      <c r="L54" s="26">
        <f t="shared" si="11"/>
        <v>1.8248043721699858E-2</v>
      </c>
    </row>
    <row r="55" spans="1:12" ht="15" x14ac:dyDescent="0.25">
      <c r="A55" s="25" t="s">
        <v>57</v>
      </c>
      <c r="B55" s="26"/>
      <c r="C55" s="27" t="s">
        <v>54</v>
      </c>
      <c r="E55" s="89"/>
      <c r="F55" s="59">
        <v>0.29654999999999998</v>
      </c>
      <c r="G55" s="28"/>
      <c r="H55" s="49">
        <v>0.29542447278210399</v>
      </c>
      <c r="I55" s="28"/>
      <c r="J55" s="28">
        <f t="shared" si="9"/>
        <v>0.29598723639105196</v>
      </c>
      <c r="K55" s="28">
        <f t="shared" si="10"/>
        <v>7.9586792818428628E-4</v>
      </c>
      <c r="L55" s="26">
        <f t="shared" si="11"/>
        <v>1.1255272178959941E-3</v>
      </c>
    </row>
    <row r="56" spans="1:12" ht="15.75" x14ac:dyDescent="0.3">
      <c r="A56" s="25" t="s">
        <v>58</v>
      </c>
      <c r="B56" s="26"/>
      <c r="C56" s="27" t="s">
        <v>59</v>
      </c>
      <c r="E56" s="89"/>
      <c r="F56" s="59">
        <v>69.196299999999994</v>
      </c>
      <c r="G56" s="28"/>
      <c r="H56" s="49">
        <v>69.230050070268405</v>
      </c>
      <c r="I56" s="28"/>
      <c r="J56" s="28">
        <f t="shared" si="9"/>
        <v>69.213175035134199</v>
      </c>
      <c r="K56" s="28">
        <f t="shared" si="10"/>
        <v>2.3864903552315925E-2</v>
      </c>
      <c r="L56" s="26">
        <f t="shared" si="11"/>
        <v>3.3750070268411037E-2</v>
      </c>
    </row>
    <row r="57" spans="1:12" x14ac:dyDescent="0.2">
      <c r="A57" s="25" t="s">
        <v>60</v>
      </c>
      <c r="B57" s="26"/>
      <c r="C57" s="27" t="s">
        <v>61</v>
      </c>
      <c r="E57" s="89"/>
      <c r="F57" s="59">
        <v>232.14599999999999</v>
      </c>
      <c r="G57" s="8"/>
      <c r="H57" s="55">
        <v>231.75591075619599</v>
      </c>
      <c r="I57" s="28"/>
      <c r="J57" s="28">
        <f t="shared" si="9"/>
        <v>231.950955378098</v>
      </c>
      <c r="K57" s="28">
        <f t="shared" si="10"/>
        <v>0.27583474956174003</v>
      </c>
      <c r="L57" s="26">
        <f t="shared" si="11"/>
        <v>0.3900892438039989</v>
      </c>
    </row>
    <row r="58" spans="1:12" s="46" customFormat="1" ht="15" x14ac:dyDescent="0.25">
      <c r="A58" s="46" t="s">
        <v>148</v>
      </c>
      <c r="B58" s="26"/>
      <c r="C58" s="27" t="s">
        <v>54</v>
      </c>
      <c r="E58" s="89"/>
      <c r="F58" s="59">
        <v>0.60431000000000001</v>
      </c>
      <c r="G58" s="28"/>
      <c r="H58" s="49">
        <v>0.59177704717803803</v>
      </c>
      <c r="I58" s="28"/>
      <c r="J58" s="28">
        <f t="shared" si="9"/>
        <v>0.59804352358901902</v>
      </c>
      <c r="K58" s="28">
        <f t="shared" si="10"/>
        <v>8.8621359287003963E-3</v>
      </c>
      <c r="L58" s="26">
        <f t="shared" si="11"/>
        <v>1.2532952821961985E-2</v>
      </c>
    </row>
    <row r="59" spans="1:12" s="46" customFormat="1" ht="15" x14ac:dyDescent="0.25">
      <c r="A59" s="46" t="s">
        <v>149</v>
      </c>
      <c r="B59" s="26"/>
      <c r="C59" s="27" t="s">
        <v>54</v>
      </c>
      <c r="E59" s="89"/>
      <c r="F59" s="59">
        <v>3.9634000000000003E-2</v>
      </c>
      <c r="G59" s="28"/>
      <c r="H59" s="49">
        <v>3.8914937253700703E-2</v>
      </c>
      <c r="I59" s="28"/>
      <c r="J59" s="28">
        <f t="shared" si="9"/>
        <v>3.9274468626850356E-2</v>
      </c>
      <c r="K59" s="28">
        <f t="shared" si="10"/>
        <v>5.0845414400685677E-4</v>
      </c>
      <c r="L59" s="26">
        <f t="shared" si="11"/>
        <v>7.1906274629929962E-4</v>
      </c>
    </row>
    <row r="60" spans="1:12" s="46" customFormat="1" ht="15" x14ac:dyDescent="0.25">
      <c r="A60" s="46" t="s">
        <v>150</v>
      </c>
      <c r="B60" s="26"/>
      <c r="C60" s="27" t="s">
        <v>54</v>
      </c>
      <c r="E60" s="89"/>
      <c r="F60" s="59">
        <v>2.1037E-2</v>
      </c>
      <c r="G60" s="28"/>
      <c r="H60" s="49">
        <v>2.0648443447050999E-2</v>
      </c>
      <c r="I60" s="28"/>
      <c r="J60" s="28">
        <f t="shared" si="9"/>
        <v>2.0842721723525498E-2</v>
      </c>
      <c r="K60" s="28">
        <f t="shared" si="10"/>
        <v>2.7475097346470829E-4</v>
      </c>
      <c r="L60" s="26">
        <f t="shared" si="11"/>
        <v>3.8855655294900079E-4</v>
      </c>
    </row>
    <row r="61" spans="1:12" s="46" customFormat="1" ht="15" x14ac:dyDescent="0.25">
      <c r="A61" s="46" t="s">
        <v>151</v>
      </c>
      <c r="B61" s="26"/>
      <c r="C61" s="27" t="s">
        <v>54</v>
      </c>
      <c r="E61" s="89"/>
      <c r="F61" s="59">
        <v>241.874</v>
      </c>
      <c r="G61" s="28"/>
      <c r="H61" s="49">
        <v>241.87779835363</v>
      </c>
      <c r="I61" s="28"/>
      <c r="J61" s="28">
        <f t="shared" si="9"/>
        <v>241.87589917681498</v>
      </c>
      <c r="K61" s="28">
        <f t="shared" si="10"/>
        <v>2.6858416091198353E-3</v>
      </c>
      <c r="L61" s="26">
        <f t="shared" si="11"/>
        <v>3.7983536300032483E-3</v>
      </c>
    </row>
    <row r="62" spans="1:12" s="46" customFormat="1" ht="15" x14ac:dyDescent="0.25">
      <c r="A62" s="46" t="s">
        <v>147</v>
      </c>
      <c r="B62" s="26"/>
      <c r="C62" s="27" t="s">
        <v>46</v>
      </c>
      <c r="E62" s="89"/>
      <c r="F62" s="59">
        <v>3.2141000000000002</v>
      </c>
      <c r="G62" s="28"/>
      <c r="H62" s="49">
        <v>3.2108952344107</v>
      </c>
      <c r="I62" s="28"/>
      <c r="J62" s="28">
        <f t="shared" si="9"/>
        <v>3.2124976172053499</v>
      </c>
      <c r="K62" s="28">
        <f t="shared" si="10"/>
        <v>2.2661114803074469E-3</v>
      </c>
      <c r="L62" s="26">
        <f t="shared" si="11"/>
        <v>3.2047655893001625E-3</v>
      </c>
    </row>
    <row r="63" spans="1:12" x14ac:dyDescent="0.2">
      <c r="A63" s="25" t="s">
        <v>62</v>
      </c>
      <c r="B63" s="26"/>
      <c r="C63" s="27" t="s">
        <v>54</v>
      </c>
      <c r="D63" s="28"/>
      <c r="E63" s="89"/>
      <c r="F63" s="59">
        <v>68.999200000000002</v>
      </c>
      <c r="G63" s="28"/>
      <c r="H63" s="50">
        <v>68.449086769650805</v>
      </c>
      <c r="I63" s="28"/>
      <c r="J63" s="28">
        <f>AVERAGE(D63:I63)</f>
        <v>68.724143384825396</v>
      </c>
      <c r="K63" s="28">
        <f t="shared" si="7"/>
        <v>0.38898879560035454</v>
      </c>
      <c r="L63" s="26">
        <f t="shared" si="8"/>
        <v>0.55011323034919712</v>
      </c>
    </row>
    <row r="64" spans="1:12" x14ac:dyDescent="0.2">
      <c r="A64" s="25" t="s">
        <v>63</v>
      </c>
      <c r="B64" s="26"/>
      <c r="C64" s="27" t="s">
        <v>54</v>
      </c>
      <c r="D64" s="28"/>
      <c r="E64" s="89"/>
      <c r="F64" s="59">
        <v>334.7475</v>
      </c>
      <c r="G64" s="28"/>
      <c r="H64" s="50">
        <v>334.36220326231302</v>
      </c>
      <c r="I64" s="28"/>
      <c r="J64" s="28">
        <f t="shared" si="6"/>
        <v>334.55485163115651</v>
      </c>
      <c r="K64" s="28">
        <f t="shared" si="7"/>
        <v>0.27244593598752193</v>
      </c>
      <c r="L64" s="26">
        <f t="shared" si="8"/>
        <v>0.38529673768698558</v>
      </c>
    </row>
    <row r="65" spans="1:12" x14ac:dyDescent="0.2">
      <c r="A65" s="25" t="s">
        <v>64</v>
      </c>
      <c r="B65" s="26"/>
      <c r="C65" s="27" t="s">
        <v>46</v>
      </c>
      <c r="D65" s="28"/>
      <c r="E65" s="89"/>
      <c r="F65" s="59">
        <v>873.58979999999997</v>
      </c>
      <c r="G65" s="28"/>
      <c r="H65" s="50">
        <v>873.04496063930401</v>
      </c>
      <c r="I65" s="28"/>
      <c r="J65" s="28">
        <f t="shared" si="6"/>
        <v>873.31738031965199</v>
      </c>
      <c r="K65" s="28">
        <f t="shared" si="7"/>
        <v>0.38525960660545655</v>
      </c>
      <c r="L65" s="26">
        <f t="shared" si="8"/>
        <v>0.54483936069595984</v>
      </c>
    </row>
    <row r="66" spans="1:12" x14ac:dyDescent="0.2">
      <c r="A66" s="31" t="s">
        <v>65</v>
      </c>
      <c r="B66" s="32"/>
      <c r="C66" s="33" t="s">
        <v>61</v>
      </c>
      <c r="D66" s="34"/>
      <c r="E66" s="89"/>
      <c r="F66" s="82">
        <v>50.292900000000003</v>
      </c>
      <c r="G66" s="34"/>
      <c r="H66" s="51">
        <v>50.214626885507997</v>
      </c>
      <c r="I66" s="34"/>
      <c r="J66" s="34">
        <f t="shared" si="6"/>
        <v>50.253763442754</v>
      </c>
      <c r="K66" s="34">
        <f t="shared" si="7"/>
        <v>5.5347450041888721E-2</v>
      </c>
      <c r="L66" s="32">
        <f t="shared" si="8"/>
        <v>7.8273114492006357E-2</v>
      </c>
    </row>
    <row r="67" spans="1:12" x14ac:dyDescent="0.2">
      <c r="A67" s="36"/>
      <c r="B67" s="28"/>
      <c r="C67" s="28"/>
      <c r="D67" s="28"/>
      <c r="E67" s="88"/>
      <c r="F67" s="28"/>
      <c r="G67" s="28"/>
      <c r="H67" s="50"/>
      <c r="I67" s="28"/>
      <c r="J67" s="28"/>
      <c r="K67" s="28"/>
      <c r="L67" s="28"/>
    </row>
    <row r="68" spans="1:12" x14ac:dyDescent="0.2">
      <c r="B68"/>
      <c r="C68"/>
      <c r="D68"/>
      <c r="E68" s="82"/>
      <c r="F68"/>
      <c r="G68"/>
      <c r="I68"/>
      <c r="J68"/>
      <c r="K68"/>
      <c r="L68"/>
    </row>
    <row r="69" spans="1:12" x14ac:dyDescent="0.2">
      <c r="A69" s="15" t="s">
        <v>66</v>
      </c>
      <c r="B69" s="16"/>
      <c r="C69" s="17"/>
      <c r="E69" s="82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48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s="44" customFormat="1" x14ac:dyDescent="0.2">
      <c r="A71" s="65" t="s">
        <v>67</v>
      </c>
      <c r="B71" s="66"/>
      <c r="C71" s="67" t="s">
        <v>68</v>
      </c>
      <c r="D71" s="8"/>
      <c r="E71" s="89"/>
      <c r="F71" s="44">
        <v>52174.925600000002</v>
      </c>
      <c r="G71" s="8"/>
      <c r="H71" s="55">
        <v>52177.290727749401</v>
      </c>
      <c r="I71" s="8"/>
      <c r="J71" s="8">
        <f>AVERAGE(D71:I71)</f>
        <v>52176.108163874698</v>
      </c>
      <c r="K71" s="8">
        <f>STDEV(D71:I71)</f>
        <v>1.6723978699725863</v>
      </c>
      <c r="L71" s="66">
        <f>ABS(MAX(D71:I71)-MIN(D71:I71))</f>
        <v>2.3651277493991074</v>
      </c>
    </row>
    <row r="72" spans="1:12" s="44" customFormat="1" x14ac:dyDescent="0.2">
      <c r="A72" s="65" t="s">
        <v>69</v>
      </c>
      <c r="B72" s="66"/>
      <c r="C72" s="67" t="s">
        <v>68</v>
      </c>
      <c r="D72" s="8"/>
      <c r="E72" s="89"/>
      <c r="F72" s="44">
        <v>6179.9777000000004</v>
      </c>
      <c r="G72" s="8"/>
      <c r="H72" s="86">
        <v>6149.6914292428601</v>
      </c>
      <c r="I72" s="8"/>
      <c r="J72" s="8">
        <f>AVERAGE(D72:I72)</f>
        <v>6164.8345646214302</v>
      </c>
      <c r="K72" s="8">
        <f>STDEV(D72:I72)</f>
        <v>21.41562742922574</v>
      </c>
      <c r="L72" s="66">
        <f>ABS(MAX(D72:I72)-MIN(D72:I72))</f>
        <v>30.286270757140301</v>
      </c>
    </row>
    <row r="73" spans="1:12" s="44" customFormat="1" x14ac:dyDescent="0.2">
      <c r="A73" s="74" t="s">
        <v>70</v>
      </c>
      <c r="B73" s="66"/>
      <c r="C73" s="67" t="s">
        <v>71</v>
      </c>
      <c r="D73" s="8"/>
      <c r="E73" s="89"/>
      <c r="F73" s="44">
        <v>2352.0419000000002</v>
      </c>
      <c r="G73" s="8"/>
      <c r="H73" s="75">
        <v>2350.2708392337199</v>
      </c>
      <c r="I73" s="8"/>
      <c r="J73" s="8">
        <f>AVERAGE(D73:I73)</f>
        <v>2351.15636961686</v>
      </c>
      <c r="K73" s="8">
        <f>STDEV(D73:I73)</f>
        <v>1.252329077730203</v>
      </c>
      <c r="L73" s="66">
        <f>ABS(MAX(D73:I73)-MIN(D73:I73))</f>
        <v>1.7710607662802431</v>
      </c>
    </row>
    <row r="74" spans="1:12" s="44" customFormat="1" x14ac:dyDescent="0.2">
      <c r="A74" s="76" t="s">
        <v>72</v>
      </c>
      <c r="B74" s="66"/>
      <c r="C74" s="67" t="s">
        <v>71</v>
      </c>
      <c r="D74" s="8"/>
      <c r="E74" s="89"/>
      <c r="F74" s="44">
        <v>232.14599999999999</v>
      </c>
      <c r="G74" s="8"/>
      <c r="H74" s="75">
        <v>231.757474843865</v>
      </c>
      <c r="I74" s="8"/>
      <c r="J74" s="8">
        <f>AVERAGE(D74:I74)</f>
        <v>231.95173742193248</v>
      </c>
      <c r="K74" s="8">
        <f>STDEV(D74:I74)</f>
        <v>0.27472877256461287</v>
      </c>
      <c r="L74" s="66">
        <f>ABS(MAX(D74:I74)-MIN(D74:I74))</f>
        <v>0.38852515613498895</v>
      </c>
    </row>
    <row r="75" spans="1:12" s="44" customFormat="1" x14ac:dyDescent="0.2">
      <c r="A75" s="77" t="s">
        <v>73</v>
      </c>
      <c r="B75" s="78"/>
      <c r="C75" s="79" t="s">
        <v>71</v>
      </c>
      <c r="D75" s="80"/>
      <c r="E75" s="89"/>
      <c r="F75" s="44">
        <v>2584.1880000000001</v>
      </c>
      <c r="G75" s="81"/>
      <c r="H75" s="75">
        <v>2582.02831407758</v>
      </c>
      <c r="I75" s="81"/>
      <c r="J75" s="80">
        <f>AVERAGE(D75:I75)</f>
        <v>2583.1081570387901</v>
      </c>
      <c r="K75" s="80">
        <f>STDEV(D75:I75)</f>
        <v>1.5271285609763534</v>
      </c>
      <c r="L75" s="78">
        <f>ABS(MAX(D75:I75)-MIN(D75:I75))</f>
        <v>2.1596859224200671</v>
      </c>
    </row>
    <row r="76" spans="1:12" x14ac:dyDescent="0.2">
      <c r="A76" s="39"/>
      <c r="B76" s="28"/>
      <c r="C76" s="28"/>
      <c r="D76" s="28"/>
      <c r="E76" s="89"/>
      <c r="F76" s="52"/>
      <c r="G76" s="28"/>
      <c r="H76" s="52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48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89"/>
      <c r="F80" s="59">
        <v>4283.3778000000002</v>
      </c>
      <c r="G80" s="28"/>
      <c r="H80" s="83">
        <v>4283.3777777777796</v>
      </c>
      <c r="I80" s="28"/>
      <c r="J80" s="28">
        <f t="shared" ref="J80:J83" si="12">AVERAGE(D80:I80)</f>
        <v>4283.3777888888899</v>
      </c>
      <c r="K80" s="28">
        <f t="shared" ref="K80:K83" si="13">STDEV(D80:I80)</f>
        <v>1.5713482914845204E-5</v>
      </c>
      <c r="L80" s="26">
        <f t="shared" ref="L80:L83" si="14">ABS(MAX(D80:I80)-MIN(D80:I80))</f>
        <v>2.2222220650292002E-5</v>
      </c>
    </row>
    <row r="81" spans="1:12" x14ac:dyDescent="0.2">
      <c r="A81" s="25" t="s">
        <v>77</v>
      </c>
      <c r="B81" s="26"/>
      <c r="C81" s="27" t="s">
        <v>76</v>
      </c>
      <c r="D81" s="28"/>
      <c r="E81" s="89"/>
      <c r="F81" s="59">
        <v>388.17</v>
      </c>
      <c r="G81" s="28"/>
      <c r="H81" s="52">
        <v>388.17</v>
      </c>
      <c r="I81" s="28"/>
      <c r="J81" s="28">
        <f t="shared" si="12"/>
        <v>388.17</v>
      </c>
      <c r="K81" s="28">
        <f t="shared" si="13"/>
        <v>0</v>
      </c>
      <c r="L81" s="26">
        <f t="shared" si="14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89"/>
      <c r="F82" s="59">
        <v>0</v>
      </c>
      <c r="G82" s="28"/>
      <c r="H82" s="9">
        <v>0</v>
      </c>
      <c r="I82" s="28"/>
      <c r="J82" s="28">
        <f t="shared" si="12"/>
        <v>0</v>
      </c>
      <c r="K82" s="28">
        <f t="shared" si="13"/>
        <v>0</v>
      </c>
      <c r="L82" s="26">
        <f t="shared" si="14"/>
        <v>0</v>
      </c>
    </row>
    <row r="83" spans="1:12" x14ac:dyDescent="0.2">
      <c r="A83" s="38" t="s">
        <v>79</v>
      </c>
      <c r="B83" s="26"/>
      <c r="C83" s="27" t="s">
        <v>76</v>
      </c>
      <c r="D83" s="28"/>
      <c r="E83" s="89"/>
      <c r="F83" s="59">
        <v>240</v>
      </c>
      <c r="G83" s="28"/>
      <c r="H83" s="9">
        <v>240.45651095022001</v>
      </c>
      <c r="I83" s="28"/>
      <c r="J83" s="28">
        <f t="shared" si="12"/>
        <v>240.22825547511002</v>
      </c>
      <c r="K83" s="28">
        <f t="shared" si="13"/>
        <v>0.32280198858648163</v>
      </c>
      <c r="L83" s="26">
        <f t="shared" si="14"/>
        <v>0.45651095022000732</v>
      </c>
    </row>
    <row r="84" spans="1:12" x14ac:dyDescent="0.2">
      <c r="A84" s="39"/>
      <c r="B84" s="28"/>
      <c r="C84" s="28"/>
      <c r="D84" s="28"/>
      <c r="E84" s="30"/>
      <c r="F84" s="28"/>
      <c r="G84" s="28"/>
      <c r="H84" s="50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48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s="44" customFormat="1" x14ac:dyDescent="0.2">
      <c r="A88" s="76" t="s">
        <v>82</v>
      </c>
      <c r="B88" s="66"/>
      <c r="C88" s="67" t="s">
        <v>83</v>
      </c>
      <c r="D88" s="8"/>
      <c r="E88" s="89"/>
      <c r="F88" s="44">
        <v>11760.209699999999</v>
      </c>
      <c r="G88" s="8"/>
      <c r="H88" s="44">
        <v>11751.354196168601</v>
      </c>
      <c r="I88" s="8"/>
      <c r="J88" s="8">
        <f t="shared" ref="J88:J93" si="15">AVERAGE(D88:I88)</f>
        <v>11755.781948084299</v>
      </c>
      <c r="K88" s="8">
        <f t="shared" ref="K88:K93" si="16">STDEV(D88:I88)</f>
        <v>6.2617868100056091</v>
      </c>
      <c r="L88" s="66">
        <f t="shared" ref="L88:L93" si="17">ABS(MAX(D88:I88)-MIN(D88:I88))</f>
        <v>8.8555038313988916</v>
      </c>
    </row>
    <row r="89" spans="1:12" s="44" customFormat="1" x14ac:dyDescent="0.2">
      <c r="A89" s="76" t="s">
        <v>84</v>
      </c>
      <c r="B89" s="66"/>
      <c r="C89" s="67" t="s">
        <v>83</v>
      </c>
      <c r="D89" s="8"/>
      <c r="E89" s="89"/>
      <c r="F89" s="44">
        <v>4283.3778000000002</v>
      </c>
      <c r="G89" s="8"/>
      <c r="H89" s="75">
        <v>4283.3777777777796</v>
      </c>
      <c r="I89" s="8"/>
      <c r="J89" s="8">
        <f t="shared" si="15"/>
        <v>4283.3777888888899</v>
      </c>
      <c r="K89" s="8">
        <f t="shared" si="16"/>
        <v>1.5713482914845204E-5</v>
      </c>
      <c r="L89" s="66">
        <f t="shared" si="17"/>
        <v>2.2222220650292002E-5</v>
      </c>
    </row>
    <row r="90" spans="1:12" s="44" customFormat="1" x14ac:dyDescent="0.2">
      <c r="A90" s="76" t="s">
        <v>85</v>
      </c>
      <c r="B90" s="66"/>
      <c r="C90" s="67" t="s">
        <v>83</v>
      </c>
      <c r="D90" s="8"/>
      <c r="E90" s="89"/>
      <c r="F90" s="44">
        <v>388.17</v>
      </c>
      <c r="G90" s="8"/>
      <c r="H90" s="75">
        <v>388.17</v>
      </c>
      <c r="I90" s="8"/>
      <c r="J90" s="8">
        <f t="shared" si="15"/>
        <v>388.17</v>
      </c>
      <c r="K90" s="8">
        <f t="shared" si="16"/>
        <v>0</v>
      </c>
      <c r="L90" s="66">
        <f t="shared" si="17"/>
        <v>0</v>
      </c>
    </row>
    <row r="91" spans="1:12" s="44" customFormat="1" x14ac:dyDescent="0.2">
      <c r="A91" s="76" t="s">
        <v>86</v>
      </c>
      <c r="B91" s="66"/>
      <c r="C91" s="67" t="s">
        <v>83</v>
      </c>
      <c r="D91" s="8"/>
      <c r="E91" s="89"/>
      <c r="F91" s="44">
        <v>0</v>
      </c>
      <c r="G91" s="8"/>
      <c r="H91" s="75">
        <v>0</v>
      </c>
      <c r="I91" s="8"/>
      <c r="J91" s="8">
        <f t="shared" si="15"/>
        <v>0</v>
      </c>
      <c r="K91" s="8">
        <f t="shared" si="16"/>
        <v>0</v>
      </c>
      <c r="L91" s="66">
        <f t="shared" si="17"/>
        <v>0</v>
      </c>
    </row>
    <row r="92" spans="1:12" s="44" customFormat="1" x14ac:dyDescent="0.2">
      <c r="A92" s="76" t="s">
        <v>87</v>
      </c>
      <c r="B92" s="66"/>
      <c r="C92" s="67" t="s">
        <v>83</v>
      </c>
      <c r="D92" s="8"/>
      <c r="E92" s="89"/>
      <c r="F92" s="44">
        <v>240</v>
      </c>
      <c r="G92" s="8"/>
      <c r="H92" s="75">
        <v>240.45651095022001</v>
      </c>
      <c r="I92" s="8"/>
      <c r="J92" s="8">
        <f t="shared" si="15"/>
        <v>240.22825547511002</v>
      </c>
      <c r="K92" s="8">
        <f t="shared" si="16"/>
        <v>0.32280198858648163</v>
      </c>
      <c r="L92" s="66">
        <f t="shared" si="17"/>
        <v>0.45651095022000732</v>
      </c>
    </row>
    <row r="93" spans="1:12" s="44" customFormat="1" x14ac:dyDescent="0.2">
      <c r="A93" s="87" t="s">
        <v>89</v>
      </c>
      <c r="B93" s="78"/>
      <c r="C93" s="79" t="s">
        <v>83</v>
      </c>
      <c r="D93" s="80"/>
      <c r="E93" s="89"/>
      <c r="F93" s="44">
        <v>16671.7575</v>
      </c>
      <c r="G93" s="80"/>
      <c r="H93" s="44">
        <v>16663.358484896598</v>
      </c>
      <c r="I93" s="80"/>
      <c r="J93" s="80">
        <f t="shared" si="15"/>
        <v>16667.557992448299</v>
      </c>
      <c r="K93" s="80">
        <f t="shared" si="16"/>
        <v>5.9390005349033084</v>
      </c>
      <c r="L93" s="78">
        <f t="shared" si="17"/>
        <v>8.3990151034013252</v>
      </c>
    </row>
    <row r="94" spans="1:12" x14ac:dyDescent="0.2">
      <c r="B94"/>
      <c r="C94"/>
      <c r="D94"/>
      <c r="E94" s="29"/>
      <c r="F94"/>
      <c r="G94"/>
      <c r="I94"/>
      <c r="J94"/>
      <c r="K94"/>
      <c r="L94"/>
    </row>
    <row r="95" spans="1:12" x14ac:dyDescent="0.2">
      <c r="B95"/>
      <c r="C95"/>
      <c r="D95"/>
      <c r="E95" s="29"/>
      <c r="F95"/>
      <c r="G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48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s="44" customFormat="1" ht="14.25" x14ac:dyDescent="0.2">
      <c r="A98" s="65" t="s">
        <v>91</v>
      </c>
      <c r="B98" s="66"/>
      <c r="C98" s="67" t="s">
        <v>31</v>
      </c>
      <c r="D98" s="8"/>
      <c r="E98" s="89"/>
      <c r="F98" s="8">
        <v>6.8301999999999996</v>
      </c>
      <c r="G98" s="8"/>
      <c r="H98" s="55">
        <v>6.7934138600000002</v>
      </c>
      <c r="I98" s="8"/>
      <c r="J98" s="8">
        <f>AVERAGE(D98:I98)</f>
        <v>6.8118069299999995</v>
      </c>
      <c r="K98" s="8">
        <f>STDEV(D98:I98)</f>
        <v>2.6011729047677248E-2</v>
      </c>
      <c r="L98" s="66">
        <f>ABS(MAX(D98:I98)-MIN(D98:I98))</f>
        <v>3.6786139999999357E-2</v>
      </c>
    </row>
    <row r="99" spans="1:12" s="61" customFormat="1" ht="14.25" x14ac:dyDescent="0.2">
      <c r="A99" s="62" t="s">
        <v>92</v>
      </c>
      <c r="B99" s="63"/>
      <c r="C99" s="64" t="s">
        <v>31</v>
      </c>
      <c r="D99" s="54"/>
      <c r="E99" s="89"/>
      <c r="F99" s="54">
        <v>22.7697</v>
      </c>
      <c r="G99" s="54"/>
      <c r="H99" s="71">
        <v>22.707284600047998</v>
      </c>
      <c r="I99" s="54"/>
      <c r="J99" s="54">
        <f>AVERAGE(D99:I99)</f>
        <v>22.738492300023999</v>
      </c>
      <c r="K99" s="54">
        <f>STDEV(D99:I99)</f>
        <v>4.4134352556531017E-2</v>
      </c>
      <c r="L99" s="63">
        <f>ABS(MAX(D99:I99)-MIN(D99:I99))</f>
        <v>6.2415399952001849E-2</v>
      </c>
    </row>
    <row r="100" spans="1:12" s="44" customFormat="1" ht="14.25" x14ac:dyDescent="0.2">
      <c r="A100" s="65" t="s">
        <v>93</v>
      </c>
      <c r="B100" s="66"/>
      <c r="C100" s="67" t="s">
        <v>23</v>
      </c>
      <c r="D100" s="8"/>
      <c r="E100" s="89"/>
      <c r="F100" s="8">
        <v>15.5764</v>
      </c>
      <c r="G100" s="8"/>
      <c r="H100" s="75">
        <v>15.5521914</v>
      </c>
      <c r="I100" s="8"/>
      <c r="J100" s="8">
        <f>AVERAGE(D100:I100)</f>
        <v>15.564295699999999</v>
      </c>
      <c r="K100" s="8">
        <f>STDEV(D100:I100)</f>
        <v>1.7118065223032438E-2</v>
      </c>
      <c r="L100" s="66">
        <f>ABS(MAX(D100:I100)-MIN(D100:I100))</f>
        <v>2.4208599999999691E-2</v>
      </c>
    </row>
    <row r="101" spans="1:12" x14ac:dyDescent="0.2">
      <c r="A101" s="38" t="s">
        <v>94</v>
      </c>
      <c r="B101" s="26"/>
      <c r="C101" s="27"/>
      <c r="D101" s="28"/>
      <c r="E101" s="89"/>
      <c r="F101" s="28"/>
      <c r="G101" s="28"/>
      <c r="H101" s="52"/>
      <c r="I101" s="28"/>
      <c r="J101" s="28"/>
      <c r="K101" s="28"/>
      <c r="L101" s="26"/>
    </row>
    <row r="102" spans="1:12" s="61" customFormat="1" x14ac:dyDescent="0.2">
      <c r="A102" s="70" t="s">
        <v>95</v>
      </c>
      <c r="B102" s="63"/>
      <c r="C102" s="64" t="s">
        <v>96</v>
      </c>
      <c r="D102" s="54"/>
      <c r="E102" s="89"/>
      <c r="F102" s="61">
        <v>3.0625</v>
      </c>
      <c r="G102" s="54"/>
      <c r="H102" s="71">
        <v>1.51049235</v>
      </c>
      <c r="I102" s="54"/>
      <c r="J102" s="54">
        <f>AVERAGE(D102:I102)</f>
        <v>2.2864961749999999</v>
      </c>
      <c r="K102" s="54">
        <f>STDEV(D102:I102)</f>
        <v>1.0974351337683983</v>
      </c>
      <c r="L102" s="63">
        <f>ABS(MAX(D102:I102)-MIN(D102:I102))</f>
        <v>1.55200765</v>
      </c>
    </row>
    <row r="103" spans="1:12" s="61" customFormat="1" x14ac:dyDescent="0.2">
      <c r="A103" s="70" t="s">
        <v>97</v>
      </c>
      <c r="B103" s="63"/>
      <c r="C103" s="64" t="s">
        <v>98</v>
      </c>
      <c r="D103" s="54"/>
      <c r="E103" s="89"/>
      <c r="F103" s="72">
        <v>0.4375</v>
      </c>
      <c r="G103" s="54"/>
      <c r="H103" s="71">
        <v>21.578628606563498</v>
      </c>
      <c r="I103" s="54"/>
      <c r="J103" s="54">
        <f>AVERAGE(D103:I103)</f>
        <v>11.008064303281749</v>
      </c>
      <c r="K103" s="54">
        <f>STDEV(D103:I103)</f>
        <v>14.949035399637955</v>
      </c>
      <c r="L103" s="63">
        <f>ABS(MAX(D103:I103)-MIN(D103:I103))</f>
        <v>21.141128606563498</v>
      </c>
    </row>
    <row r="104" spans="1:12" s="61" customFormat="1" x14ac:dyDescent="0.2">
      <c r="A104" s="73" t="s">
        <v>99</v>
      </c>
      <c r="B104" s="63"/>
      <c r="C104" s="64" t="s">
        <v>83</v>
      </c>
      <c r="D104" s="54"/>
      <c r="E104" s="89"/>
      <c r="F104" s="61">
        <v>7</v>
      </c>
      <c r="G104" s="54"/>
      <c r="H104" s="71">
        <v>6</v>
      </c>
      <c r="I104" s="54"/>
      <c r="J104" s="54">
        <f>AVERAGE(D104:I104)</f>
        <v>6.5</v>
      </c>
      <c r="K104" s="54">
        <f>STDEV(D104:I104)</f>
        <v>0.70710678118654757</v>
      </c>
      <c r="L104" s="63">
        <f>ABS(MAX(D104:I104)-MIN(D104:I104))</f>
        <v>1</v>
      </c>
    </row>
    <row r="105" spans="1:12" x14ac:dyDescent="0.2">
      <c r="A105" s="38" t="s">
        <v>100</v>
      </c>
      <c r="B105" s="26"/>
      <c r="C105" s="27"/>
      <c r="D105" s="28"/>
      <c r="E105" s="89"/>
      <c r="F105" s="28"/>
      <c r="G105" s="28"/>
      <c r="H105" s="52"/>
      <c r="I105" s="28"/>
      <c r="J105" s="28"/>
      <c r="K105" s="28"/>
      <c r="L105" s="26"/>
    </row>
    <row r="106" spans="1:12" x14ac:dyDescent="0.2">
      <c r="A106" s="38" t="s">
        <v>95</v>
      </c>
      <c r="B106" s="26"/>
      <c r="C106" s="27" t="s">
        <v>96</v>
      </c>
      <c r="D106" s="28"/>
      <c r="E106" s="89"/>
      <c r="G106" s="28"/>
      <c r="H106" s="52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8" t="s">
        <v>97</v>
      </c>
      <c r="B107" s="26"/>
      <c r="C107" s="27" t="s">
        <v>98</v>
      </c>
      <c r="D107" s="28"/>
      <c r="E107" s="89"/>
      <c r="G107" s="28"/>
      <c r="H107" s="52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0" t="s">
        <v>99</v>
      </c>
      <c r="B108" s="26"/>
      <c r="C108" s="27" t="s">
        <v>83</v>
      </c>
      <c r="D108" s="28"/>
      <c r="E108" s="89"/>
      <c r="G108" s="28"/>
      <c r="H108" s="52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3" t="s">
        <v>101</v>
      </c>
      <c r="B109" s="91"/>
      <c r="C109" s="27"/>
      <c r="D109" s="28"/>
      <c r="E109" s="29"/>
      <c r="F109" s="58"/>
      <c r="G109" s="28"/>
      <c r="H109" s="52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88"/>
      <c r="F110" s="58">
        <v>0.83333000000000002</v>
      </c>
      <c r="G110" s="28"/>
      <c r="H110" s="52">
        <v>0.81252714999999998</v>
      </c>
      <c r="I110" s="28"/>
      <c r="J110" s="28">
        <f>AVERAGE(D110:I110)</f>
        <v>0.82292857499999994</v>
      </c>
      <c r="K110" s="28">
        <f>STDEV(D110:I110)</f>
        <v>1.4709836303006598E-2</v>
      </c>
      <c r="L110" s="26">
        <f>ABS(MAX(D110:I110)-MIN(D110:I110))</f>
        <v>2.0802850000000039E-2</v>
      </c>
    </row>
    <row r="111" spans="1:12" x14ac:dyDescent="0.2">
      <c r="A111" t="s">
        <v>97</v>
      </c>
      <c r="B111" s="26"/>
      <c r="C111" s="27" t="s">
        <v>98</v>
      </c>
      <c r="D111" s="28"/>
      <c r="E111" s="88"/>
      <c r="F111" s="58">
        <v>11.9048</v>
      </c>
      <c r="G111" s="28"/>
      <c r="H111" s="52">
        <v>11.6076202587849</v>
      </c>
      <c r="I111" s="28"/>
      <c r="J111" s="28">
        <f>AVERAGE(D111:I111)</f>
        <v>11.75621012939245</v>
      </c>
      <c r="K111" s="28">
        <f>STDEV(D111:I111)</f>
        <v>0.2101378102444604</v>
      </c>
      <c r="L111" s="26">
        <f>ABS(MAX(D111:I111)-MIN(D111:I111))</f>
        <v>0.29717974121509982</v>
      </c>
    </row>
    <row r="112" spans="1:12" x14ac:dyDescent="0.2">
      <c r="A112" t="s">
        <v>99</v>
      </c>
      <c r="B112" s="26"/>
      <c r="C112" s="27" t="s">
        <v>83</v>
      </c>
      <c r="D112" s="28"/>
      <c r="E112" s="88"/>
      <c r="F112" s="56">
        <v>5</v>
      </c>
      <c r="G112" s="28"/>
      <c r="H112" s="52">
        <v>5</v>
      </c>
      <c r="I112" s="28"/>
      <c r="J112" s="28">
        <f>AVERAGE(D112:I112)</f>
        <v>5</v>
      </c>
      <c r="K112" s="28">
        <f>STDEV(D112:I112)</f>
        <v>0</v>
      </c>
      <c r="L112" s="26">
        <f>ABS(MAX(D112:I112)-MIN(D112:I112))</f>
        <v>0</v>
      </c>
    </row>
    <row r="113" spans="1:12" x14ac:dyDescent="0.2">
      <c r="A113" s="93" t="s">
        <v>102</v>
      </c>
      <c r="B113" s="91"/>
      <c r="C113" s="27"/>
      <c r="D113" s="28"/>
      <c r="E113" s="29"/>
      <c r="F113" s="28"/>
      <c r="G113" s="28"/>
      <c r="H113" s="52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52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52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52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90" t="s">
        <v>103</v>
      </c>
      <c r="B117" s="91"/>
      <c r="C117" s="27"/>
      <c r="D117" s="28"/>
      <c r="E117" s="29"/>
      <c r="F117" s="28"/>
      <c r="G117" s="28"/>
      <c r="H117" s="52"/>
      <c r="I117" s="28"/>
      <c r="J117" s="28"/>
      <c r="K117" s="28"/>
      <c r="L117" s="26"/>
    </row>
    <row r="118" spans="1:12" x14ac:dyDescent="0.2">
      <c r="A118" s="36" t="s">
        <v>95</v>
      </c>
      <c r="B118" s="26"/>
      <c r="C118" s="27" t="s">
        <v>96</v>
      </c>
      <c r="D118" s="28"/>
      <c r="E118" s="29"/>
      <c r="F118" s="28"/>
      <c r="G118" s="28"/>
      <c r="H118" s="52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6" t="s">
        <v>97</v>
      </c>
      <c r="B119" s="26"/>
      <c r="C119" s="27" t="s">
        <v>98</v>
      </c>
      <c r="D119" s="28"/>
      <c r="E119" s="29"/>
      <c r="F119" s="28"/>
      <c r="G119" s="28"/>
      <c r="H119" s="52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2" t="s">
        <v>99</v>
      </c>
      <c r="B120" s="32"/>
      <c r="C120" s="33" t="s">
        <v>83</v>
      </c>
      <c r="D120" s="34"/>
      <c r="E120" s="35"/>
      <c r="F120" s="34"/>
      <c r="G120" s="34"/>
      <c r="H120" s="51"/>
      <c r="I120" s="34"/>
      <c r="J120" s="28" t="e">
        <f>AVERAGE(D120:I120)</f>
        <v>#DIV/0!</v>
      </c>
      <c r="K120" s="28" t="e">
        <f>STDEV(D120:I120)</f>
        <v>#DIV/0!</v>
      </c>
      <c r="L120" s="26">
        <f>ABS(MAX(D120:I120)-MIN(D120:I120))</f>
        <v>0</v>
      </c>
    </row>
    <row r="121" spans="1:12" s="46" customFormat="1" x14ac:dyDescent="0.2">
      <c r="A121" s="45"/>
      <c r="B121" s="28"/>
      <c r="C121" s="28"/>
      <c r="D121" s="28"/>
      <c r="E121" s="30"/>
      <c r="F121" s="28"/>
      <c r="G121" s="28"/>
      <c r="H121" s="50"/>
      <c r="I121" s="28"/>
      <c r="J121" s="57"/>
      <c r="K121" s="57"/>
      <c r="L121" s="57"/>
    </row>
    <row r="122" spans="1:12" s="46" customFormat="1" x14ac:dyDescent="0.2">
      <c r="A122" s="46" t="s">
        <v>129</v>
      </c>
      <c r="B122" s="28"/>
      <c r="D122" s="28"/>
      <c r="E122" s="30"/>
      <c r="F122" s="47"/>
      <c r="G122" s="28"/>
      <c r="H122" s="50"/>
      <c r="I122" s="28"/>
      <c r="J122" s="28"/>
      <c r="K122" s="28"/>
      <c r="L122" s="28"/>
    </row>
    <row r="123" spans="1:12" s="46" customFormat="1" x14ac:dyDescent="0.2">
      <c r="A123" s="46" t="s">
        <v>130</v>
      </c>
      <c r="B123" s="28"/>
      <c r="D123" s="28"/>
      <c r="E123" s="30"/>
      <c r="F123" s="47"/>
      <c r="G123" s="28"/>
      <c r="H123" s="50"/>
      <c r="I123" s="28"/>
      <c r="J123" s="28"/>
      <c r="K123" s="28"/>
      <c r="L123" s="28"/>
    </row>
    <row r="124" spans="1:12" s="44" customFormat="1" x14ac:dyDescent="0.2">
      <c r="A124" s="44" t="s">
        <v>153</v>
      </c>
      <c r="B124" s="8"/>
      <c r="C124" s="44" t="s">
        <v>152</v>
      </c>
      <c r="D124" s="8"/>
      <c r="E124" s="89"/>
      <c r="F124" s="85">
        <v>1.6404999999999999E-2</v>
      </c>
      <c r="G124" s="8"/>
      <c r="H124" s="55">
        <v>1.6407734716410698E-2</v>
      </c>
      <c r="I124" s="8"/>
      <c r="J124" s="8">
        <f t="shared" ref="J124:J129" si="18">AVERAGE(D124:I124)</f>
        <v>1.6406367358205349E-2</v>
      </c>
      <c r="K124" s="8">
        <f t="shared" ref="K124:K129" si="19">STDEV(D124:I124)</f>
        <v>1.9337365186273206E-6</v>
      </c>
      <c r="L124" s="8">
        <f t="shared" ref="L124:L129" si="20">ABS(MAX(D124:I124)-MIN(D124:I124))</f>
        <v>2.7347164106988897E-6</v>
      </c>
    </row>
    <row r="125" spans="1:12" s="44" customFormat="1" x14ac:dyDescent="0.2">
      <c r="A125" s="44" t="s">
        <v>153</v>
      </c>
      <c r="B125" s="8"/>
      <c r="C125" s="44" t="s">
        <v>152</v>
      </c>
      <c r="D125" s="8"/>
      <c r="E125" s="89"/>
      <c r="F125" s="85">
        <v>1.7492000000000001E-2</v>
      </c>
      <c r="G125" s="8"/>
      <c r="H125" s="55">
        <v>1.7495279888825099E-2</v>
      </c>
      <c r="I125" s="8"/>
      <c r="J125" s="8">
        <f t="shared" si="18"/>
        <v>1.749363994441255E-2</v>
      </c>
      <c r="K125" s="8">
        <f t="shared" si="19"/>
        <v>2.3192316297652833E-6</v>
      </c>
      <c r="L125" s="8">
        <f t="shared" si="20"/>
        <v>3.2798888250987202E-6</v>
      </c>
    </row>
    <row r="126" spans="1:12" s="44" customFormat="1" x14ac:dyDescent="0.2">
      <c r="A126" s="44" t="s">
        <v>154</v>
      </c>
      <c r="B126" s="8"/>
      <c r="C126" s="44" t="s">
        <v>152</v>
      </c>
      <c r="D126" s="8"/>
      <c r="E126" s="89"/>
      <c r="F126" s="85">
        <v>1.9147000000000001</v>
      </c>
      <c r="G126" s="8"/>
      <c r="H126" s="55">
        <v>1.9103026536007099</v>
      </c>
      <c r="I126" s="8"/>
      <c r="J126" s="8">
        <f t="shared" si="18"/>
        <v>1.912501326800355</v>
      </c>
      <c r="K126" s="8">
        <f t="shared" si="19"/>
        <v>3.1093934581642949E-3</v>
      </c>
      <c r="L126" s="8">
        <f t="shared" si="20"/>
        <v>4.3973463992901252E-3</v>
      </c>
    </row>
    <row r="127" spans="1:12" s="44" customFormat="1" x14ac:dyDescent="0.2">
      <c r="A127" s="44" t="s">
        <v>155</v>
      </c>
      <c r="B127" s="8"/>
      <c r="C127" s="44" t="s">
        <v>152</v>
      </c>
      <c r="D127" s="8"/>
      <c r="E127" s="89"/>
      <c r="F127" s="85">
        <v>0.95557000000000003</v>
      </c>
      <c r="G127" s="8"/>
      <c r="H127" s="55">
        <v>0.95093228191697898</v>
      </c>
      <c r="I127" s="8"/>
      <c r="J127" s="8">
        <f t="shared" si="18"/>
        <v>0.95325114095848951</v>
      </c>
      <c r="K127" s="8">
        <f t="shared" si="19"/>
        <v>3.2793619057356585E-3</v>
      </c>
      <c r="L127" s="8">
        <f t="shared" si="20"/>
        <v>4.6377180830210474E-3</v>
      </c>
    </row>
    <row r="128" spans="1:12" s="44" customFormat="1" x14ac:dyDescent="0.2">
      <c r="A128" s="44" t="s">
        <v>156</v>
      </c>
      <c r="B128" s="8"/>
      <c r="C128" s="44" t="s">
        <v>152</v>
      </c>
      <c r="D128" s="8"/>
      <c r="E128" s="89"/>
      <c r="F128" s="85">
        <v>0.43506</v>
      </c>
      <c r="G128" s="8"/>
      <c r="H128" s="55">
        <v>0.43140337368029102</v>
      </c>
      <c r="I128" s="8"/>
      <c r="J128" s="8">
        <f t="shared" si="18"/>
        <v>0.43323168684014551</v>
      </c>
      <c r="K128" s="8">
        <f t="shared" si="19"/>
        <v>2.5856252669314264E-3</v>
      </c>
      <c r="L128" s="8">
        <f t="shared" si="20"/>
        <v>3.6566263197089777E-3</v>
      </c>
    </row>
    <row r="129" spans="1:12" s="44" customFormat="1" x14ac:dyDescent="0.2">
      <c r="A129" s="44" t="s">
        <v>157</v>
      </c>
      <c r="B129" s="8"/>
      <c r="C129" s="44" t="s">
        <v>152</v>
      </c>
      <c r="D129" s="8"/>
      <c r="E129" s="89"/>
      <c r="F129" s="85">
        <v>3.3393000000000002</v>
      </c>
      <c r="G129" s="8"/>
      <c r="H129" s="55">
        <v>3.32654132380322</v>
      </c>
      <c r="I129" s="8"/>
      <c r="J129" s="80">
        <f t="shared" si="18"/>
        <v>3.3329206619016101</v>
      </c>
      <c r="K129" s="80">
        <f t="shared" si="19"/>
        <v>9.0217464577066492E-3</v>
      </c>
      <c r="L129" s="80">
        <f t="shared" si="20"/>
        <v>1.2758676196780172E-2</v>
      </c>
    </row>
    <row r="130" spans="1:12" x14ac:dyDescent="0.2">
      <c r="B130"/>
      <c r="C130"/>
      <c r="D130"/>
      <c r="E130"/>
      <c r="F130"/>
      <c r="G130"/>
      <c r="H130" s="60"/>
      <c r="I130"/>
      <c r="J130"/>
      <c r="K130"/>
      <c r="L130"/>
    </row>
    <row r="131" spans="1:12" x14ac:dyDescent="0.2">
      <c r="B131"/>
      <c r="C131"/>
      <c r="E131" s="29"/>
      <c r="F131" s="38"/>
    </row>
    <row r="132" spans="1:12" x14ac:dyDescent="0.2">
      <c r="G132" s="17"/>
    </row>
    <row r="133" spans="1:12" x14ac:dyDescent="0.2">
      <c r="G133" s="17"/>
    </row>
    <row r="134" spans="1:12" x14ac:dyDescent="0.2">
      <c r="A134" s="43"/>
      <c r="F134" s="2" t="s">
        <v>161</v>
      </c>
    </row>
    <row r="139" spans="1:12" x14ac:dyDescent="0.2">
      <c r="C139" s="38"/>
    </row>
    <row r="140" spans="1:12" x14ac:dyDescent="0.2">
      <c r="C140" s="12"/>
    </row>
    <row r="141" spans="1:12" x14ac:dyDescent="0.2">
      <c r="C141" s="38"/>
      <c r="D141" s="12"/>
    </row>
    <row r="142" spans="1:12" x14ac:dyDescent="0.2">
      <c r="B142" s="12"/>
      <c r="C142" s="38"/>
    </row>
    <row r="143" spans="1:12" x14ac:dyDescent="0.2">
      <c r="C143" s="12"/>
    </row>
    <row r="153" spans="1:1" x14ac:dyDescent="0.2">
      <c r="A153" s="44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1"/>
  <sheetViews>
    <sheetView topLeftCell="A130" zoomScaleNormal="100" workbookViewId="0">
      <selection activeCell="A149" sqref="A149:A154"/>
    </sheetView>
  </sheetViews>
  <sheetFormatPr defaultRowHeight="12.75" x14ac:dyDescent="0.2"/>
  <sheetData>
    <row r="2" spans="1:13" x14ac:dyDescent="0.2">
      <c r="A2" t="s">
        <v>106</v>
      </c>
      <c r="G2" t="s">
        <v>106</v>
      </c>
      <c r="M2" t="s">
        <v>106</v>
      </c>
    </row>
    <row r="3" spans="1:13" x14ac:dyDescent="0.2">
      <c r="A3" t="s">
        <v>104</v>
      </c>
      <c r="G3" t="s">
        <v>104</v>
      </c>
      <c r="M3" t="s">
        <v>104</v>
      </c>
    </row>
    <row r="4" spans="1:13" x14ac:dyDescent="0.2">
      <c r="A4" t="s">
        <v>295</v>
      </c>
      <c r="G4" t="s">
        <v>268</v>
      </c>
      <c r="M4" t="s">
        <v>268</v>
      </c>
    </row>
    <row r="5" spans="1:13" x14ac:dyDescent="0.2">
      <c r="A5" t="s">
        <v>107</v>
      </c>
      <c r="G5" t="s">
        <v>107</v>
      </c>
      <c r="M5" t="s">
        <v>107</v>
      </c>
    </row>
    <row r="6" spans="1:13" x14ac:dyDescent="0.2">
      <c r="A6" t="s">
        <v>162</v>
      </c>
      <c r="G6" t="s">
        <v>162</v>
      </c>
      <c r="M6" t="s">
        <v>162</v>
      </c>
    </row>
    <row r="7" spans="1:13" x14ac:dyDescent="0.2">
      <c r="A7" t="s">
        <v>163</v>
      </c>
      <c r="G7" t="s">
        <v>163</v>
      </c>
      <c r="M7" t="s">
        <v>163</v>
      </c>
    </row>
    <row r="8" spans="1:13" x14ac:dyDescent="0.2">
      <c r="A8" t="s">
        <v>164</v>
      </c>
      <c r="G8" t="s">
        <v>164</v>
      </c>
      <c r="M8" t="s">
        <v>164</v>
      </c>
    </row>
    <row r="9" spans="1:13" x14ac:dyDescent="0.2">
      <c r="A9" t="s">
        <v>165</v>
      </c>
      <c r="G9" t="s">
        <v>165</v>
      </c>
      <c r="M9" t="s">
        <v>165</v>
      </c>
    </row>
    <row r="10" spans="1:13" x14ac:dyDescent="0.2">
      <c r="A10" t="s">
        <v>166</v>
      </c>
      <c r="G10" t="s">
        <v>166</v>
      </c>
      <c r="M10" t="s">
        <v>166</v>
      </c>
    </row>
    <row r="11" spans="1:13" x14ac:dyDescent="0.2">
      <c r="A11" t="s">
        <v>167</v>
      </c>
      <c r="G11" t="s">
        <v>167</v>
      </c>
      <c r="M11" t="s">
        <v>167</v>
      </c>
    </row>
    <row r="12" spans="1:13" x14ac:dyDescent="0.2">
      <c r="A12" t="s">
        <v>168</v>
      </c>
      <c r="G12" t="s">
        <v>168</v>
      </c>
      <c r="M12" t="s">
        <v>168</v>
      </c>
    </row>
    <row r="13" spans="1:13" x14ac:dyDescent="0.2">
      <c r="A13" t="s">
        <v>169</v>
      </c>
      <c r="G13" t="s">
        <v>169</v>
      </c>
      <c r="M13" t="s">
        <v>169</v>
      </c>
    </row>
    <row r="14" spans="1:13" x14ac:dyDescent="0.2">
      <c r="A14" t="s">
        <v>170</v>
      </c>
      <c r="G14" t="s">
        <v>170</v>
      </c>
      <c r="M14" t="s">
        <v>170</v>
      </c>
    </row>
    <row r="15" spans="1:13" x14ac:dyDescent="0.2">
      <c r="A15" t="s">
        <v>171</v>
      </c>
      <c r="G15" t="s">
        <v>171</v>
      </c>
      <c r="M15" t="s">
        <v>171</v>
      </c>
    </row>
    <row r="16" spans="1:13" x14ac:dyDescent="0.2">
      <c r="A16" t="s">
        <v>172</v>
      </c>
      <c r="G16" t="s">
        <v>172</v>
      </c>
      <c r="M16" t="s">
        <v>172</v>
      </c>
    </row>
    <row r="17" spans="1:13" x14ac:dyDescent="0.2">
      <c r="A17" t="s">
        <v>173</v>
      </c>
      <c r="G17" t="s">
        <v>173</v>
      </c>
      <c r="M17" t="s">
        <v>173</v>
      </c>
    </row>
    <row r="18" spans="1:13" x14ac:dyDescent="0.2">
      <c r="A18" t="s">
        <v>174</v>
      </c>
      <c r="G18" t="s">
        <v>174</v>
      </c>
      <c r="M18" t="s">
        <v>174</v>
      </c>
    </row>
    <row r="19" spans="1:13" x14ac:dyDescent="0.2">
      <c r="A19" t="s">
        <v>108</v>
      </c>
      <c r="G19" t="s">
        <v>108</v>
      </c>
      <c r="M19" t="s">
        <v>108</v>
      </c>
    </row>
    <row r="20" spans="1:13" x14ac:dyDescent="0.2">
      <c r="A20" t="s">
        <v>175</v>
      </c>
      <c r="G20" t="s">
        <v>175</v>
      </c>
      <c r="M20" t="s">
        <v>175</v>
      </c>
    </row>
    <row r="21" spans="1:13" x14ac:dyDescent="0.2">
      <c r="A21" t="s">
        <v>176</v>
      </c>
      <c r="G21" t="s">
        <v>176</v>
      </c>
      <c r="M21" t="s">
        <v>176</v>
      </c>
    </row>
    <row r="22" spans="1:13" x14ac:dyDescent="0.2">
      <c r="A22" t="s">
        <v>177</v>
      </c>
      <c r="G22" t="s">
        <v>177</v>
      </c>
      <c r="M22" t="s">
        <v>177</v>
      </c>
    </row>
    <row r="23" spans="1:13" x14ac:dyDescent="0.2">
      <c r="A23" t="s">
        <v>178</v>
      </c>
      <c r="G23" t="s">
        <v>178</v>
      </c>
      <c r="M23" t="s">
        <v>178</v>
      </c>
    </row>
    <row r="24" spans="1:13" x14ac:dyDescent="0.2">
      <c r="A24" t="s">
        <v>179</v>
      </c>
      <c r="G24" t="s">
        <v>179</v>
      </c>
      <c r="M24" t="s">
        <v>179</v>
      </c>
    </row>
    <row r="25" spans="1:13" x14ac:dyDescent="0.2">
      <c r="A25" t="s">
        <v>88</v>
      </c>
      <c r="G25" t="s">
        <v>88</v>
      </c>
      <c r="M25" t="s">
        <v>88</v>
      </c>
    </row>
    <row r="26" spans="1:13" x14ac:dyDescent="0.2">
      <c r="A26" t="s">
        <v>180</v>
      </c>
      <c r="G26" t="s">
        <v>180</v>
      </c>
      <c r="M26" t="s">
        <v>180</v>
      </c>
    </row>
    <row r="27" spans="1:13" x14ac:dyDescent="0.2">
      <c r="A27" t="s">
        <v>181</v>
      </c>
      <c r="G27" t="s">
        <v>181</v>
      </c>
      <c r="M27" t="s">
        <v>181</v>
      </c>
    </row>
    <row r="28" spans="1:13" x14ac:dyDescent="0.2">
      <c r="A28" t="s">
        <v>182</v>
      </c>
      <c r="G28" t="s">
        <v>182</v>
      </c>
      <c r="M28" t="s">
        <v>182</v>
      </c>
    </row>
    <row r="29" spans="1:13" x14ac:dyDescent="0.2">
      <c r="A29" t="s">
        <v>243</v>
      </c>
      <c r="G29" t="s">
        <v>243</v>
      </c>
      <c r="M29" t="s">
        <v>243</v>
      </c>
    </row>
    <row r="30" spans="1:13" x14ac:dyDescent="0.2">
      <c r="A30" t="s">
        <v>88</v>
      </c>
      <c r="G30" t="s">
        <v>88</v>
      </c>
      <c r="M30" t="s">
        <v>88</v>
      </c>
    </row>
    <row r="31" spans="1:13" x14ac:dyDescent="0.2">
      <c r="A31" t="s">
        <v>109</v>
      </c>
      <c r="G31" t="s">
        <v>109</v>
      </c>
      <c r="M31" t="s">
        <v>109</v>
      </c>
    </row>
    <row r="32" spans="1:13" x14ac:dyDescent="0.2">
      <c r="A32" t="s">
        <v>105</v>
      </c>
      <c r="G32" t="s">
        <v>105</v>
      </c>
      <c r="M32" t="s">
        <v>105</v>
      </c>
    </row>
    <row r="33" spans="1:13" x14ac:dyDescent="0.2">
      <c r="A33" t="s">
        <v>296</v>
      </c>
      <c r="G33" t="s">
        <v>269</v>
      </c>
      <c r="M33" t="s">
        <v>269</v>
      </c>
    </row>
    <row r="34" spans="1:13" x14ac:dyDescent="0.2">
      <c r="A34" t="s">
        <v>183</v>
      </c>
      <c r="G34" t="s">
        <v>183</v>
      </c>
      <c r="M34" t="s">
        <v>183</v>
      </c>
    </row>
    <row r="35" spans="1:13" x14ac:dyDescent="0.2">
      <c r="A35" t="s">
        <v>297</v>
      </c>
      <c r="G35" t="s">
        <v>244</v>
      </c>
      <c r="M35" t="s">
        <v>244</v>
      </c>
    </row>
    <row r="36" spans="1:13" x14ac:dyDescent="0.2">
      <c r="A36" t="s">
        <v>184</v>
      </c>
      <c r="G36" t="s">
        <v>184</v>
      </c>
      <c r="M36" t="s">
        <v>184</v>
      </c>
    </row>
    <row r="37" spans="1:13" x14ac:dyDescent="0.2">
      <c r="A37" t="s">
        <v>298</v>
      </c>
      <c r="G37" t="s">
        <v>270</v>
      </c>
      <c r="M37" t="s">
        <v>270</v>
      </c>
    </row>
    <row r="38" spans="1:13" x14ac:dyDescent="0.2">
      <c r="A38" t="s">
        <v>299</v>
      </c>
      <c r="G38" t="s">
        <v>245</v>
      </c>
      <c r="M38" t="s">
        <v>245</v>
      </c>
    </row>
    <row r="39" spans="1:13" x14ac:dyDescent="0.2">
      <c r="A39" t="s">
        <v>185</v>
      </c>
      <c r="G39" t="s">
        <v>185</v>
      </c>
      <c r="M39" t="s">
        <v>185</v>
      </c>
    </row>
    <row r="40" spans="1:13" x14ac:dyDescent="0.2">
      <c r="A40" t="s">
        <v>300</v>
      </c>
      <c r="G40" t="s">
        <v>246</v>
      </c>
      <c r="M40" t="s">
        <v>246</v>
      </c>
    </row>
    <row r="41" spans="1:13" x14ac:dyDescent="0.2">
      <c r="A41" t="s">
        <v>301</v>
      </c>
      <c r="G41" t="s">
        <v>271</v>
      </c>
      <c r="M41" t="s">
        <v>271</v>
      </c>
    </row>
    <row r="42" spans="1:13" x14ac:dyDescent="0.2">
      <c r="A42" t="s">
        <v>302</v>
      </c>
      <c r="G42" t="s">
        <v>237</v>
      </c>
      <c r="M42" t="s">
        <v>237</v>
      </c>
    </row>
    <row r="43" spans="1:13" x14ac:dyDescent="0.2">
      <c r="A43" t="s">
        <v>186</v>
      </c>
      <c r="G43" t="s">
        <v>186</v>
      </c>
      <c r="M43" t="s">
        <v>186</v>
      </c>
    </row>
    <row r="44" spans="1:13" x14ac:dyDescent="0.2">
      <c r="A44" t="s">
        <v>187</v>
      </c>
      <c r="G44" t="s">
        <v>187</v>
      </c>
      <c r="M44" t="s">
        <v>187</v>
      </c>
    </row>
    <row r="45" spans="1:13" x14ac:dyDescent="0.2">
      <c r="A45" t="s">
        <v>303</v>
      </c>
      <c r="G45" t="s">
        <v>247</v>
      </c>
      <c r="M45" t="s">
        <v>247</v>
      </c>
    </row>
    <row r="46" spans="1:13" x14ac:dyDescent="0.2">
      <c r="A46" t="s">
        <v>304</v>
      </c>
      <c r="G46" t="s">
        <v>248</v>
      </c>
      <c r="M46" t="s">
        <v>248</v>
      </c>
    </row>
    <row r="47" spans="1:13" x14ac:dyDescent="0.2">
      <c r="A47" t="s">
        <v>249</v>
      </c>
      <c r="G47" t="s">
        <v>249</v>
      </c>
      <c r="M47" t="s">
        <v>249</v>
      </c>
    </row>
    <row r="48" spans="1:13" x14ac:dyDescent="0.2">
      <c r="A48" t="s">
        <v>188</v>
      </c>
      <c r="G48" t="s">
        <v>188</v>
      </c>
      <c r="M48" t="s">
        <v>188</v>
      </c>
    </row>
    <row r="49" spans="1:13" x14ac:dyDescent="0.2">
      <c r="A49" t="s">
        <v>250</v>
      </c>
      <c r="G49" t="s">
        <v>250</v>
      </c>
      <c r="M49" t="s">
        <v>250</v>
      </c>
    </row>
    <row r="50" spans="1:13" x14ac:dyDescent="0.2">
      <c r="A50" t="s">
        <v>305</v>
      </c>
      <c r="G50" t="s">
        <v>272</v>
      </c>
      <c r="M50" t="s">
        <v>272</v>
      </c>
    </row>
    <row r="51" spans="1:13" x14ac:dyDescent="0.2">
      <c r="A51" t="s">
        <v>189</v>
      </c>
      <c r="G51" t="s">
        <v>189</v>
      </c>
      <c r="M51" t="s">
        <v>189</v>
      </c>
    </row>
    <row r="52" spans="1:13" x14ac:dyDescent="0.2">
      <c r="A52" t="s">
        <v>88</v>
      </c>
      <c r="G52" t="s">
        <v>88</v>
      </c>
      <c r="M52" t="s">
        <v>88</v>
      </c>
    </row>
    <row r="53" spans="1:13" x14ac:dyDescent="0.2">
      <c r="A53" t="s">
        <v>306</v>
      </c>
      <c r="G53" t="s">
        <v>251</v>
      </c>
      <c r="M53" t="s">
        <v>251</v>
      </c>
    </row>
    <row r="54" spans="1:13" x14ac:dyDescent="0.2">
      <c r="A54" t="s">
        <v>307</v>
      </c>
      <c r="G54" t="s">
        <v>273</v>
      </c>
      <c r="M54" t="s">
        <v>273</v>
      </c>
    </row>
    <row r="55" spans="1:13" x14ac:dyDescent="0.2">
      <c r="A55" t="s">
        <v>308</v>
      </c>
      <c r="G55" t="s">
        <v>274</v>
      </c>
      <c r="M55" t="s">
        <v>274</v>
      </c>
    </row>
    <row r="56" spans="1:13" x14ac:dyDescent="0.2">
      <c r="A56" t="s">
        <v>309</v>
      </c>
      <c r="G56" t="s">
        <v>252</v>
      </c>
      <c r="M56" t="s">
        <v>252</v>
      </c>
    </row>
    <row r="57" spans="1:13" x14ac:dyDescent="0.2">
      <c r="A57" t="s">
        <v>88</v>
      </c>
      <c r="G57" t="s">
        <v>88</v>
      </c>
      <c r="M57" t="s">
        <v>88</v>
      </c>
    </row>
    <row r="58" spans="1:13" x14ac:dyDescent="0.2">
      <c r="A58" t="s">
        <v>110</v>
      </c>
      <c r="G58" t="s">
        <v>110</v>
      </c>
      <c r="M58" t="s">
        <v>110</v>
      </c>
    </row>
    <row r="59" spans="1:13" x14ac:dyDescent="0.2">
      <c r="A59" t="s">
        <v>111</v>
      </c>
      <c r="G59" t="s">
        <v>111</v>
      </c>
      <c r="M59" t="s">
        <v>111</v>
      </c>
    </row>
    <row r="60" spans="1:13" x14ac:dyDescent="0.2">
      <c r="A60" t="s">
        <v>112</v>
      </c>
      <c r="G60" t="s">
        <v>112</v>
      </c>
      <c r="M60" t="s">
        <v>112</v>
      </c>
    </row>
    <row r="61" spans="1:13" x14ac:dyDescent="0.2">
      <c r="A61" t="s">
        <v>113</v>
      </c>
      <c r="G61" t="s">
        <v>113</v>
      </c>
      <c r="M61" t="s">
        <v>113</v>
      </c>
    </row>
    <row r="62" spans="1:13" x14ac:dyDescent="0.2">
      <c r="A62" t="s">
        <v>190</v>
      </c>
      <c r="G62" t="s">
        <v>190</v>
      </c>
      <c r="M62" t="s">
        <v>190</v>
      </c>
    </row>
    <row r="63" spans="1:13" x14ac:dyDescent="0.2">
      <c r="A63" t="s">
        <v>191</v>
      </c>
      <c r="G63" t="s">
        <v>191</v>
      </c>
      <c r="M63" t="s">
        <v>191</v>
      </c>
    </row>
    <row r="64" spans="1:13" x14ac:dyDescent="0.2">
      <c r="A64" t="s">
        <v>192</v>
      </c>
      <c r="G64" t="s">
        <v>192</v>
      </c>
      <c r="M64" t="s">
        <v>192</v>
      </c>
    </row>
    <row r="65" spans="1:13" x14ac:dyDescent="0.2">
      <c r="A65" t="s">
        <v>310</v>
      </c>
      <c r="G65" t="s">
        <v>253</v>
      </c>
      <c r="M65" t="s">
        <v>253</v>
      </c>
    </row>
    <row r="66" spans="1:13" x14ac:dyDescent="0.2">
      <c r="A66" t="s">
        <v>193</v>
      </c>
      <c r="G66" t="s">
        <v>193</v>
      </c>
      <c r="M66" t="s">
        <v>193</v>
      </c>
    </row>
    <row r="67" spans="1:13" x14ac:dyDescent="0.2">
      <c r="A67" t="s">
        <v>194</v>
      </c>
      <c r="G67" t="s">
        <v>194</v>
      </c>
      <c r="M67" t="s">
        <v>194</v>
      </c>
    </row>
    <row r="68" spans="1:13" x14ac:dyDescent="0.2">
      <c r="A68" t="s">
        <v>195</v>
      </c>
      <c r="G68" t="s">
        <v>195</v>
      </c>
      <c r="M68" t="s">
        <v>195</v>
      </c>
    </row>
    <row r="69" spans="1:13" x14ac:dyDescent="0.2">
      <c r="A69" t="s">
        <v>196</v>
      </c>
      <c r="G69" t="s">
        <v>196</v>
      </c>
      <c r="M69" t="s">
        <v>196</v>
      </c>
    </row>
    <row r="70" spans="1:13" x14ac:dyDescent="0.2">
      <c r="A70" t="s">
        <v>197</v>
      </c>
      <c r="G70" t="s">
        <v>197</v>
      </c>
      <c r="M70" t="s">
        <v>197</v>
      </c>
    </row>
    <row r="71" spans="1:13" x14ac:dyDescent="0.2">
      <c r="A71" t="s">
        <v>198</v>
      </c>
      <c r="G71" t="s">
        <v>198</v>
      </c>
      <c r="M71" t="s">
        <v>198</v>
      </c>
    </row>
    <row r="72" spans="1:13" x14ac:dyDescent="0.2">
      <c r="A72" t="s">
        <v>199</v>
      </c>
      <c r="G72" t="s">
        <v>199</v>
      </c>
      <c r="M72" t="s">
        <v>199</v>
      </c>
    </row>
    <row r="73" spans="1:13" x14ac:dyDescent="0.2">
      <c r="A73" t="s">
        <v>200</v>
      </c>
      <c r="G73" t="s">
        <v>200</v>
      </c>
      <c r="M73" t="s">
        <v>200</v>
      </c>
    </row>
    <row r="74" spans="1:13" x14ac:dyDescent="0.2">
      <c r="A74" t="s">
        <v>311</v>
      </c>
      <c r="G74" t="s">
        <v>254</v>
      </c>
      <c r="M74" t="s">
        <v>254</v>
      </c>
    </row>
    <row r="75" spans="1:13" x14ac:dyDescent="0.2">
      <c r="A75" t="s">
        <v>114</v>
      </c>
      <c r="G75" t="s">
        <v>114</v>
      </c>
      <c r="M75" t="s">
        <v>114</v>
      </c>
    </row>
    <row r="76" spans="1:13" x14ac:dyDescent="0.2">
      <c r="A76" t="s">
        <v>201</v>
      </c>
      <c r="G76" t="s">
        <v>201</v>
      </c>
      <c r="M76" t="s">
        <v>201</v>
      </c>
    </row>
    <row r="77" spans="1:13" x14ac:dyDescent="0.2">
      <c r="A77" t="s">
        <v>202</v>
      </c>
      <c r="G77" t="s">
        <v>202</v>
      </c>
      <c r="M77" t="s">
        <v>202</v>
      </c>
    </row>
    <row r="78" spans="1:13" x14ac:dyDescent="0.2">
      <c r="A78" t="s">
        <v>203</v>
      </c>
      <c r="G78" t="s">
        <v>203</v>
      </c>
      <c r="M78" t="s">
        <v>203</v>
      </c>
    </row>
    <row r="79" spans="1:13" x14ac:dyDescent="0.2">
      <c r="A79" t="s">
        <v>204</v>
      </c>
      <c r="G79" t="s">
        <v>204</v>
      </c>
      <c r="M79" t="s">
        <v>204</v>
      </c>
    </row>
    <row r="80" spans="1:13" x14ac:dyDescent="0.2">
      <c r="A80" t="s">
        <v>205</v>
      </c>
      <c r="G80" t="s">
        <v>205</v>
      </c>
      <c r="M80" t="s">
        <v>205</v>
      </c>
    </row>
    <row r="81" spans="1:13" x14ac:dyDescent="0.2">
      <c r="A81" t="s">
        <v>88</v>
      </c>
      <c r="G81" t="s">
        <v>88</v>
      </c>
      <c r="M81" t="s">
        <v>88</v>
      </c>
    </row>
    <row r="82" spans="1:13" x14ac:dyDescent="0.2">
      <c r="A82" t="s">
        <v>312</v>
      </c>
      <c r="G82" t="s">
        <v>255</v>
      </c>
      <c r="M82" t="s">
        <v>255</v>
      </c>
    </row>
    <row r="83" spans="1:13" x14ac:dyDescent="0.2">
      <c r="A83" t="s">
        <v>206</v>
      </c>
      <c r="G83" t="s">
        <v>206</v>
      </c>
      <c r="M83" t="s">
        <v>206</v>
      </c>
    </row>
    <row r="84" spans="1:13" x14ac:dyDescent="0.2">
      <c r="A84" t="s">
        <v>313</v>
      </c>
      <c r="G84" t="s">
        <v>256</v>
      </c>
      <c r="M84" t="s">
        <v>256</v>
      </c>
    </row>
    <row r="85" spans="1:13" x14ac:dyDescent="0.2">
      <c r="A85" t="s">
        <v>207</v>
      </c>
      <c r="G85" t="s">
        <v>207</v>
      </c>
      <c r="M85" t="s">
        <v>207</v>
      </c>
    </row>
    <row r="86" spans="1:13" x14ac:dyDescent="0.2">
      <c r="A86" t="s">
        <v>88</v>
      </c>
      <c r="G86" t="s">
        <v>88</v>
      </c>
      <c r="M86" t="s">
        <v>88</v>
      </c>
    </row>
    <row r="87" spans="1:13" x14ac:dyDescent="0.2">
      <c r="A87" t="s">
        <v>115</v>
      </c>
      <c r="G87" t="s">
        <v>115</v>
      </c>
      <c r="M87" t="s">
        <v>115</v>
      </c>
    </row>
    <row r="88" spans="1:13" x14ac:dyDescent="0.2">
      <c r="A88" t="s">
        <v>116</v>
      </c>
      <c r="G88" t="s">
        <v>116</v>
      </c>
      <c r="M88" t="s">
        <v>116</v>
      </c>
    </row>
    <row r="89" spans="1:13" x14ac:dyDescent="0.2">
      <c r="A89" t="s">
        <v>117</v>
      </c>
      <c r="G89" t="s">
        <v>117</v>
      </c>
      <c r="M89" t="s">
        <v>117</v>
      </c>
    </row>
    <row r="90" spans="1:13" x14ac:dyDescent="0.2">
      <c r="A90" t="s">
        <v>208</v>
      </c>
      <c r="G90" t="s">
        <v>208</v>
      </c>
      <c r="M90" t="s">
        <v>208</v>
      </c>
    </row>
    <row r="91" spans="1:13" x14ac:dyDescent="0.2">
      <c r="A91" t="s">
        <v>209</v>
      </c>
      <c r="G91" t="s">
        <v>209</v>
      </c>
      <c r="M91" t="s">
        <v>209</v>
      </c>
    </row>
    <row r="92" spans="1:13" x14ac:dyDescent="0.2">
      <c r="A92" t="s">
        <v>210</v>
      </c>
      <c r="G92" t="s">
        <v>210</v>
      </c>
      <c r="M92" t="s">
        <v>210</v>
      </c>
    </row>
    <row r="93" spans="1:13" x14ac:dyDescent="0.2">
      <c r="A93" t="s">
        <v>314</v>
      </c>
      <c r="G93" t="s">
        <v>257</v>
      </c>
      <c r="M93" t="s">
        <v>257</v>
      </c>
    </row>
    <row r="94" spans="1:13" x14ac:dyDescent="0.2">
      <c r="A94" t="s">
        <v>211</v>
      </c>
      <c r="G94" t="s">
        <v>211</v>
      </c>
      <c r="M94" t="s">
        <v>211</v>
      </c>
    </row>
    <row r="95" spans="1:13" x14ac:dyDescent="0.2">
      <c r="A95" t="s">
        <v>212</v>
      </c>
      <c r="G95" t="s">
        <v>212</v>
      </c>
      <c r="M95" t="s">
        <v>212</v>
      </c>
    </row>
    <row r="96" spans="1:13" x14ac:dyDescent="0.2">
      <c r="A96" t="s">
        <v>213</v>
      </c>
      <c r="G96" t="s">
        <v>213</v>
      </c>
      <c r="M96" t="s">
        <v>213</v>
      </c>
    </row>
    <row r="97" spans="1:13" x14ac:dyDescent="0.2">
      <c r="A97" t="s">
        <v>214</v>
      </c>
      <c r="G97" t="s">
        <v>214</v>
      </c>
      <c r="M97" t="s">
        <v>214</v>
      </c>
    </row>
    <row r="98" spans="1:13" x14ac:dyDescent="0.2">
      <c r="A98" t="s">
        <v>215</v>
      </c>
      <c r="G98" t="s">
        <v>215</v>
      </c>
      <c r="M98" t="s">
        <v>215</v>
      </c>
    </row>
    <row r="99" spans="1:13" x14ac:dyDescent="0.2">
      <c r="A99" t="s">
        <v>216</v>
      </c>
      <c r="G99" t="s">
        <v>216</v>
      </c>
      <c r="M99" t="s">
        <v>216</v>
      </c>
    </row>
    <row r="100" spans="1:13" x14ac:dyDescent="0.2">
      <c r="A100" t="s">
        <v>217</v>
      </c>
      <c r="G100" t="s">
        <v>217</v>
      </c>
      <c r="M100" t="s">
        <v>217</v>
      </c>
    </row>
    <row r="101" spans="1:13" x14ac:dyDescent="0.2">
      <c r="A101" t="s">
        <v>218</v>
      </c>
      <c r="G101" t="s">
        <v>218</v>
      </c>
      <c r="M101" t="s">
        <v>218</v>
      </c>
    </row>
    <row r="102" spans="1:13" x14ac:dyDescent="0.2">
      <c r="A102" t="s">
        <v>219</v>
      </c>
      <c r="G102" t="s">
        <v>219</v>
      </c>
      <c r="M102" t="s">
        <v>219</v>
      </c>
    </row>
    <row r="103" spans="1:13" x14ac:dyDescent="0.2">
      <c r="A103" t="s">
        <v>220</v>
      </c>
      <c r="G103" t="s">
        <v>220</v>
      </c>
      <c r="M103" t="s">
        <v>220</v>
      </c>
    </row>
    <row r="104" spans="1:13" x14ac:dyDescent="0.2">
      <c r="A104" t="s">
        <v>221</v>
      </c>
      <c r="G104" t="s">
        <v>221</v>
      </c>
      <c r="M104" t="s">
        <v>221</v>
      </c>
    </row>
    <row r="105" spans="1:13" x14ac:dyDescent="0.2">
      <c r="A105" t="s">
        <v>222</v>
      </c>
      <c r="G105" t="s">
        <v>222</v>
      </c>
      <c r="M105" t="s">
        <v>222</v>
      </c>
    </row>
    <row r="106" spans="1:13" x14ac:dyDescent="0.2">
      <c r="A106" t="s">
        <v>223</v>
      </c>
      <c r="G106" t="s">
        <v>223</v>
      </c>
      <c r="M106" t="s">
        <v>223</v>
      </c>
    </row>
    <row r="107" spans="1:13" x14ac:dyDescent="0.2">
      <c r="A107" t="s">
        <v>224</v>
      </c>
      <c r="G107" t="s">
        <v>224</v>
      </c>
      <c r="M107" t="s">
        <v>224</v>
      </c>
    </row>
    <row r="108" spans="1:13" x14ac:dyDescent="0.2">
      <c r="A108" t="s">
        <v>88</v>
      </c>
      <c r="G108" t="s">
        <v>88</v>
      </c>
      <c r="M108" t="s">
        <v>88</v>
      </c>
    </row>
    <row r="109" spans="1:13" x14ac:dyDescent="0.2">
      <c r="A109" t="s">
        <v>225</v>
      </c>
      <c r="G109" t="s">
        <v>275</v>
      </c>
      <c r="M109" t="s">
        <v>275</v>
      </c>
    </row>
    <row r="110" spans="1:13" x14ac:dyDescent="0.2">
      <c r="A110" t="s">
        <v>226</v>
      </c>
      <c r="G110" t="s">
        <v>226</v>
      </c>
      <c r="M110" t="s">
        <v>226</v>
      </c>
    </row>
    <row r="111" spans="1:13" x14ac:dyDescent="0.2">
      <c r="A111" t="s">
        <v>227</v>
      </c>
      <c r="G111" t="s">
        <v>227</v>
      </c>
      <c r="M111" t="s">
        <v>227</v>
      </c>
    </row>
    <row r="112" spans="1:13" x14ac:dyDescent="0.2">
      <c r="A112" t="s">
        <v>228</v>
      </c>
      <c r="G112" t="s">
        <v>228</v>
      </c>
      <c r="M112" t="s">
        <v>228</v>
      </c>
    </row>
    <row r="113" spans="1:13" x14ac:dyDescent="0.2">
      <c r="A113" t="s">
        <v>88</v>
      </c>
      <c r="G113" t="s">
        <v>88</v>
      </c>
      <c r="M113" t="s">
        <v>88</v>
      </c>
    </row>
    <row r="114" spans="1:13" x14ac:dyDescent="0.2">
      <c r="A114" t="s">
        <v>118</v>
      </c>
      <c r="G114" t="s">
        <v>118</v>
      </c>
      <c r="M114" t="s">
        <v>118</v>
      </c>
    </row>
    <row r="115" spans="1:13" x14ac:dyDescent="0.2">
      <c r="A115" t="s">
        <v>116</v>
      </c>
      <c r="G115" t="s">
        <v>116</v>
      </c>
      <c r="M115" t="s">
        <v>116</v>
      </c>
    </row>
    <row r="116" spans="1:13" x14ac:dyDescent="0.2">
      <c r="A116" t="s">
        <v>160</v>
      </c>
      <c r="G116" t="s">
        <v>160</v>
      </c>
      <c r="M116" t="s">
        <v>160</v>
      </c>
    </row>
    <row r="117" spans="1:13" x14ac:dyDescent="0.2">
      <c r="A117" t="s">
        <v>315</v>
      </c>
      <c r="G117" t="s">
        <v>276</v>
      </c>
      <c r="M117" t="s">
        <v>276</v>
      </c>
    </row>
    <row r="118" spans="1:13" x14ac:dyDescent="0.2">
      <c r="A118" t="s">
        <v>88</v>
      </c>
      <c r="G118" t="s">
        <v>88</v>
      </c>
      <c r="M118" t="s">
        <v>88</v>
      </c>
    </row>
    <row r="119" spans="1:13" x14ac:dyDescent="0.2">
      <c r="A119" t="s">
        <v>316</v>
      </c>
      <c r="G119" t="s">
        <v>277</v>
      </c>
      <c r="M119" t="s">
        <v>277</v>
      </c>
    </row>
    <row r="120" spans="1:13" x14ac:dyDescent="0.2">
      <c r="A120" t="s">
        <v>229</v>
      </c>
      <c r="G120" t="s">
        <v>229</v>
      </c>
      <c r="M120" t="s">
        <v>229</v>
      </c>
    </row>
    <row r="121" spans="1:13" x14ac:dyDescent="0.2">
      <c r="A121" t="s">
        <v>317</v>
      </c>
      <c r="G121" t="s">
        <v>278</v>
      </c>
      <c r="M121" t="s">
        <v>278</v>
      </c>
    </row>
    <row r="122" spans="1:13" x14ac:dyDescent="0.2">
      <c r="A122" t="s">
        <v>318</v>
      </c>
      <c r="G122" t="s">
        <v>258</v>
      </c>
      <c r="M122" t="s">
        <v>258</v>
      </c>
    </row>
    <row r="123" spans="1:13" x14ac:dyDescent="0.2">
      <c r="A123" t="s">
        <v>319</v>
      </c>
      <c r="G123" t="s">
        <v>279</v>
      </c>
      <c r="M123" t="s">
        <v>279</v>
      </c>
    </row>
    <row r="124" spans="1:13" x14ac:dyDescent="0.2">
      <c r="A124" t="s">
        <v>320</v>
      </c>
      <c r="G124" t="s">
        <v>259</v>
      </c>
      <c r="M124" t="s">
        <v>259</v>
      </c>
    </row>
    <row r="125" spans="1:13" x14ac:dyDescent="0.2">
      <c r="A125" t="s">
        <v>88</v>
      </c>
      <c r="G125" t="s">
        <v>88</v>
      </c>
      <c r="M125" t="s">
        <v>88</v>
      </c>
    </row>
    <row r="126" spans="1:13" x14ac:dyDescent="0.2">
      <c r="A126" t="s">
        <v>119</v>
      </c>
      <c r="G126" t="s">
        <v>119</v>
      </c>
      <c r="M126" t="s">
        <v>119</v>
      </c>
    </row>
    <row r="127" spans="1:13" x14ac:dyDescent="0.2">
      <c r="A127" t="s">
        <v>120</v>
      </c>
      <c r="G127" t="s">
        <v>120</v>
      </c>
      <c r="M127" t="s">
        <v>120</v>
      </c>
    </row>
    <row r="128" spans="1:13" x14ac:dyDescent="0.2">
      <c r="A128" t="s">
        <v>121</v>
      </c>
      <c r="G128" t="s">
        <v>121</v>
      </c>
      <c r="M128" t="s">
        <v>121</v>
      </c>
    </row>
    <row r="129" spans="1:13" x14ac:dyDescent="0.2">
      <c r="A129" t="s">
        <v>122</v>
      </c>
      <c r="G129" t="s">
        <v>122</v>
      </c>
      <c r="M129" t="s">
        <v>122</v>
      </c>
    </row>
    <row r="130" spans="1:13" x14ac:dyDescent="0.2">
      <c r="A130" t="s">
        <v>88</v>
      </c>
      <c r="G130" t="s">
        <v>88</v>
      </c>
      <c r="M130" t="s">
        <v>88</v>
      </c>
    </row>
    <row r="131" spans="1:13" x14ac:dyDescent="0.2">
      <c r="A131" t="s">
        <v>123</v>
      </c>
      <c r="G131" t="s">
        <v>123</v>
      </c>
      <c r="M131" t="s">
        <v>123</v>
      </c>
    </row>
    <row r="132" spans="1:13" x14ac:dyDescent="0.2">
      <c r="A132" t="s">
        <v>124</v>
      </c>
      <c r="G132" t="s">
        <v>124</v>
      </c>
      <c r="M132" t="s">
        <v>124</v>
      </c>
    </row>
    <row r="133" spans="1:13" x14ac:dyDescent="0.2">
      <c r="A133" t="s">
        <v>321</v>
      </c>
      <c r="G133" t="s">
        <v>260</v>
      </c>
      <c r="M133" t="s">
        <v>260</v>
      </c>
    </row>
    <row r="134" spans="1:13" x14ac:dyDescent="0.2">
      <c r="A134" t="s">
        <v>125</v>
      </c>
      <c r="G134" t="s">
        <v>125</v>
      </c>
      <c r="M134" t="s">
        <v>125</v>
      </c>
    </row>
    <row r="135" spans="1:13" x14ac:dyDescent="0.2">
      <c r="A135" t="s">
        <v>126</v>
      </c>
      <c r="G135" t="s">
        <v>126</v>
      </c>
      <c r="M135" t="s">
        <v>126</v>
      </c>
    </row>
    <row r="136" spans="1:13" x14ac:dyDescent="0.2">
      <c r="A136" t="s">
        <v>127</v>
      </c>
      <c r="G136" t="s">
        <v>127</v>
      </c>
      <c r="M136" t="s">
        <v>127</v>
      </c>
    </row>
    <row r="137" spans="1:13" x14ac:dyDescent="0.2">
      <c r="A137" t="s">
        <v>128</v>
      </c>
      <c r="G137" t="s">
        <v>128</v>
      </c>
      <c r="M137" t="s">
        <v>128</v>
      </c>
    </row>
    <row r="138" spans="1:13" x14ac:dyDescent="0.2">
      <c r="A138" t="s">
        <v>322</v>
      </c>
      <c r="G138" t="s">
        <v>280</v>
      </c>
      <c r="M138" t="s">
        <v>280</v>
      </c>
    </row>
    <row r="139" spans="1:13" x14ac:dyDescent="0.2">
      <c r="A139" t="s">
        <v>88</v>
      </c>
      <c r="G139" t="s">
        <v>88</v>
      </c>
      <c r="M139" t="s">
        <v>88</v>
      </c>
    </row>
    <row r="140" spans="1:13" x14ac:dyDescent="0.2">
      <c r="A140" t="s">
        <v>129</v>
      </c>
      <c r="G140" t="s">
        <v>129</v>
      </c>
      <c r="M140" t="s">
        <v>129</v>
      </c>
    </row>
    <row r="141" spans="1:13" x14ac:dyDescent="0.2">
      <c r="A141" t="s">
        <v>130</v>
      </c>
      <c r="G141" t="s">
        <v>130</v>
      </c>
      <c r="M141" t="s">
        <v>130</v>
      </c>
    </row>
    <row r="142" spans="1:13" x14ac:dyDescent="0.2">
      <c r="A142" t="s">
        <v>230</v>
      </c>
      <c r="G142" t="s">
        <v>230</v>
      </c>
      <c r="M142" t="s">
        <v>281</v>
      </c>
    </row>
    <row r="143" spans="1:13" x14ac:dyDescent="0.2">
      <c r="A143" t="s">
        <v>231</v>
      </c>
      <c r="G143" t="s">
        <v>231</v>
      </c>
      <c r="M143" t="s">
        <v>282</v>
      </c>
    </row>
    <row r="144" spans="1:13" x14ac:dyDescent="0.2">
      <c r="A144" t="s">
        <v>232</v>
      </c>
      <c r="G144" t="s">
        <v>232</v>
      </c>
      <c r="M144" t="s">
        <v>283</v>
      </c>
    </row>
    <row r="145" spans="1:13" x14ac:dyDescent="0.2">
      <c r="A145" t="s">
        <v>233</v>
      </c>
      <c r="G145" t="s">
        <v>233</v>
      </c>
      <c r="M145" t="s">
        <v>284</v>
      </c>
    </row>
    <row r="146" spans="1:13" x14ac:dyDescent="0.2">
      <c r="A146" t="s">
        <v>234</v>
      </c>
      <c r="G146" t="s">
        <v>234</v>
      </c>
      <c r="M146" t="s">
        <v>285</v>
      </c>
    </row>
    <row r="147" spans="1:13" x14ac:dyDescent="0.2">
      <c r="A147" t="s">
        <v>235</v>
      </c>
      <c r="G147" t="s">
        <v>235</v>
      </c>
      <c r="M147" t="s">
        <v>286</v>
      </c>
    </row>
    <row r="148" spans="1:13" x14ac:dyDescent="0.2">
      <c r="A148" t="s">
        <v>88</v>
      </c>
      <c r="G148" t="s">
        <v>88</v>
      </c>
      <c r="M148" t="s">
        <v>88</v>
      </c>
    </row>
    <row r="149" spans="1:13" x14ac:dyDescent="0.2">
      <c r="A149" t="s">
        <v>261</v>
      </c>
      <c r="G149" t="s">
        <v>261</v>
      </c>
      <c r="M149" t="s">
        <v>287</v>
      </c>
    </row>
    <row r="150" spans="1:13" x14ac:dyDescent="0.2">
      <c r="A150" t="s">
        <v>262</v>
      </c>
      <c r="G150" t="s">
        <v>262</v>
      </c>
      <c r="M150" t="s">
        <v>288</v>
      </c>
    </row>
    <row r="151" spans="1:13" x14ac:dyDescent="0.2">
      <c r="A151" t="s">
        <v>263</v>
      </c>
      <c r="G151" t="s">
        <v>263</v>
      </c>
      <c r="M151" t="s">
        <v>289</v>
      </c>
    </row>
    <row r="152" spans="1:13" x14ac:dyDescent="0.2">
      <c r="A152" t="s">
        <v>264</v>
      </c>
      <c r="G152" t="s">
        <v>264</v>
      </c>
      <c r="M152" t="s">
        <v>290</v>
      </c>
    </row>
    <row r="153" spans="1:13" x14ac:dyDescent="0.2">
      <c r="A153" t="s">
        <v>265</v>
      </c>
      <c r="G153" t="s">
        <v>265</v>
      </c>
      <c r="M153" t="s">
        <v>291</v>
      </c>
    </row>
    <row r="154" spans="1:13" x14ac:dyDescent="0.2">
      <c r="A154" t="s">
        <v>266</v>
      </c>
      <c r="G154" t="s">
        <v>266</v>
      </c>
      <c r="M154" t="s">
        <v>292</v>
      </c>
    </row>
    <row r="155" spans="1:13" x14ac:dyDescent="0.2">
      <c r="A155" t="s">
        <v>88</v>
      </c>
      <c r="G155" t="s">
        <v>88</v>
      </c>
      <c r="M155" t="s">
        <v>88</v>
      </c>
    </row>
    <row r="156" spans="1:13" x14ac:dyDescent="0.2">
      <c r="A156" t="s">
        <v>90</v>
      </c>
      <c r="G156" t="s">
        <v>90</v>
      </c>
      <c r="M156" t="s">
        <v>90</v>
      </c>
    </row>
    <row r="157" spans="1:13" x14ac:dyDescent="0.2">
      <c r="A157" t="s">
        <v>130</v>
      </c>
      <c r="G157" t="s">
        <v>130</v>
      </c>
      <c r="M157" t="s">
        <v>130</v>
      </c>
    </row>
    <row r="158" spans="1:13" x14ac:dyDescent="0.2">
      <c r="A158" t="s">
        <v>238</v>
      </c>
      <c r="G158" t="s">
        <v>238</v>
      </c>
      <c r="M158" t="s">
        <v>238</v>
      </c>
    </row>
    <row r="159" spans="1:13" x14ac:dyDescent="0.2">
      <c r="A159" t="s">
        <v>239</v>
      </c>
      <c r="G159" t="s">
        <v>239</v>
      </c>
      <c r="M159" t="s">
        <v>239</v>
      </c>
    </row>
    <row r="160" spans="1:13" x14ac:dyDescent="0.2">
      <c r="A160" t="s">
        <v>240</v>
      </c>
      <c r="G160" t="s">
        <v>240</v>
      </c>
      <c r="M160" t="s">
        <v>240</v>
      </c>
    </row>
    <row r="161" spans="1:13" x14ac:dyDescent="0.2">
      <c r="A161" t="s">
        <v>88</v>
      </c>
      <c r="G161" t="s">
        <v>88</v>
      </c>
      <c r="M161" t="s">
        <v>88</v>
      </c>
    </row>
    <row r="162" spans="1:13" x14ac:dyDescent="0.2">
      <c r="A162" t="s">
        <v>267</v>
      </c>
      <c r="G162" t="s">
        <v>267</v>
      </c>
      <c r="M162" t="s">
        <v>267</v>
      </c>
    </row>
    <row r="163" spans="1:13" x14ac:dyDescent="0.2">
      <c r="A163" t="s">
        <v>241</v>
      </c>
      <c r="G163" t="s">
        <v>241</v>
      </c>
      <c r="M163" t="s">
        <v>241</v>
      </c>
    </row>
    <row r="164" spans="1:13" x14ac:dyDescent="0.2">
      <c r="A164" t="s">
        <v>242</v>
      </c>
      <c r="G164" t="s">
        <v>242</v>
      </c>
      <c r="M164" t="s">
        <v>242</v>
      </c>
    </row>
    <row r="165" spans="1:13" x14ac:dyDescent="0.2">
      <c r="A165" t="s">
        <v>88</v>
      </c>
      <c r="G165" t="s">
        <v>88</v>
      </c>
      <c r="M165" t="s">
        <v>88</v>
      </c>
    </row>
    <row r="166" spans="1:13" x14ac:dyDescent="0.2">
      <c r="A166" t="s">
        <v>131</v>
      </c>
      <c r="G166" t="s">
        <v>131</v>
      </c>
      <c r="M166" t="s">
        <v>131</v>
      </c>
    </row>
    <row r="167" spans="1:13" x14ac:dyDescent="0.2">
      <c r="A167" t="s">
        <v>236</v>
      </c>
      <c r="G167" t="s">
        <v>236</v>
      </c>
      <c r="M167" t="s">
        <v>236</v>
      </c>
    </row>
    <row r="168" spans="1:13" x14ac:dyDescent="0.2">
      <c r="A168" t="s">
        <v>132</v>
      </c>
      <c r="G168" t="s">
        <v>132</v>
      </c>
      <c r="M168" t="s">
        <v>132</v>
      </c>
    </row>
    <row r="169" spans="1:13" x14ac:dyDescent="0.2">
      <c r="A169" t="s">
        <v>88</v>
      </c>
      <c r="G169" t="s">
        <v>88</v>
      </c>
      <c r="M169" t="s">
        <v>88</v>
      </c>
    </row>
    <row r="170" spans="1:13" x14ac:dyDescent="0.2">
      <c r="A170" t="s">
        <v>133</v>
      </c>
      <c r="G170" t="s">
        <v>133</v>
      </c>
      <c r="M170" t="s">
        <v>133</v>
      </c>
    </row>
    <row r="171" spans="1:13" x14ac:dyDescent="0.2">
      <c r="A171" t="s">
        <v>323</v>
      </c>
      <c r="G171" t="s">
        <v>294</v>
      </c>
      <c r="M171" t="s">
        <v>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2014-09-17T06:49:45Z</dcterms:modified>
</cp:coreProperties>
</file>