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0" windowWidth="23880" windowHeight="9375" tabRatio="848"/>
  </bookViews>
  <sheets>
    <sheet name="Sheet1" sheetId="4" r:id="rId1"/>
    <sheet name="BSM2 OL (1 year)" sheetId="1" r:id="rId2"/>
    <sheet name="Sheet2" sheetId="2" r:id="rId3"/>
    <sheet name="BSM2 OL (1 year) (2)" sheetId="3" r:id="rId4"/>
  </sheets>
  <calcPr calcId="145621"/>
</workbook>
</file>

<file path=xl/calcChain.xml><?xml version="1.0" encoding="utf-8"?>
<calcChain xmlns="http://schemas.openxmlformats.org/spreadsheetml/2006/main">
  <c r="L129" i="3" l="1"/>
  <c r="K129" i="3"/>
  <c r="J129" i="3"/>
  <c r="L128" i="3"/>
  <c r="K128" i="3"/>
  <c r="J128" i="3"/>
  <c r="L127" i="3"/>
  <c r="K127" i="3"/>
  <c r="J127" i="3"/>
  <c r="L126" i="3"/>
  <c r="K126" i="3"/>
  <c r="J126" i="3"/>
  <c r="L125" i="3"/>
  <c r="K125" i="3"/>
  <c r="J125" i="3"/>
  <c r="L124" i="3"/>
  <c r="K124" i="3"/>
  <c r="J124" i="3"/>
  <c r="L120" i="3"/>
  <c r="K120" i="3"/>
  <c r="J120" i="3"/>
  <c r="L119" i="3"/>
  <c r="K119" i="3"/>
  <c r="J119" i="3"/>
  <c r="L118" i="3"/>
  <c r="K118" i="3"/>
  <c r="J118" i="3"/>
  <c r="L116" i="3"/>
  <c r="K116" i="3"/>
  <c r="J116" i="3"/>
  <c r="L115" i="3"/>
  <c r="K115" i="3"/>
  <c r="J115" i="3"/>
  <c r="L114" i="3"/>
  <c r="K114" i="3"/>
  <c r="J114" i="3"/>
  <c r="L112" i="3"/>
  <c r="K112" i="3"/>
  <c r="J112" i="3"/>
  <c r="L111" i="3"/>
  <c r="K111" i="3"/>
  <c r="J111" i="3"/>
  <c r="L110" i="3"/>
  <c r="K110" i="3"/>
  <c r="J110" i="3"/>
  <c r="L108" i="3"/>
  <c r="K108" i="3"/>
  <c r="J108" i="3"/>
  <c r="L107" i="3"/>
  <c r="K107" i="3"/>
  <c r="J107" i="3"/>
  <c r="L106" i="3"/>
  <c r="K106" i="3"/>
  <c r="J106" i="3"/>
  <c r="L104" i="3"/>
  <c r="K104" i="3"/>
  <c r="J104" i="3"/>
  <c r="L103" i="3"/>
  <c r="K103" i="3"/>
  <c r="J103" i="3"/>
  <c r="L102" i="3"/>
  <c r="K102" i="3"/>
  <c r="J102" i="3"/>
  <c r="L100" i="3"/>
  <c r="K100" i="3"/>
  <c r="J100" i="3"/>
  <c r="L99" i="3"/>
  <c r="K99" i="3"/>
  <c r="J99" i="3"/>
  <c r="L98" i="3"/>
  <c r="K98" i="3"/>
  <c r="J98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3" i="3"/>
  <c r="K83" i="3"/>
  <c r="J83" i="3"/>
  <c r="L82" i="3"/>
  <c r="K82" i="3"/>
  <c r="J82" i="3"/>
  <c r="L81" i="3"/>
  <c r="K81" i="3"/>
  <c r="J81" i="3"/>
  <c r="L80" i="3"/>
  <c r="K80" i="3"/>
  <c r="J80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39" i="3"/>
  <c r="K39" i="3"/>
  <c r="J39" i="3"/>
  <c r="L38" i="3"/>
  <c r="K38" i="3"/>
  <c r="J38" i="3"/>
  <c r="L37" i="3"/>
  <c r="K37" i="3"/>
  <c r="J37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<sst xmlns="http://schemas.openxmlformats.org/spreadsheetml/2006/main" count="1549" uniqueCount="684">
  <si>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</si>
  <si>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</si>
  <si>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</si>
  <si>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</si>
  <si>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</si>
  <si>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</si>
  <si>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</si>
  <si>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</si>
  <si>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</si>
  <si>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</si>
  <si>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</si>
  <si>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</si>
  <si>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</si>
  <si>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</si>
  <si>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</si>
  <si>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</si>
  <si>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</si>
  <si>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</si>
  <si>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</si>
  <si>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</si>
  <si>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</si>
  <si>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</si>
  <si>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</si>
  <si>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</si>
  <si>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</si>
  <si>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</si>
  <si>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</si>
  <si>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</si>
  <si>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</si>
  <si>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</si>
  <si>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</si>
  <si>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</si>
  <si>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</si>
  <si>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</si>
  <si>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</si>
  <si>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</si>
  <si>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</si>
  <si>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</si>
  <si>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</si>
  <si>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</si>
  <si>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</si>
  <si>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</si>
  <si>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</si>
  <si>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</si>
  <si>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</si>
  <si>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</si>
  <si>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</si>
  <si>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</si>
  <si>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</si>
  <si>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</si>
  <si>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</si>
  <si>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</si>
  <si>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</si>
  <si>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</si>
  <si>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</si>
  <si>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</si>
  <si>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</si>
  <si>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</si>
  <si>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</si>
  <si>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</si>
  <si>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</si>
  <si>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</si>
  <si>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</si>
  <si>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</si>
  <si>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</si>
  <si>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</si>
  <si>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</si>
  <si>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</si>
  <si>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</si>
  <si>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</si>
  <si>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</si>
  <si>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</si>
  <si>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</si>
  <si>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</si>
  <si>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</si>
  <si>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</si>
  <si>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</si>
  <si>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</si>
  <si>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</si>
  <si>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</si>
  <si>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</si>
  <si>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</si>
  <si>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</si>
  <si>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</si>
  <si>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</si>
  <si>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</si>
  <si>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</si>
  <si>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</si>
  <si>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</si>
  <si>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</si>
  <si>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</si>
  <si>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</si>
  <si>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</si>
  <si>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</si>
  <si>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</si>
  <si>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</si>
  <si>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</si>
  <si>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</si>
  <si>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</si>
  <si>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</si>
  <si>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</si>
  <si>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</si>
  <si>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</si>
  <si>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</si>
  <si>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</si>
  <si>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</si>
  <si>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</si>
  <si>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SI conc = 30 g COD/m3</t>
  </si>
  <si>
    <t>Effluent average Temperature = 15 degC</t>
  </si>
  <si>
    <t>Effluent average load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</si>
  <si>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</si>
  <si>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</si>
  <si>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</si>
  <si>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</si>
  <si>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</si>
  <si>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</si>
  <si>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</si>
  <si>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</si>
  <si>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</si>
  <si>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</si>
  <si>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</si>
  <si>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</si>
  <si>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</si>
  <si>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</si>
  <si>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</si>
  <si>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</si>
  <si>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</si>
  <si>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</si>
  <si>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</si>
  <si>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</si>
  <si>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</si>
  <si>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</si>
  <si>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</si>
  <si>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</si>
  <si>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</si>
  <si>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</si>
  <si>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</si>
  <si>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</si>
  <si>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</si>
  <si>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</si>
  <si>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</si>
  <si>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</si>
  <si>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</si>
  <si>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</si>
  <si>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</si>
  <si>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</si>
  <si>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</si>
  <si>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</si>
  <si>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</si>
  <si>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</si>
  <si>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</si>
  <si>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</si>
  <si>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</si>
  <si>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</si>
  <si>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</si>
  <si>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</si>
  <si>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</si>
  <si>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</si>
  <si>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</si>
  <si>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</si>
  <si>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Influent Quality Index (IQI) = 52174.9256 kg poll.units/d</t>
  </si>
  <si>
    <t>b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</si>
  <si>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</si>
  <si>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</si>
  <si>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</si>
  <si>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</si>
  <si>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XP conc = 1.6913 g COD/m3</t>
  </si>
  <si>
    <t>Effluent average SND conc = 0.56023 g N/m3</t>
  </si>
  <si>
    <t>Effluent average XND conc = 0.016419 g N/m3</t>
  </si>
  <si>
    <t>Effluent average TSS conc = 12.8533 g SS/m3  (limit = 30 g SS/m3)</t>
  </si>
  <si>
    <t>Effluent average SN2 conc = 13.3919 g N/m3</t>
  </si>
  <si>
    <t>Effluent average total COD conc = 48.3684 g COD/m3  (limit = 100 g COD/m3)</t>
  </si>
  <si>
    <t>Effluent average XS load = 4.0155 kg COD/day</t>
  </si>
  <si>
    <t>Effluent average XP load = 30.5469 kg COD/day</t>
  </si>
  <si>
    <t>Effluent average SND load = 10.1184 kg N/day</t>
  </si>
  <si>
    <t>Effluent average SN2 load = 3.2141 kg COD/day</t>
  </si>
  <si>
    <t>Sludge for disposal average SS conc = 1.1912 g COD/m3</t>
  </si>
  <si>
    <t>Sludge for disposal average XI conc = 2250.6252 g COD/m3</t>
  </si>
  <si>
    <t>Sludge for disposal average SO conc = 3.7797 g (-COD)/m3</t>
  </si>
  <si>
    <t>Sludge for disposal average SND conc = 0.54703 g N/m3</t>
  </si>
  <si>
    <t>Sludge for disposal average XND conc = 7.6497 g N/m3</t>
  </si>
  <si>
    <t>Sludge for disposal average SN2 conc = 13.3847 g N/m3</t>
  </si>
  <si>
    <t>Sludge for disposal average SS load = 0.45862 kg COD/day</t>
  </si>
  <si>
    <t>Sludge for disposal average XI load = 866.4907 kg COD/day</t>
  </si>
  <si>
    <t>Sludge for disposal average XP load = 311.8208 kg COD/day</t>
  </si>
  <si>
    <t>Sludge for disposal average SO load = 1.4552 kg (-COD)/day</t>
  </si>
  <si>
    <t>Sludge for disposal average SND load = 0.21061 kg N/day</t>
  </si>
  <si>
    <t>Sludge for disposal average XND load = 2.9451 kg N/day</t>
  </si>
  <si>
    <t>Sludge for disposal average SN2 load = 5.1531 kg N/day</t>
  </si>
  <si>
    <t>Sludge for disposal average Kjeldahl N load = 241.6721 kg N/d</t>
  </si>
  <si>
    <t>Sludge for disposal average BOD5 load = 457.1914 kg BOD5/d</t>
  </si>
  <si>
    <t>N2O emission during nitrification/denitrification (ANOX1) = 0.010439 kg N2O/d</t>
  </si>
  <si>
    <t>N2O emission during nitrification/denitrification (ANOX2) = 0.011131 kg N2O/d</t>
  </si>
  <si>
    <t>during 0.83333 days, i.e. 11.9048% of the operating time.</t>
  </si>
  <si>
    <t>95% percentile for effluent TSS (TSS95) = 15.5764 g SS/m3</t>
  </si>
  <si>
    <t>during 3.0625 days, i.e. 43.75% of the operating time.</t>
  </si>
  <si>
    <t>The limit was violated at 7 different occasions.</t>
  </si>
  <si>
    <t>Effluent average BOD5 conc = 2.7846 g/m3  (limit = 10 g/m3)</t>
  </si>
  <si>
    <t>Effluent average XBA1 load = 9.2788 kg COD/day</t>
  </si>
  <si>
    <t>N2O emission during nitrification/denitrification (ANOX1) = 0.016405 kg N-N2O/d</t>
  </si>
  <si>
    <t>N2O emission during nitrification/denitrification (ANOX2) = 0.017492 kg N-N2O/d</t>
  </si>
  <si>
    <t>The maximum effluent total nitrogen level (18 mg N/l) was violated</t>
  </si>
  <si>
    <t>Effluent average XI load = 84.8248 kg COD/day</t>
  </si>
  <si>
    <t>Effluent average XBH load = 177.648 kg COD/day</t>
  </si>
  <si>
    <t>Effluent average SN2O load = 241.874 kg N/day</t>
  </si>
  <si>
    <t>Effluent average BOD5 load = 50.2929 kg BOD5/d</t>
  </si>
  <si>
    <t>Effluent average SO conc = 3.512 g (-COD)/m3</t>
  </si>
  <si>
    <t>Effluent average XBA2 conc = 0.17796 g COD/m3</t>
  </si>
  <si>
    <t>Effluent average flow rate = 18061.1821 m3/d</t>
  </si>
  <si>
    <t>Effluent average XBA1 conc = 0.51374 g COD/m3</t>
  </si>
  <si>
    <t>Effluent average SNO3 conc = 14.6771 g N/m3</t>
  </si>
  <si>
    <t>Effluent average SNH conc = 1.9552 g N/m3  (limit = 4 g N/m3)</t>
  </si>
  <si>
    <t>Effluent average SALK conc = 3.8332 mol HCO3/m3</t>
  </si>
  <si>
    <t>Effluent average SNO2 conc = 0.033465 g N/m3</t>
  </si>
  <si>
    <t>Effluent average SNO conc = 0.002194 g N/m3</t>
  </si>
  <si>
    <t>Effluent average SN2O conc = 0.0011644 g N/m3</t>
  </si>
  <si>
    <t>Effluent average Kjeldahl N conc = 3.8205 g N/m3</t>
  </si>
  <si>
    <t>Effluent average total N conc = 18.5344 g N/m3  (limit = 18 g N/m3)</t>
  </si>
  <si>
    <t>Effluent average SI load = 541.8355 kg COD/day</t>
  </si>
  <si>
    <t>Effluent average SS load = 22.2266 kg COD/day</t>
  </si>
  <si>
    <t>Effluent average SO load = 63.4303 kg (-COD)/day</t>
  </si>
  <si>
    <t>Effluent average SNO3 load = 265.0861 kg N/day</t>
  </si>
  <si>
    <t>Effluent average SNH load = 35.3133 kg N/day</t>
  </si>
  <si>
    <t>Effluent average XND load = 0.29656 kg N/day</t>
  </si>
  <si>
    <t>Effluent average SALK load = 69.2322 kmol HCO3/day</t>
  </si>
  <si>
    <t>Effluent average TSS load = 232.1461 kg SS/day</t>
  </si>
  <si>
    <t>Effluent average SNO2 load = 0.60441 kg N/day</t>
  </si>
  <si>
    <t>Effluent average SNO load = 0.039625 kg N/day</t>
  </si>
  <si>
    <t>Effluent average SNO load = 0.021031 kg N/day</t>
  </si>
  <si>
    <t>Effluent average Kjeldahl N load = 69.0026 kg N/d</t>
  </si>
  <si>
    <t>Effluent average total N load = 334.7538 kg N/d</t>
  </si>
  <si>
    <t>Effluent average total COD load = 873.5902 kg COD/d</t>
  </si>
  <si>
    <t>Sludge for disposal average XS conc = 103.0051 g COD/m3</t>
  </si>
  <si>
    <t>Sludge for disposal average XBH conc = 4718.462 g COD/m3</t>
  </si>
  <si>
    <t>Sludge for disposal average XBA1 conc = 246.1202 g COD/m3</t>
  </si>
  <si>
    <t>Sludge for disposal average XP conc = 809.924 g COD/m3</t>
  </si>
  <si>
    <t>Sludge for disposal average SNO3 conc = 14.855 g N/m3</t>
  </si>
  <si>
    <t>Sludge for disposal average SNH conc = 1.6046 g N/m3</t>
  </si>
  <si>
    <t>Sludge for disposal average SALK conc = 3.8025 mol HCO3/m3</t>
  </si>
  <si>
    <t>Sludge for disposal average TSS conc = 6160.0385 g SS/m3</t>
  </si>
  <si>
    <t>Sludge for disposal average SNO2 conc = 0.026813 g N/m3</t>
  </si>
  <si>
    <t>Sludge for disposal average SNO conc = 0.0017841 g N/m3</t>
  </si>
  <si>
    <t>Sludge for disposal average SN2O conc = 0.00094686 g N/m3</t>
  </si>
  <si>
    <t>Sludge for disposal average XBA2 conc = 85.2481 g COD/m3</t>
  </si>
  <si>
    <t>Sludge for disposal average Kjeldahl N conc = 632.8346 g N/m3</t>
  </si>
  <si>
    <t>Sludge for disposal average total N conc = 647.7191 g N/m3</t>
  </si>
  <si>
    <t>Sludge for disposal average total COD conc = 8244.5758 g COD/m3</t>
  </si>
  <si>
    <t>Sludge for disposal average BOD5 conc = 1187.51 g BOD5/m3</t>
  </si>
  <si>
    <t>Sludge for disposal average XS load = 39.657 kg COD/day</t>
  </si>
  <si>
    <t>Sludge for disposal average XBH load = 1816.6079 kg COD/day</t>
  </si>
  <si>
    <t>Sludge for disposal average XBA load = 94.7563 kg COD/day</t>
  </si>
  <si>
    <t>Sludge for disposal average SNO3 load = 5.7192 kg N/day</t>
  </si>
  <si>
    <t>Sludge for disposal average SNH load = 0.61777 kg N/day</t>
  </si>
  <si>
    <t>Sludge for disposal average SALK load = 1.464 kmol HCO3/day</t>
  </si>
  <si>
    <t>Sludge for disposal average TSS load = 2371.6148 kg SS/day</t>
  </si>
  <si>
    <t>Sludge for disposal average SNO2 load = 0.010323 kg N/day</t>
  </si>
  <si>
    <t>Sludge for disposal average SNO load = 0.00068686 kg N/day</t>
  </si>
  <si>
    <t>Sludge for disposal average SN2O load = 0.00036454 kg N/day</t>
  </si>
  <si>
    <t>Sludge for disposal average XBA2 load = 32.8205 kg N/day</t>
  </si>
  <si>
    <t>Sludge for disposal average total N load = 247.4026 kg N/d</t>
  </si>
  <si>
    <t>Sludge for disposal average total COD load = 3174.1617 kg COD/d</t>
  </si>
  <si>
    <t>Effluent Quality Index (EQI) = 6180.1109 kg poll.units/d</t>
  </si>
  <si>
    <t>Sludge production for disposal = 16464.2911 kg SS</t>
  </si>
  <si>
    <t>Average sludge production for disposal per day = 2352.0416 kg SS/d</t>
  </si>
  <si>
    <t>Sludge production released into effluent = 1625.0226 kg SS</t>
  </si>
  <si>
    <t>Average sludge production released into effluent per day = 232.1461 kg SS/d</t>
  </si>
  <si>
    <t>Total sludge production = 18089.3138 kg SS</t>
  </si>
  <si>
    <t>Total average sludge production per day = 2584.1877 kg SS/d</t>
  </si>
  <si>
    <t>Sludge production cost index = 11760.208</t>
  </si>
  <si>
    <t>Total Operational Cost Index (OCI) = 16671.7557</t>
  </si>
  <si>
    <t>N2O emission during nitrification/denitrification (AER1) = 1.2177 kg N2O/d</t>
  </si>
  <si>
    <t>N2O emission during nitrification/denitrification (AER2) = 0.60784 kg N2O/d</t>
  </si>
  <si>
    <t>N2O emission during nitrification/denitrification (AER3) = 0.27679 kg N2O/d</t>
  </si>
  <si>
    <t>N2O emission during nitrification/denitrification (total) = 2.1239 kg N2O/d</t>
  </si>
  <si>
    <t>N2O emission during nitrification/denitrification (AER1) = 1.9136 kg N-N2O/d</t>
  </si>
  <si>
    <t>N2O emission during nitrification/denitrification (AER2) = 0.95517 kg N-N2O/d</t>
  </si>
  <si>
    <t>N2O emission during nitrification/denitrification (AER3) = 0.43495 kg N-N2O/d</t>
  </si>
  <si>
    <t>N2O emission during nitrification/denitrification (total) = 3.3376 kg N-N2O/d</t>
  </si>
  <si>
    <t>95% percentile for effluent SNH (Ammonia95) = 6.831 g N/m3</t>
  </si>
  <si>
    <t>95% percentile for effluent TN (TN95) = 22.7699 g N/m3</t>
  </si>
  <si>
    <t>End time (hour:min:sec) = 9  23  24</t>
  </si>
  <si>
    <t xml:space="preserve">&gt;&gt; </t>
  </si>
  <si>
    <t>Effluent average flow rate = 18061.1771 m3/d</t>
  </si>
  <si>
    <t>Effluent average SS conc = 1.0198 g COD/m3</t>
  </si>
  <si>
    <t>Effluent average XI conc = 4.852 g COD/m3</t>
  </si>
  <si>
    <t>Effluent average XS conc = 0.20716 g COD/m3</t>
  </si>
  <si>
    <t>Effluent average XBH conc = 9.7623 g COD/m3</t>
  </si>
  <si>
    <t>Effluent average XBA1 conc = 0.4415 g COD/m3</t>
  </si>
  <si>
    <t>Effluent average XP conc = 1.309 g COD/m3</t>
  </si>
  <si>
    <t>Effluent average SO conc = 2.6311 g (-COD)/m3</t>
  </si>
  <si>
    <t>Effluent average SNO3 conc = 10.8431 g N/m3</t>
  </si>
  <si>
    <t>Effluent average SNH conc = 4.1743 g N/m3  (limit = 4 g N/m3)</t>
  </si>
  <si>
    <t>Effluent average SND conc = 0.49962 g N/m3</t>
  </si>
  <si>
    <t>Effluent average XND conc = 0.014687 g N/m3</t>
  </si>
  <si>
    <t>Effluent average SALK conc = 4.2597 mol HCO3/m3</t>
  </si>
  <si>
    <t>Effluent average TSS conc = 12.5396 g SS/m3  (limit = 30 g SS/m3)</t>
  </si>
  <si>
    <t>Effluent average SNO2 conc = 0.11599 g N/m3</t>
  </si>
  <si>
    <t>Effluent average SNO conc = 0.0064159 g N/m3</t>
  </si>
  <si>
    <t>Effluent average SN2O conc = 0.0035473 g N/m3</t>
  </si>
  <si>
    <t>Effluent average SN2 conc = 13.4438 g N/m3</t>
  </si>
  <si>
    <t>Effluent average XBA2 conc = 0.14757 g COD/m3</t>
  </si>
  <si>
    <t>Effluent average Kjeldahl N conc = 5.9485 g N/m3</t>
  </si>
  <si>
    <t>Effluent average total N conc = 16.9176 g N/m3  (limit = 18 g N/m3)</t>
  </si>
  <si>
    <t>Effluent average total COD conc = 47.7393 g COD/m3  (limit = 100 g COD/m3)</t>
  </si>
  <si>
    <t>Effluent average BOD5 conc = 2.6875 g/m3  (limit = 10 g/m3)</t>
  </si>
  <si>
    <t>Effluent average SI load = 541.8353 kg COD/day</t>
  </si>
  <si>
    <t>Effluent average SS load = 18.4189 kg COD/day</t>
  </si>
  <si>
    <t>Effluent average XI load = 87.6324 kg COD/day</t>
  </si>
  <si>
    <t>Effluent average XS load = 3.7416 kg COD/day</t>
  </si>
  <si>
    <t>Effluent average XBH load = 176.3178 kg COD/day</t>
  </si>
  <si>
    <t>Effluent average XBA1 load = 7.974 kg COD/day</t>
  </si>
  <si>
    <t>Effluent average XP load = 23.6428 kg COD/day</t>
  </si>
  <si>
    <t>Effluent average SO load = 47.5202 kg (-COD)/day</t>
  </si>
  <si>
    <t>Effluent average SNO3 load = 195.839 kg N/day</t>
  </si>
  <si>
    <t>Effluent average SNH load = 75.3933 kg N/day</t>
  </si>
  <si>
    <t>Effluent average SND load = 9.0238 kg N/day</t>
  </si>
  <si>
    <t>Effluent average XND load = 0.26527 kg N/day</t>
  </si>
  <si>
    <t>Effluent average SALK load = 76.9348 kmol HCO3/day</t>
  </si>
  <si>
    <t>Effluent average TSS load = 226.4805 kg SS/day</t>
  </si>
  <si>
    <t>Effluent average SNO2 load = 2.095 kg N/day</t>
  </si>
  <si>
    <t>Effluent average SNO load = 0.11588 kg N/day</t>
  </si>
  <si>
    <t>Effluent average SNO load = 0.064069 kg N/day</t>
  </si>
  <si>
    <t>Effluent average SN2O load = 242.8108 kg N/day</t>
  </si>
  <si>
    <t>Effluent average SN2 load = 2.6653 kg COD/day</t>
  </si>
  <si>
    <t>Effluent average Kjeldahl N load = 107.4372 kg N/d</t>
  </si>
  <si>
    <t>Effluent average total N load = 305.5511 kg N/d</t>
  </si>
  <si>
    <t>Effluent average total COD load = 862.2281 kg COD/d</t>
  </si>
  <si>
    <t>Effluent average BOD5 load = 48.5402 kg BOD5/d</t>
  </si>
  <si>
    <t>Sludge for disposal average SS conc = 0.98252 g COD/m3</t>
  </si>
  <si>
    <t>Sludge for disposal average XI conc = 2248.2643 g COD/m3</t>
  </si>
  <si>
    <t>Sludge for disposal average XS conc = 92.2924 g COD/m3</t>
  </si>
  <si>
    <t>Sludge for disposal average XBH conc = 4528.0448 g COD/m3</t>
  </si>
  <si>
    <t>Sludge for disposal average XBA1 conc = 204.5342 g COD/m3</t>
  </si>
  <si>
    <t>Sludge for disposal average XP conc = 606.1782 g COD/m3</t>
  </si>
  <si>
    <t>Sludge for disposal average SO conc = 2.8474 g (-COD)/m3</t>
  </si>
  <si>
    <t>Sludge for disposal average SNO3 conc = 11.1454 g N/m3</t>
  </si>
  <si>
    <t>Sludge for disposal average SNH conc = 3.6485 g N/m3</t>
  </si>
  <si>
    <t>Sludge for disposal average SND conc = 0.48512 g N/m3</t>
  </si>
  <si>
    <t>Sludge for disposal average XND conc = 6.5782 g N/m3</t>
  </si>
  <si>
    <t>Sludge for disposal average SALK conc = 4.2082 mol HCO3/m3</t>
  </si>
  <si>
    <t>Sludge for disposal average TSS conc = 5810.7365 g SS/m3</t>
  </si>
  <si>
    <t>Sludge for disposal average SNO2 conc = 0.10008 g N/m3</t>
  </si>
  <si>
    <t>Sludge for disposal average SNO conc = 0.0056062 g N/m3</t>
  </si>
  <si>
    <t>Sludge for disposal average SN2O conc = 0.0031003 g N/m3</t>
  </si>
  <si>
    <t>Sludge for disposal average SN2 conc = 13.4324 g N/m3</t>
  </si>
  <si>
    <t>Sludge for disposal average XBA2 conc = 68.3348 g COD/m3</t>
  </si>
  <si>
    <t>Sludge for disposal average Kjeldahl N conc = 598.9571 g N/m3</t>
  </si>
  <si>
    <t>Sludge for disposal average total N conc = 610.2113 g N/m3</t>
  </si>
  <si>
    <t>Sludge for disposal average total COD conc = 7778.6312 g COD/m3</t>
  </si>
  <si>
    <t>Sludge for disposal average BOD5 conc = 1127.5289 g BOD5/m3</t>
  </si>
  <si>
    <t>Sludge for disposal average SS load = 0.37827 kg COD/day</t>
  </si>
  <si>
    <t>Sludge for disposal average XI load = 865.5817 kg COD/day</t>
  </si>
  <si>
    <t>Sludge for disposal average XS load = 35.5326 kg COD/day</t>
  </si>
  <si>
    <t>Sludge for disposal average XBH load = 1743.2972 kg COD/day</t>
  </si>
  <si>
    <t>Sludge for disposal average XBA load = 78.7457 kg COD/day</t>
  </si>
  <si>
    <t>Sludge for disposal average XP load = 233.3786 kg COD/day</t>
  </si>
  <si>
    <t>Sludge for disposal average SO load = 1.0962 kg (-COD)/day</t>
  </si>
  <si>
    <t>Sludge for disposal average SNO3 load = 4.291 kg N/day</t>
  </si>
  <si>
    <t>Sludge for disposal average SNH load = 1.4047 kg N/day</t>
  </si>
  <si>
    <t>Sludge for disposal average SND load = 0.18677 kg N/day</t>
  </si>
  <si>
    <t>Sludge for disposal average XND load = 2.5326 kg N/day</t>
  </si>
  <si>
    <t>Sludge for disposal average SALK load = 1.6202 kmol HCO3/day</t>
  </si>
  <si>
    <t>Sludge for disposal average TSS load = 2237.1335 kg SS/day</t>
  </si>
  <si>
    <t>Sludge for disposal average SNO2 load = 0.038529 kg N/day</t>
  </si>
  <si>
    <t>Sludge for disposal average SNO load = 0.0021584 kg N/day</t>
  </si>
  <si>
    <t>Sludge for disposal average SN2O load = 0.0011936 kg N/day</t>
  </si>
  <si>
    <t>Sludge for disposal average SN2 load = 5.1715 kg N/day</t>
  </si>
  <si>
    <t>Sludge for disposal average XBA2 load = 26.3089 kg N/day</t>
  </si>
  <si>
    <t>Sludge for disposal average Kjeldahl N load = 229.0199 kg N/d</t>
  </si>
  <si>
    <t>Sludge for disposal average total N load = 233.3528 kg N/d</t>
  </si>
  <si>
    <t>Sludge for disposal average total COD load = 2994.773 kg COD/d</t>
  </si>
  <si>
    <t>Sludge for disposal average BOD5 load = 434.0986 kg BOD5/d</t>
  </si>
  <si>
    <t>Effluent Quality Index (EQI) = 6627.399 kg poll.units/d</t>
  </si>
  <si>
    <t>Sludge production for disposal = 15502.3893 kg SS</t>
  </si>
  <si>
    <t>Average sludge production for disposal per day = 2214.627 kg SS/d</t>
  </si>
  <si>
    <t>Sludge production released into effluent = 1585.3632 kg SS</t>
  </si>
  <si>
    <t>Average sludge production released into effluent per day = 226.4805 kg SS/d</t>
  </si>
  <si>
    <t>Total sludge production = 17087.7524 kg SS</t>
  </si>
  <si>
    <t>Total average sludge production per day = 2441.1075 kg SS/d</t>
  </si>
  <si>
    <t>Sludge production cost index = 11073.1352</t>
  </si>
  <si>
    <t>Total Operational Cost Index (OCI) = 15984.683</t>
  </si>
  <si>
    <t>N2O emission during nitrification/denitrification (ANOX1) = 0.008419 kg N2O/d</t>
  </si>
  <si>
    <t>N2O emission during nitrification/denitrification (ANOX2) = 0.0078649 kg N2O/d</t>
  </si>
  <si>
    <t>N2O emission during nitrification/denitrification (AER1) = 1.5544 kg N2O/d</t>
  </si>
  <si>
    <t>N2O emission during nitrification/denitrification (AER2) = 1.2172 kg N2O/d</t>
  </si>
  <si>
    <t>N2O emission during nitrification/denitrification (AER3) = 0.80495 kg N2O/d</t>
  </si>
  <si>
    <t>N2O emission during nitrification/denitrification (total) = 3.5929 kg N2O/d</t>
  </si>
  <si>
    <t>N2O emission during nitrification/denitrification (ANOX1) = 0.01323 kg N-N2O/d</t>
  </si>
  <si>
    <t>N2O emission during nitrification/denitrification (ANOX2) = 0.012359 kg N-N2O/d</t>
  </si>
  <si>
    <t>N2O emission during nitrification/denitrification (AER1) = 2.4426 kg N-N2O/d</t>
  </si>
  <si>
    <t>N2O emission during nitrification/denitrification (AER2) = 1.9128 kg N-N2O/d</t>
  </si>
  <si>
    <t>N2O emission during nitrification/denitrification (AER3) = 1.2649 kg N-N2O/d</t>
  </si>
  <si>
    <t>N2O emission during nitrification/denitrification (total) = 5.6459 kg N-N2O/d</t>
  </si>
  <si>
    <t>95% percentile for effluent SNH (Ammonia95) = 10.1776 g N/m3</t>
  </si>
  <si>
    <t>95% percentile for effluent TN (TN95) = 21.179 g N/m3</t>
  </si>
  <si>
    <t>95% percentile for effluent TSS (TSS95) = 15.2867 g SS/m3</t>
  </si>
  <si>
    <t>during 1.3229 days, i.e. 18.8988% of the operating time.</t>
  </si>
  <si>
    <t>during 2.9271 days, i.e. 41.8155% of the operating time.</t>
  </si>
  <si>
    <t>The limit was violated at 12 different occasions.</t>
  </si>
  <si>
    <t>End time (hour:min:sec) = 15   1   3</t>
  </si>
  <si>
    <t>Effluent average flow rate = 92230.3196 m3/d</t>
  </si>
  <si>
    <t>Effluent average SS conc = 1.198 g COD/m3</t>
  </si>
  <si>
    <t>Effluent average XI conc = 1153.7781 g COD/m3</t>
  </si>
  <si>
    <t>Effluent average XS conc = 51.8365 g COD/m3</t>
  </si>
  <si>
    <t>Effluent average XBH conc = 2419.4696 g COD/m3</t>
  </si>
  <si>
    <t>Effluent average XBA1 conc = 126.2204 g COD/m3</t>
  </si>
  <si>
    <t>Effluent average XP conc = 415.4452 g COD/m3</t>
  </si>
  <si>
    <t>Effluent average SO conc = 3.7236 g (-COD)/m3</t>
  </si>
  <si>
    <t>Effluent average SNO3 conc = 14.8366 g N/m3</t>
  </si>
  <si>
    <t>Effluent average SNH conc = 1.6537 g N/m3  (limit = 4 g N/m3)</t>
  </si>
  <si>
    <t>Effluent average SND conc = 0.5493 g N/m3</t>
  </si>
  <si>
    <t>Effluent average XND conc = 3.8625 g N/m3</t>
  </si>
  <si>
    <t>Effluent average SALK conc = 3.8063 mol HCO3/m3</t>
  </si>
  <si>
    <t>Effluent average SNO2 conc = 0.027347 g N/m3</t>
  </si>
  <si>
    <t>Effluent average SNO conc = 0.0018288 g N/m3</t>
  </si>
  <si>
    <t>Effluent average SN2O conc = 0.00096995 g N/m3</t>
  </si>
  <si>
    <t>Effluent average SN2 conc = 13.3859 g N/m3</t>
  </si>
  <si>
    <t>Effluent average XBA2 conc = 43.7195 g COD/m3</t>
  </si>
  <si>
    <t>Effluent average Kjeldahl N conc = 322.9081 g N/m3</t>
  </si>
  <si>
    <t>Effluent average total N conc = 337.7748 g N/m3  (limit = 18 g N/m3)</t>
  </si>
  <si>
    <t>Effluent average total COD conc = 4241.6672 g COD/m3  (limit = 100 g COD/m3)</t>
  </si>
  <si>
    <t>Effluent average BOD5 conc = 608.8228 g/m3  (limit = 10 g/m3)</t>
  </si>
  <si>
    <t>Effluent average SI load = 2766.9096 kg COD/day</t>
  </si>
  <si>
    <t>Effluent average SS load = 110.4904 kg COD/day</t>
  </si>
  <si>
    <t>Effluent average XI load = 106413.3189 kg COD/day</t>
  </si>
  <si>
    <t>Effluent average XS load = 4780.8936 kg COD/day</t>
  </si>
  <si>
    <t>Effluent average XBH load = 223148.4573 kg COD/day</t>
  </si>
  <si>
    <t>Effluent average XBA1 load = 11641.3456 kg COD/day</t>
  </si>
  <si>
    <t>Effluent average XP load = 38316.6447 kg COD/day</t>
  </si>
  <si>
    <t>Effluent average SO load = 343.4286 kg (-COD)/day</t>
  </si>
  <si>
    <t>Effluent average SNO3 load = 1368.3805 kg N/day</t>
  </si>
  <si>
    <t>Effluent average SNH load = 152.5221 kg N/day</t>
  </si>
  <si>
    <t>Effluent average SND load = 50.6623 kg N/day</t>
  </si>
  <si>
    <t>Effluent average XND load = 356.2374 kg N/day</t>
  </si>
  <si>
    <t>Effluent average SALK load = 351.059 kmol HCO3/day</t>
  </si>
  <si>
    <t>Effluent average SNO2 load = 2.5222 kg N/day</t>
  </si>
  <si>
    <t>Effluent average SNO load = 0.16867 kg N/day</t>
  </si>
  <si>
    <t>Effluent average SNO load = 0.089458 kg N/day</t>
  </si>
  <si>
    <t>Effluent average SN2O load = 1234.5821 kg N/day</t>
  </si>
  <si>
    <t>Effluent average SN2 load = 4032.2657 kg COD/day</t>
  </si>
  <si>
    <t>Effluent average Kjeldahl N load = 29781.9175 kg N/d</t>
  </si>
  <si>
    <t>Effluent average total N load = 31153.0784 kg N/d</t>
  </si>
  <si>
    <t>Effluent average total COD load = 391210.3257 kg COD/d</t>
  </si>
  <si>
    <t>Effluent average BOD5 load = 56151.9218 kg BOD5/d</t>
  </si>
  <si>
    <t>N2O emission during nitrification/denitrification (ANOX1) = 0.016417 kg N-N2O/d</t>
  </si>
  <si>
    <t>N2O emission during nitrification/denitrification (ANOX2) = 0.0175 kg N-N2O/d</t>
  </si>
  <si>
    <t>N2O emission during nitrification/denitrification (AER1) = 1.9175 kg N-N2O/d</t>
  </si>
  <si>
    <t>N2O emission during nitrification/denitrification (AER2) = 0.95205 kg N-N2O/d</t>
  </si>
  <si>
    <t>N2O emission during nitrification/denitrification (AER3) = 0.42768 kg N-N2O/d</t>
  </si>
  <si>
    <t>N2O emission during nitrification/denitrification (total) = 3.3312 kg N-N2O/d</t>
  </si>
  <si>
    <t>95% percentile for effluent SNH (Ammonia95) = 6.6276 g N/m3</t>
  </si>
  <si>
    <t>95% percentile for effluent TN (TN95) = 356.8487 g N/m3</t>
  </si>
  <si>
    <t>during 6.9999 days, i.e. 100% of the operating time.</t>
  </si>
  <si>
    <t>The limit was violated at 1 different occasions.</t>
  </si>
  <si>
    <t>The maximum effluent total COD level (100 g COD/m3) was violated</t>
  </si>
  <si>
    <t>during 0.81415 days, i.e. 11.6308% of the operating time.</t>
  </si>
  <si>
    <t>The maximum effluent BOD5 level (10 mg/l) was violated</t>
  </si>
  <si>
    <t>End time (hour:min:sec) = 17  18  31</t>
  </si>
  <si>
    <t>***** Plant evaluation of BSM1 system initiated *****</t>
  </si>
  <si>
    <t>Start time for BSM1 evaluation (hour:min:sec) = 12  18  51</t>
  </si>
  <si>
    <t>Overall plant performance during time 7.0001 to 14 days</t>
  </si>
  <si>
    <t>*****************************************************</t>
  </si>
  <si>
    <t>Influent average concentrations based on load</t>
  </si>
  <si>
    <t>Influent average flow rate = 92230.3196 m3/d</t>
  </si>
  <si>
    <t>Influent average SI conc = 30 g COD/m3</t>
  </si>
  <si>
    <t>Influent average SS conc = 14.8537 g COD/m3</t>
  </si>
  <si>
    <t>Influent average XI conc = 1153.6366 g COD/m3</t>
  </si>
  <si>
    <t>Influent average XS conc = 92.0312 g COD/m3</t>
  </si>
  <si>
    <t>Influent average XBH conc = 2403.351 g COD/m3</t>
  </si>
  <si>
    <t>Influent average XBA1 conc = 125.0665 g COD/m3</t>
  </si>
  <si>
    <t>Influent average XP conc = 411.6094 g COD/m3</t>
  </si>
  <si>
    <t>Influent average SO conc = 3.0237 g (-COD)/m3</t>
  </si>
  <si>
    <t>Influent average SNO3 conc = 11.8839 g N/m3</t>
  </si>
  <si>
    <t>Influent average SNH conc = 7.5948 g N/m3  (limit = 4 g N/m3)</t>
  </si>
  <si>
    <t>Influent average SND conc = 1.8277 g N/m3</t>
  </si>
  <si>
    <t>Influent average XND conc = 5.9577 g N/m3</t>
  </si>
  <si>
    <t>Influent average SALK conc = 4.442 mol HCO3/m3</t>
  </si>
  <si>
    <t>Influent average SNO2 conc = 0.021451 g N/m3</t>
  </si>
  <si>
    <t>Influent average SNO conc = 0.0014272 g N/m3</t>
  </si>
  <si>
    <t>Influent average SN2O conc = 0.00075749 g N/m3</t>
  </si>
  <si>
    <t>Influent average SN2 conc = 13.3712 g N/m3</t>
  </si>
  <si>
    <t>Influent average XBA2 conc = 43.3194 g COD/m3</t>
  </si>
  <si>
    <t>Influent average Kjeldahl N conc = 330.4643 g N/m3</t>
  </si>
  <si>
    <t>Influent average total N conc = 342.3719 g N/m3  (limit = 18 g N/m3)</t>
  </si>
  <si>
    <t>Influent average total COD conc = 4273.8679 g COD/m3  (limit = 100 g COD/m3)</t>
  </si>
  <si>
    <t>Influent average BOD5 conc = 1607.3739 g/m3  (limit = 10 g/m3)</t>
  </si>
  <si>
    <t>Influent average load</t>
  </si>
  <si>
    <t>Influent average SI load = 2766.9096 kg COD/day</t>
  </si>
  <si>
    <t>Influent average SS load = 1369.9621 kg COD/day</t>
  </si>
  <si>
    <t>Influent average XI load = 106400.2736 kg COD/day</t>
  </si>
  <si>
    <t>Influent average XS load = 8488.0692 kg COD/day</t>
  </si>
  <si>
    <t>Influent average XBH load = 221661.8319 kg COD/day</t>
  </si>
  <si>
    <t>Influent average XBA1 load = 11534.927 kg COD/day</t>
  </si>
  <si>
    <t>Influent average XP load = 37962.8677 kg COD/day</t>
  </si>
  <si>
    <t>Influent average SO load = 278.8776 kg (-COD)/day</t>
  </si>
  <si>
    <t>Influent average SNO3 load = 1096.0591 kg N/day</t>
  </si>
  <si>
    <t>Influent average SNH load = 700.4748 kg N/day</t>
  </si>
  <si>
    <t>Influent average SND load = 168.5691 kg N/day</t>
  </si>
  <si>
    <t>Influent average XND load = 549.4774 kg N/day</t>
  </si>
  <si>
    <t>Influent average SALK load = 409.6857 kmol HCO3/day</t>
  </si>
  <si>
    <t>Influent average SNO2 load = 1.9784 kg N/day</t>
  </si>
  <si>
    <t>Influent average SNO load = 0.13164 kg N/day</t>
  </si>
  <si>
    <t>Influent average SNO load = 0.069863 kg N/day</t>
  </si>
  <si>
    <t>Influent average SN2O load = 1233.2274 kg N/day</t>
  </si>
  <si>
    <t>Influent average SN2 load = 3995.36 kg COD/day</t>
  </si>
  <si>
    <t>Influent average Kjeldahl N load = 30478.8319 kg N/d</t>
  </si>
  <si>
    <t>Influent average total N load = 31577.071 kg N/d</t>
  </si>
  <si>
    <t>Influent average total COD load = 394180.201 kg COD/d</t>
  </si>
  <si>
    <t>Influent average BOD5 load = 148248.6074 kg BOD5/d</t>
  </si>
  <si>
    <t>End time (hour:min:sec) = 12  18  51</t>
  </si>
  <si>
    <t>Influent average flow rate = 18447.0103 m3/d</t>
  </si>
  <si>
    <t>Influent average SS conc = 69.5028 g COD/m3</t>
  </si>
  <si>
    <t>Influent average XI conc = 51.1982 g COD/m3</t>
  </si>
  <si>
    <t>Influent average XS conc = 202.3218 g COD/m3</t>
  </si>
  <si>
    <t>Influent average XBH conc = 28.1689 g COD/m3</t>
  </si>
  <si>
    <t>Influent average XBA1 conc = 0 g COD/m3</t>
  </si>
  <si>
    <t>Influent average XP conc = 0 g COD/m3</t>
  </si>
  <si>
    <t>Influent average SO conc = 0 g (-COD)/m3</t>
  </si>
  <si>
    <t>Influent average SNO3 conc = 0 g N/m3</t>
  </si>
  <si>
    <t>Influent average SNH conc = 31.5553 g N/m3  (limit = 4 g N/m3)</t>
  </si>
  <si>
    <t>Influent average SND conc = 6.9503 g N/m3</t>
  </si>
  <si>
    <t>Influent average XND conc = 10.5898 g N/m3</t>
  </si>
  <si>
    <t>Influent average SALK conc = 7 mol HCO3/m3</t>
  </si>
  <si>
    <t>Influent average SNO2 conc = 0 g N/m3</t>
  </si>
  <si>
    <t>Influent average SNO conc = 0 g N/m3</t>
  </si>
  <si>
    <t>Influent average SN2O conc = 0 g N/m3</t>
  </si>
  <si>
    <t>Influent average SN2 conc = 13.3171 g N/m3</t>
  </si>
  <si>
    <t>Influent average XBA2 conc = 0 g COD/m3</t>
  </si>
  <si>
    <t>Influent average Kjeldahl N conc = 54.5898 g N/m3</t>
  </si>
  <si>
    <t>Influent average total N conc = 54.5898 g N/m3  (limit = 18 g N/m3)</t>
  </si>
  <si>
    <t>Influent average total COD conc = 381.1916 g COD/m3  (limit = 100 g COD/m3)</t>
  </si>
  <si>
    <t>Influent average BOD5 conc = 193.5309 g/m3  (limit = 10 g/m3)</t>
  </si>
  <si>
    <t>Influent average SI load = 553.4103 kg COD/day</t>
  </si>
  <si>
    <t>Influent average SS load = 1282.1182 kg COD/day</t>
  </si>
  <si>
    <t>Influent average XI load = 944.4534 kg COD/day</t>
  </si>
  <si>
    <t>Influent average XS load = 3732.2318 kg COD/day</t>
  </si>
  <si>
    <t>Influent average XBH load = 519.6313 kg COD/day</t>
  </si>
  <si>
    <t>Influent average XBA1 load = 0 kg COD/day</t>
  </si>
  <si>
    <t>Influent average XP load = 0 kg COD/day</t>
  </si>
  <si>
    <t>Influent average SO load = 0 kg (-COD)/day</t>
  </si>
  <si>
    <t>Influent average SNO3 load = 0 kg N/day</t>
  </si>
  <si>
    <t>Influent average SNH load = 582.1011 kg N/day</t>
  </si>
  <si>
    <t>Influent average SND load = 128.2118 kg N/day</t>
  </si>
  <si>
    <t>Influent average XND load = 195.3501 kg N/day</t>
  </si>
  <si>
    <t>Influent average SALK load = 129.1291 kmol HCO3/day</t>
  </si>
  <si>
    <t>Influent average SNO2 load = 0 kg N/day</t>
  </si>
  <si>
    <t>Influent average SNO load = 0 kg N/day</t>
  </si>
  <si>
    <t>Influent average SN2O load = 245.6601 kg N/day</t>
  </si>
  <si>
    <t>Influent average SN2 load = 0 kg COD/day</t>
  </si>
  <si>
    <t>Influent average Kjeldahl N load = 1007.0186 kg N/d</t>
  </si>
  <si>
    <t>Influent average total N load = 1007.0186 kg N/d</t>
  </si>
  <si>
    <t>Influent average total COD load = 7031.8449 kg COD/d</t>
  </si>
  <si>
    <t>Influent average BOD5 load = 3570.067 kg BOD5/d</t>
  </si>
  <si>
    <t>Effluent average flow rate = 18062.0103 m3/d</t>
  </si>
  <si>
    <t>Effluent average SS conc = 1.2206 g COD/m3</t>
  </si>
  <si>
    <t>Effluent average XI conc = 4.6844 g COD/m3</t>
  </si>
  <si>
    <t>Effluent average XS conc = 0.22048 g COD/m3</t>
  </si>
  <si>
    <t>Effluent average XBH conc = 9.8212 g COD/m3</t>
  </si>
  <si>
    <t>Effluent average XBA1 conc = 0.51512 g COD/m3</t>
  </si>
  <si>
    <t>Effluent average XP conc = 1.6895 g COD/m3</t>
  </si>
  <si>
    <t>Effluent average SO conc = 3.5553 g (-COD)/m3</t>
  </si>
  <si>
    <t>Effluent average SNO3 conc = 14.922 g N/m3</t>
  </si>
  <si>
    <t>Effluent average SNH conc = 1.7129 g N/m3  (limit = 4 g N/m3)</t>
  </si>
  <si>
    <t>Effluent average SND conc = 0.5568 g N/m3</t>
  </si>
  <si>
    <t>Effluent average XND conc = 0.016296 g N/m3</t>
  </si>
  <si>
    <t>Effluent average SALK conc = 3.8011 mol HCO3/m3</t>
  </si>
  <si>
    <t>Effluent average SNO2 conc = 0.026662 g N/m3</t>
  </si>
  <si>
    <t>Effluent average SNO conc = 0.0018237 g N/m3</t>
  </si>
  <si>
    <t>Effluent average SN2O conc = 0.0009647 g N/m3</t>
  </si>
  <si>
    <t>Effluent average SN2 conc = 13.3894 g N/m3</t>
  </si>
  <si>
    <t>Effluent average XBA2 conc = 0.1788 g COD/m3</t>
  </si>
  <si>
    <t>Effluent average Kjeldahl N conc = 3.5727 g N/m3</t>
  </si>
  <si>
    <t>Effluent average total N conc = 18.5241 g N/m3  (limit = 18 g N/m3)</t>
  </si>
  <si>
    <t>Effluent average total COD conc = 48.3301 g COD/m3  (limit = 100 g COD/m3)</t>
  </si>
  <si>
    <t>Effluent average BOD5 conc = 2.7787 g/m3  (limit = 10 g/m3)</t>
  </si>
  <si>
    <t>Effluent average SI load = 541.8603 kg COD/day</t>
  </si>
  <si>
    <t>Effluent average SS load = 22.0473 kg COD/day</t>
  </si>
  <si>
    <t>Effluent average XI load = 84.6091 kg COD/day</t>
  </si>
  <si>
    <t>Effluent average XS load = 3.9823 kg COD/day</t>
  </si>
  <si>
    <t>Effluent average XBH load = 177.3898 kg COD/day</t>
  </si>
  <si>
    <t>Effluent average XBA1 load = 9.3041 kg COD/day</t>
  </si>
  <si>
    <t>Effluent average XP load = 30.516 kg COD/day</t>
  </si>
  <si>
    <t>Effluent average SO load = 64.2154 kg (-COD)/day</t>
  </si>
  <si>
    <t>Effluent average SNO3 load = 269.5204 kg N/day</t>
  </si>
  <si>
    <t>Effluent average SNH load = 30.938 kg N/day</t>
  </si>
  <si>
    <t>Effluent average SND load = 10.0569 kg N/day</t>
  </si>
  <si>
    <t>Effluent average XND load = 0.29434 kg N/day</t>
  </si>
  <si>
    <t>Effluent average SALK load = 68.656 kmol HCO3/day</t>
  </si>
  <si>
    <t>Effluent average SNO2 load = 0.48157 kg N/day</t>
  </si>
  <si>
    <t>Effluent average SNO load = 0.032939 kg N/day</t>
  </si>
  <si>
    <t>Effluent average SNO load = 0.017424 kg N/day</t>
  </si>
  <si>
    <t>Effluent average SN2O load = 241.8395 kg N/day</t>
  </si>
  <si>
    <t>Effluent average SN2 load = 3.2295 kg COD/day</t>
  </si>
  <si>
    <t>Effluent average Kjeldahl N load = 64.5301 kg N/d</t>
  </si>
  <si>
    <t>Effluent average total N load = 334.5825 kg N/d</t>
  </si>
  <si>
    <t>Effluent average total COD load = 872.9384 kg COD/d</t>
  </si>
  <si>
    <t>Effluent average BOD5 load = 50.1898 kg BOD5/d</t>
  </si>
  <si>
    <t>N2O emission during nitrification/denitrification (ANOX1) = 0.016549 kg N-N2O/d</t>
  </si>
  <si>
    <t>N2O emission during nitrification/denitrification (ANOX2) = 0.017671 kg N-N2O/d</t>
  </si>
  <si>
    <t>N2O emission during nitrification/denitrification (AER1) = 1.8839 kg N-N2O/d</t>
  </si>
  <si>
    <t>N2O emission during nitrification/denitrification (AER2) = 0.87642 kg N-N2O/d</t>
  </si>
  <si>
    <t>N2O emission during nitrification/denitrification (AER3) = 0.36752 kg N-N2O/d</t>
  </si>
  <si>
    <t>N2O emission during nitrification/denitrification (total) = 3.1621 kg N-N2O/d</t>
  </si>
  <si>
    <t>95% percentile for effluent SNH (Ammonia95) = 5.0158 g N/m3</t>
  </si>
  <si>
    <t>95% percentile for effluent TN (TN95) = 21.3462 g N/m3</t>
  </si>
  <si>
    <t>during 3.4815 days, i.e. 49.7362% of the operating time.</t>
  </si>
  <si>
    <t>during 0.76905 days, i.e. 10.9865% of the operating time.</t>
  </si>
  <si>
    <t>End time (hour:min:sec) = 12  35  13</t>
  </si>
  <si>
    <t>Effluent average flow rate = 18061.0808 m3/d</t>
  </si>
  <si>
    <t>Effluent average XS conc = 0.22232 g COD/m3</t>
  </si>
  <si>
    <t>Effluent average SO conc = 3.5121 g (-COD)/m3</t>
  </si>
  <si>
    <t>Effluent average SNH conc = 1.955 g N/m3  (limit = 4 g N/m3)</t>
  </si>
  <si>
    <t>Effluent average SND conc = 0.56022 g N/m3</t>
  </si>
  <si>
    <t>Effluent average SNO2 conc = 0.033462 g N/m3</t>
  </si>
  <si>
    <t>Effluent average SNO conc = 0.0021938 g N/m3</t>
  </si>
  <si>
    <t>Effluent average SN2O conc = 0.0011643 g N/m3</t>
  </si>
  <si>
    <t>Effluent average Kjeldahl N conc = 3.8203 g N/m3</t>
  </si>
  <si>
    <t>Effluent average total N conc = 18.5343 g N/m3  (limit = 18 g N/m3)</t>
  </si>
  <si>
    <t>Effluent average total COD conc = 48.3683 g COD/m3  (limit = 100 g COD/m3)</t>
  </si>
  <si>
    <t>Effluent average SI load = 541.8324 kg COD/day</t>
  </si>
  <si>
    <t>Effluent average SS load = 22.2261 kg COD/day</t>
  </si>
  <si>
    <t>Effluent average XI load = 84.8242 kg COD/day</t>
  </si>
  <si>
    <t>Effluent average XS load = 4.0154 kg COD/day</t>
  </si>
  <si>
    <t>Effluent average XBH load = 177.6461 kg COD/day</t>
  </si>
  <si>
    <t>Effluent average XP load = 30.5465 kg COD/day</t>
  </si>
  <si>
    <t>Effluent average SO load = 63.432 kg (-COD)/day</t>
  </si>
  <si>
    <t>Effluent average SNO3 load = 265.0851 kg N/day</t>
  </si>
  <si>
    <t>Effluent average SNH load = 35.3102 kg N/day</t>
  </si>
  <si>
    <t>Effluent average SND load = 10.1182 kg N/day</t>
  </si>
  <si>
    <t>Effluent average XND load = 0.29655 kg N/day</t>
  </si>
  <si>
    <t>Effluent average SALK load = 69.2318 kmol HCO3/day</t>
  </si>
  <si>
    <t>Effluent average TSS load = 232.1438 kg SS/day</t>
  </si>
  <si>
    <t>Effluent average SNO2 load = 0.60436 kg N/day</t>
  </si>
  <si>
    <t>Effluent average SNO load = 0.039622 kg N/day</t>
  </si>
  <si>
    <t>Effluent average SNO load = 0.021029 kg N/day</t>
  </si>
  <si>
    <t>Effluent average SN2O load = 241.8726 kg N/day</t>
  </si>
  <si>
    <t>Effluent average Kjeldahl N load = 68.9992 kg N/d</t>
  </si>
  <si>
    <t>Effluent average total N load = 334.7494 kg N/d</t>
  </si>
  <si>
    <t>Effluent average total COD load = 873.5835 kg COD/d</t>
  </si>
  <si>
    <t>Effluent average BOD5 load = 50.2923 kg BOD5/d</t>
  </si>
  <si>
    <t>Sludge for disposal average XI conc = 2250.6523 g COD/m3</t>
  </si>
  <si>
    <t>Sludge for disposal average XS conc = 103.0056 g COD/m3</t>
  </si>
  <si>
    <t>Sludge for disposal average XBH conc = 4718.5009 g COD/m3</t>
  </si>
  <si>
    <t>Sludge for disposal average XBA1 conc = 246.1237 g COD/m3</t>
  </si>
  <si>
    <t>Sludge for disposal average XP conc = 809.9272 g COD/m3</t>
  </si>
  <si>
    <t>Sludge for disposal average XND conc = 7.6498 g N/m3</t>
  </si>
  <si>
    <t>Sludge for disposal average TSS conc = 6160.0945 g SS/m3</t>
  </si>
  <si>
    <t>Sludge for disposal average SNO conc = 0.001784 g N/m3</t>
  </si>
  <si>
    <t>Sludge for disposal average SN2O conc = 0.00094684 g N/m3</t>
  </si>
  <si>
    <t>Sludge for disposal average XBA2 conc = 85.2496 g COD/m3</t>
  </si>
  <si>
    <t>Sludge for disposal average Kjeldahl N conc = 632.8403 g N/m3</t>
  </si>
  <si>
    <t>Sludge for disposal average total N conc = 647.7248 g N/m3</t>
  </si>
  <si>
    <t>Sludge for disposal average total COD conc = 8244.6505 g COD/m3</t>
  </si>
  <si>
    <t>Sludge for disposal average BOD5 conc = 1187.5203 g BOD5/m3</t>
  </si>
  <si>
    <t>Sludge for disposal average XI load = 866.5011 kg COD/day</t>
  </si>
  <si>
    <t>Sludge for disposal average XS load = 39.6571 kg COD/day</t>
  </si>
  <si>
    <t>Sludge for disposal average XBH load = 1816.6229 kg COD/day</t>
  </si>
  <si>
    <t>Sludge for disposal average XBA load = 94.7576 kg COD/day</t>
  </si>
  <si>
    <t>Sludge for disposal average XP load = 311.822 kg COD/day</t>
  </si>
  <si>
    <t>Sludge for disposal average SNH load = 0.61776 kg N/day</t>
  </si>
  <si>
    <t>Sludge for disposal average XND load = 2.9452 kg N/day</t>
  </si>
  <si>
    <t>Sludge for disposal average TSS load = 2371.6364 kg SS/day</t>
  </si>
  <si>
    <t>Sludge for disposal average SNO load = 0.00068685 kg N/day</t>
  </si>
  <si>
    <t>Sludge for disposal average SN2O load = 0.00036453 kg N/day</t>
  </si>
  <si>
    <t>Sludge for disposal average XBA2 load = 32.8211 kg N/day</t>
  </si>
  <si>
    <t>Sludge for disposal average Kjeldahl N load = 241.6742 kg N/d</t>
  </si>
  <si>
    <t>Sludge for disposal average total N load = 247.4048 kg N/d</t>
  </si>
  <si>
    <t>Sludge for disposal average total COD load = 3174.1905 kg COD/d</t>
  </si>
  <si>
    <t>Sludge for disposal average BOD5 load = 457.1953 kg BOD5/d</t>
  </si>
  <si>
    <t>Effluent Quality Index (EQI) = 6179.9845 kg poll.units/d</t>
  </si>
  <si>
    <t>Sludge production for disposal = 16462.8166 kg SS</t>
  </si>
  <si>
    <t>Average sludge production for disposal per day = 2351.8309 kg SS/d</t>
  </si>
  <si>
    <t>Sludge production released into effluent = 1625.0064 kg SS</t>
  </si>
  <si>
    <t>Average sludge production released into effluent per day = 232.1438 kg SS/d</t>
  </si>
  <si>
    <t>Total sludge production = 18087.823 kg SS</t>
  </si>
  <si>
    <t>Total average sludge production per day = 2583.9746 kg SS/d</t>
  </si>
  <si>
    <t>Sludge production cost index = 11759.1543</t>
  </si>
  <si>
    <t>Total Operational Cost Index (OCI) = 16670.7021</t>
  </si>
  <si>
    <t>N2O emission during nitrification/denitrification (AER2) = 0.60783 kg N2O/d</t>
  </si>
  <si>
    <t>N2O emission during nitrification/denitrification (AER3) = 0.27678 kg N2O/d</t>
  </si>
  <si>
    <t>N2O emission during nitrification/denitrification (AER2) = 0.95516 kg N-N2O/d</t>
  </si>
  <si>
    <t>N2O emission during nitrification/denitrification (AER3) = 0.43494 kg N-N2O/d</t>
  </si>
  <si>
    <t>95% percentile for effluent TN (TN95) = 22.77 g N/m3</t>
  </si>
  <si>
    <t>End time (hour:min:sec) = 15  28 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</si>
</sst>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10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Fill="1" applyBorder="1"/>
    <xf numFmtId="0" fontId="23" fillId="0" borderId="0" xfId="0" applyFont="1" applyFill="1" applyAlignment="1">
      <alignment horizontal="right" vertical="center"/>
    </xf>
    <xf numFmtId="165" fontId="0" fillId="0" borderId="0" xfId="0" applyNumberFormat="1" applyFont="1" applyFill="1" applyBorder="1" applyAlignment="1">
      <alignment horizontal="right"/>
    </xf>
    <xf numFmtId="0" fontId="2" fillId="0" borderId="1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topLeftCell="A37" workbookViewId="0">
      <selection activeCell="J57" sqref="J57:J226"/>
    </sheetView>
  </sheetViews>
  <sheetFormatPr defaultRowHeight="12.75" x14ac:dyDescent="0.2"/>
  <sheetData>
    <row r="1" spans="1:1" x14ac:dyDescent="0.2">
      <c r="A1" t="s">
        <v>460</v>
      </c>
    </row>
    <row r="2" spans="1:1" x14ac:dyDescent="0.2">
      <c r="A2" t="s">
        <v>461</v>
      </c>
    </row>
    <row r="3" spans="1:1" x14ac:dyDescent="0.2">
      <c r="A3" t="s">
        <v>88</v>
      </c>
    </row>
    <row r="4" spans="1:1" x14ac:dyDescent="0.2">
      <c r="A4" t="s">
        <v>462</v>
      </c>
    </row>
    <row r="5" spans="1:1" x14ac:dyDescent="0.2">
      <c r="A5" t="s">
        <v>104</v>
      </c>
    </row>
    <row r="6" spans="1:1" x14ac:dyDescent="0.2">
      <c r="A6" t="s">
        <v>510</v>
      </c>
    </row>
    <row r="7" spans="1:1" x14ac:dyDescent="0.2">
      <c r="A7" t="s">
        <v>464</v>
      </c>
    </row>
    <row r="8" spans="1:1" x14ac:dyDescent="0.2">
      <c r="A8" t="s">
        <v>511</v>
      </c>
    </row>
    <row r="9" spans="1:1" x14ac:dyDescent="0.2">
      <c r="A9" t="s">
        <v>512</v>
      </c>
    </row>
    <row r="10" spans="1:1" x14ac:dyDescent="0.2">
      <c r="A10" t="s">
        <v>513</v>
      </c>
    </row>
    <row r="11" spans="1:1" x14ac:dyDescent="0.2">
      <c r="A11" t="s">
        <v>514</v>
      </c>
    </row>
    <row r="12" spans="1:1" x14ac:dyDescent="0.2">
      <c r="A12" t="s">
        <v>515</v>
      </c>
    </row>
    <row r="13" spans="1:1" x14ac:dyDescent="0.2">
      <c r="A13" t="s">
        <v>516</v>
      </c>
    </row>
    <row r="14" spans="1:1" x14ac:dyDescent="0.2">
      <c r="A14" t="s">
        <v>517</v>
      </c>
    </row>
    <row r="15" spans="1:1" x14ac:dyDescent="0.2">
      <c r="A15" t="s">
        <v>518</v>
      </c>
    </row>
    <row r="16" spans="1:1" x14ac:dyDescent="0.2">
      <c r="A16" t="s">
        <v>519</v>
      </c>
    </row>
    <row r="17" spans="1:1" x14ac:dyDescent="0.2">
      <c r="A17" t="s">
        <v>520</v>
      </c>
    </row>
    <row r="18" spans="1:1" x14ac:dyDescent="0.2">
      <c r="A18" t="s">
        <v>521</v>
      </c>
    </row>
    <row r="19" spans="1:1" x14ac:dyDescent="0.2">
      <c r="A19" t="s">
        <v>522</v>
      </c>
    </row>
    <row r="20" spans="1:1" x14ac:dyDescent="0.2">
      <c r="A20" t="s">
        <v>523</v>
      </c>
    </row>
    <row r="21" spans="1:1" x14ac:dyDescent="0.2">
      <c r="A21" t="s">
        <v>524</v>
      </c>
    </row>
    <row r="22" spans="1:1" x14ac:dyDescent="0.2">
      <c r="A22" t="s">
        <v>525</v>
      </c>
    </row>
    <row r="23" spans="1:1" x14ac:dyDescent="0.2">
      <c r="A23" t="s">
        <v>526</v>
      </c>
    </row>
    <row r="24" spans="1:1" x14ac:dyDescent="0.2">
      <c r="A24" t="s">
        <v>527</v>
      </c>
    </row>
    <row r="25" spans="1:1" x14ac:dyDescent="0.2">
      <c r="A25" t="s">
        <v>88</v>
      </c>
    </row>
    <row r="26" spans="1:1" x14ac:dyDescent="0.2">
      <c r="A26" t="s">
        <v>528</v>
      </c>
    </row>
    <row r="27" spans="1:1" x14ac:dyDescent="0.2">
      <c r="A27" t="s">
        <v>529</v>
      </c>
    </row>
    <row r="28" spans="1:1" x14ac:dyDescent="0.2">
      <c r="A28" t="s">
        <v>530</v>
      </c>
    </row>
    <row r="29" spans="1:1" x14ac:dyDescent="0.2">
      <c r="A29" t="s">
        <v>531</v>
      </c>
    </row>
    <row r="30" spans="1:1" x14ac:dyDescent="0.2">
      <c r="A30" t="s">
        <v>88</v>
      </c>
    </row>
    <row r="31" spans="1:1" x14ac:dyDescent="0.2">
      <c r="A31" t="s">
        <v>486</v>
      </c>
    </row>
    <row r="32" spans="1:1" x14ac:dyDescent="0.2">
      <c r="A32" t="s">
        <v>105</v>
      </c>
    </row>
    <row r="33" spans="1:1" x14ac:dyDescent="0.2">
      <c r="A33" t="s">
        <v>532</v>
      </c>
    </row>
    <row r="34" spans="1:1" x14ac:dyDescent="0.2">
      <c r="A34" t="s">
        <v>533</v>
      </c>
    </row>
    <row r="35" spans="1:1" x14ac:dyDescent="0.2">
      <c r="A35" t="s">
        <v>534</v>
      </c>
    </row>
    <row r="36" spans="1:1" x14ac:dyDescent="0.2">
      <c r="A36" t="s">
        <v>535</v>
      </c>
    </row>
    <row r="37" spans="1:1" x14ac:dyDescent="0.2">
      <c r="A37" t="s">
        <v>536</v>
      </c>
    </row>
    <row r="38" spans="1:1" x14ac:dyDescent="0.2">
      <c r="A38" t="s">
        <v>537</v>
      </c>
    </row>
    <row r="39" spans="1:1" x14ac:dyDescent="0.2">
      <c r="A39" t="s">
        <v>538</v>
      </c>
    </row>
    <row r="40" spans="1:1" x14ac:dyDescent="0.2">
      <c r="A40" t="s">
        <v>539</v>
      </c>
    </row>
    <row r="41" spans="1:1" x14ac:dyDescent="0.2">
      <c r="A41" t="s">
        <v>540</v>
      </c>
    </row>
    <row r="42" spans="1:1" x14ac:dyDescent="0.2">
      <c r="A42" t="s">
        <v>541</v>
      </c>
    </row>
    <row r="43" spans="1:1" x14ac:dyDescent="0.2">
      <c r="A43" t="s">
        <v>542</v>
      </c>
    </row>
    <row r="44" spans="1:1" x14ac:dyDescent="0.2">
      <c r="A44" t="s">
        <v>543</v>
      </c>
    </row>
    <row r="45" spans="1:1" x14ac:dyDescent="0.2">
      <c r="A45" t="s">
        <v>544</v>
      </c>
    </row>
    <row r="46" spans="1:1" x14ac:dyDescent="0.2">
      <c r="A46" t="s">
        <v>545</v>
      </c>
    </row>
    <row r="47" spans="1:1" x14ac:dyDescent="0.2">
      <c r="A47" t="s">
        <v>546</v>
      </c>
    </row>
    <row r="48" spans="1:1" x14ac:dyDescent="0.2">
      <c r="A48" t="s">
        <v>546</v>
      </c>
    </row>
    <row r="49" spans="1:10" x14ac:dyDescent="0.2">
      <c r="A49" t="s">
        <v>547</v>
      </c>
    </row>
    <row r="50" spans="1:10" x14ac:dyDescent="0.2">
      <c r="A50" t="s">
        <v>548</v>
      </c>
    </row>
    <row r="51" spans="1:10" x14ac:dyDescent="0.2">
      <c r="A51" t="s">
        <v>88</v>
      </c>
    </row>
    <row r="52" spans="1:10" x14ac:dyDescent="0.2">
      <c r="A52" t="s">
        <v>549</v>
      </c>
    </row>
    <row r="53" spans="1:10" x14ac:dyDescent="0.2">
      <c r="A53" t="s">
        <v>550</v>
      </c>
    </row>
    <row r="54" spans="1:10" x14ac:dyDescent="0.2">
      <c r="A54" t="s">
        <v>551</v>
      </c>
    </row>
    <row r="55" spans="1:10" x14ac:dyDescent="0.2">
      <c r="A55" t="s">
        <v>552</v>
      </c>
    </row>
    <row r="56" spans="1:10" x14ac:dyDescent="0.2">
      <c r="A56" t="s">
        <v>88</v>
      </c>
    </row>
    <row r="57" spans="1:10" x14ac:dyDescent="0.2">
      <c r="A57" t="s">
        <v>106</v>
      </c>
      <c r="J57" t="s">
        <v>106</v>
      </c>
    </row>
    <row r="58" spans="1:10" x14ac:dyDescent="0.2">
      <c r="A58" t="s">
        <v>104</v>
      </c>
      <c r="J58" t="s">
        <v>104</v>
      </c>
    </row>
    <row r="59" spans="1:10" x14ac:dyDescent="0.2">
      <c r="A59" t="s">
        <v>553</v>
      </c>
      <c r="J59" t="s">
        <v>608</v>
      </c>
    </row>
    <row r="60" spans="1:10" x14ac:dyDescent="0.2">
      <c r="A60" t="s">
        <v>107</v>
      </c>
      <c r="J60" t="s">
        <v>107</v>
      </c>
    </row>
    <row r="61" spans="1:10" x14ac:dyDescent="0.2">
      <c r="A61" t="s">
        <v>554</v>
      </c>
      <c r="J61" t="s">
        <v>162</v>
      </c>
    </row>
    <row r="62" spans="1:10" x14ac:dyDescent="0.2">
      <c r="A62" t="s">
        <v>555</v>
      </c>
      <c r="J62" t="s">
        <v>163</v>
      </c>
    </row>
    <row r="63" spans="1:10" x14ac:dyDescent="0.2">
      <c r="A63" t="s">
        <v>556</v>
      </c>
      <c r="J63" t="s">
        <v>609</v>
      </c>
    </row>
    <row r="64" spans="1:10" x14ac:dyDescent="0.2">
      <c r="A64" t="s">
        <v>557</v>
      </c>
      <c r="J64" t="s">
        <v>165</v>
      </c>
    </row>
    <row r="65" spans="1:10" x14ac:dyDescent="0.2">
      <c r="A65" t="s">
        <v>558</v>
      </c>
      <c r="J65" t="s">
        <v>209</v>
      </c>
    </row>
    <row r="66" spans="1:10" x14ac:dyDescent="0.2">
      <c r="A66" t="s">
        <v>559</v>
      </c>
      <c r="J66" t="s">
        <v>166</v>
      </c>
    </row>
    <row r="67" spans="1:10" x14ac:dyDescent="0.2">
      <c r="A67" t="s">
        <v>560</v>
      </c>
      <c r="J67" t="s">
        <v>610</v>
      </c>
    </row>
    <row r="68" spans="1:10" x14ac:dyDescent="0.2">
      <c r="A68" t="s">
        <v>561</v>
      </c>
      <c r="J68" t="s">
        <v>210</v>
      </c>
    </row>
    <row r="69" spans="1:10" x14ac:dyDescent="0.2">
      <c r="A69" t="s">
        <v>562</v>
      </c>
      <c r="J69" t="s">
        <v>611</v>
      </c>
    </row>
    <row r="70" spans="1:10" x14ac:dyDescent="0.2">
      <c r="A70" t="s">
        <v>563</v>
      </c>
      <c r="J70" t="s">
        <v>612</v>
      </c>
    </row>
    <row r="71" spans="1:10" x14ac:dyDescent="0.2">
      <c r="A71" t="s">
        <v>564</v>
      </c>
      <c r="J71" t="s">
        <v>168</v>
      </c>
    </row>
    <row r="72" spans="1:10" x14ac:dyDescent="0.2">
      <c r="A72" t="s">
        <v>565</v>
      </c>
      <c r="J72" t="s">
        <v>212</v>
      </c>
    </row>
    <row r="73" spans="1:10" x14ac:dyDescent="0.2">
      <c r="A73" t="s">
        <v>566</v>
      </c>
      <c r="J73" t="s">
        <v>169</v>
      </c>
    </row>
    <row r="74" spans="1:10" x14ac:dyDescent="0.2">
      <c r="A74" t="s">
        <v>567</v>
      </c>
      <c r="J74" t="s">
        <v>108</v>
      </c>
    </row>
    <row r="75" spans="1:10" x14ac:dyDescent="0.2">
      <c r="A75" t="s">
        <v>568</v>
      </c>
      <c r="J75" t="s">
        <v>613</v>
      </c>
    </row>
    <row r="76" spans="1:10" x14ac:dyDescent="0.2">
      <c r="A76" t="s">
        <v>569</v>
      </c>
      <c r="J76" t="s">
        <v>614</v>
      </c>
    </row>
    <row r="77" spans="1:10" x14ac:dyDescent="0.2">
      <c r="A77" t="s">
        <v>570</v>
      </c>
      <c r="J77" t="s">
        <v>615</v>
      </c>
    </row>
    <row r="78" spans="1:10" x14ac:dyDescent="0.2">
      <c r="A78" t="s">
        <v>88</v>
      </c>
      <c r="J78" t="s">
        <v>170</v>
      </c>
    </row>
    <row r="79" spans="1:10" x14ac:dyDescent="0.2">
      <c r="A79" t="s">
        <v>571</v>
      </c>
      <c r="J79" t="s">
        <v>207</v>
      </c>
    </row>
    <row r="80" spans="1:10" x14ac:dyDescent="0.2">
      <c r="A80" t="s">
        <v>572</v>
      </c>
      <c r="J80" t="s">
        <v>88</v>
      </c>
    </row>
    <row r="81" spans="1:10" x14ac:dyDescent="0.2">
      <c r="A81" t="s">
        <v>573</v>
      </c>
      <c r="J81" t="s">
        <v>616</v>
      </c>
    </row>
    <row r="82" spans="1:10" x14ac:dyDescent="0.2">
      <c r="A82" t="s">
        <v>574</v>
      </c>
      <c r="J82" t="s">
        <v>617</v>
      </c>
    </row>
    <row r="83" spans="1:10" x14ac:dyDescent="0.2">
      <c r="A83" t="s">
        <v>88</v>
      </c>
      <c r="J83" t="s">
        <v>618</v>
      </c>
    </row>
    <row r="84" spans="1:10" x14ac:dyDescent="0.2">
      <c r="A84" t="s">
        <v>109</v>
      </c>
      <c r="J84" t="s">
        <v>197</v>
      </c>
    </row>
    <row r="85" spans="1:10" x14ac:dyDescent="0.2">
      <c r="A85" t="s">
        <v>105</v>
      </c>
      <c r="J85" t="s">
        <v>88</v>
      </c>
    </row>
    <row r="86" spans="1:10" x14ac:dyDescent="0.2">
      <c r="A86" t="s">
        <v>575</v>
      </c>
      <c r="J86" t="s">
        <v>109</v>
      </c>
    </row>
    <row r="87" spans="1:10" x14ac:dyDescent="0.2">
      <c r="A87" t="s">
        <v>576</v>
      </c>
      <c r="J87" t="s">
        <v>105</v>
      </c>
    </row>
    <row r="88" spans="1:10" x14ac:dyDescent="0.2">
      <c r="A88" t="s">
        <v>577</v>
      </c>
      <c r="J88" t="s">
        <v>619</v>
      </c>
    </row>
    <row r="89" spans="1:10" x14ac:dyDescent="0.2">
      <c r="A89" t="s">
        <v>578</v>
      </c>
      <c r="J89" t="s">
        <v>620</v>
      </c>
    </row>
    <row r="90" spans="1:10" x14ac:dyDescent="0.2">
      <c r="A90" t="s">
        <v>579</v>
      </c>
      <c r="J90" t="s">
        <v>621</v>
      </c>
    </row>
    <row r="91" spans="1:10" x14ac:dyDescent="0.2">
      <c r="A91" t="s">
        <v>580</v>
      </c>
      <c r="J91" t="s">
        <v>622</v>
      </c>
    </row>
    <row r="92" spans="1:10" x14ac:dyDescent="0.2">
      <c r="A92" t="s">
        <v>581</v>
      </c>
      <c r="J92" t="s">
        <v>623</v>
      </c>
    </row>
    <row r="93" spans="1:10" x14ac:dyDescent="0.2">
      <c r="A93" t="s">
        <v>582</v>
      </c>
      <c r="J93" t="s">
        <v>198</v>
      </c>
    </row>
    <row r="94" spans="1:10" x14ac:dyDescent="0.2">
      <c r="A94" t="s">
        <v>583</v>
      </c>
      <c r="J94" t="s">
        <v>624</v>
      </c>
    </row>
    <row r="95" spans="1:10" x14ac:dyDescent="0.2">
      <c r="A95" t="s">
        <v>584</v>
      </c>
      <c r="J95" t="s">
        <v>625</v>
      </c>
    </row>
    <row r="96" spans="1:10" x14ac:dyDescent="0.2">
      <c r="A96" t="s">
        <v>585</v>
      </c>
      <c r="J96" t="s">
        <v>626</v>
      </c>
    </row>
    <row r="97" spans="1:10" x14ac:dyDescent="0.2">
      <c r="A97" t="s">
        <v>586</v>
      </c>
      <c r="J97" t="s">
        <v>627</v>
      </c>
    </row>
    <row r="98" spans="1:10" x14ac:dyDescent="0.2">
      <c r="A98" t="s">
        <v>587</v>
      </c>
      <c r="J98" t="s">
        <v>628</v>
      </c>
    </row>
    <row r="99" spans="1:10" x14ac:dyDescent="0.2">
      <c r="A99" t="s">
        <v>588</v>
      </c>
      <c r="J99" t="s">
        <v>629</v>
      </c>
    </row>
    <row r="100" spans="1:10" x14ac:dyDescent="0.2">
      <c r="A100" t="s">
        <v>589</v>
      </c>
      <c r="J100" t="s">
        <v>630</v>
      </c>
    </row>
    <row r="101" spans="1:10" x14ac:dyDescent="0.2">
      <c r="A101" t="s">
        <v>590</v>
      </c>
      <c r="J101" t="s">
        <v>631</v>
      </c>
    </row>
    <row r="102" spans="1:10" x14ac:dyDescent="0.2">
      <c r="A102" t="s">
        <v>591</v>
      </c>
      <c r="J102" t="s">
        <v>632</v>
      </c>
    </row>
    <row r="103" spans="1:10" x14ac:dyDescent="0.2">
      <c r="A103" t="s">
        <v>592</v>
      </c>
      <c r="J103" t="s">
        <v>633</v>
      </c>
    </row>
    <row r="104" spans="1:10" x14ac:dyDescent="0.2">
      <c r="A104" t="s">
        <v>88</v>
      </c>
      <c r="J104" t="s">
        <v>634</v>
      </c>
    </row>
    <row r="105" spans="1:10" x14ac:dyDescent="0.2">
      <c r="A105" t="s">
        <v>593</v>
      </c>
      <c r="J105" t="s">
        <v>635</v>
      </c>
    </row>
    <row r="106" spans="1:10" x14ac:dyDescent="0.2">
      <c r="A106" t="s">
        <v>594</v>
      </c>
      <c r="J106" t="s">
        <v>175</v>
      </c>
    </row>
    <row r="107" spans="1:10" x14ac:dyDescent="0.2">
      <c r="A107" t="s">
        <v>595</v>
      </c>
      <c r="J107" t="s">
        <v>88</v>
      </c>
    </row>
    <row r="108" spans="1:10" x14ac:dyDescent="0.2">
      <c r="A108" t="s">
        <v>596</v>
      </c>
      <c r="J108" t="s">
        <v>636</v>
      </c>
    </row>
    <row r="109" spans="1:10" x14ac:dyDescent="0.2">
      <c r="A109" t="s">
        <v>129</v>
      </c>
      <c r="J109" t="s">
        <v>637</v>
      </c>
    </row>
    <row r="110" spans="1:10" x14ac:dyDescent="0.2">
      <c r="A110" t="s">
        <v>130</v>
      </c>
      <c r="J110" t="s">
        <v>638</v>
      </c>
    </row>
    <row r="111" spans="1:10" x14ac:dyDescent="0.2">
      <c r="A111" t="s">
        <v>88</v>
      </c>
      <c r="J111" t="s">
        <v>639</v>
      </c>
    </row>
    <row r="112" spans="1:10" x14ac:dyDescent="0.2">
      <c r="A112" t="s">
        <v>597</v>
      </c>
      <c r="J112" t="s">
        <v>88</v>
      </c>
    </row>
    <row r="113" spans="1:10" x14ac:dyDescent="0.2">
      <c r="A113" t="s">
        <v>598</v>
      </c>
      <c r="J113" t="s">
        <v>110</v>
      </c>
    </row>
    <row r="114" spans="1:10" x14ac:dyDescent="0.2">
      <c r="A114" t="s">
        <v>599</v>
      </c>
      <c r="J114" t="s">
        <v>111</v>
      </c>
    </row>
    <row r="115" spans="1:10" x14ac:dyDescent="0.2">
      <c r="A115" t="s">
        <v>600</v>
      </c>
      <c r="J115" t="s">
        <v>112</v>
      </c>
    </row>
    <row r="116" spans="1:10" x14ac:dyDescent="0.2">
      <c r="A116" t="s">
        <v>601</v>
      </c>
      <c r="J116" t="s">
        <v>113</v>
      </c>
    </row>
    <row r="117" spans="1:10" x14ac:dyDescent="0.2">
      <c r="A117" t="s">
        <v>602</v>
      </c>
      <c r="J117" t="s">
        <v>176</v>
      </c>
    </row>
    <row r="118" spans="1:10" x14ac:dyDescent="0.2">
      <c r="A118" t="s">
        <v>88</v>
      </c>
      <c r="J118" t="s">
        <v>640</v>
      </c>
    </row>
    <row r="119" spans="1:10" x14ac:dyDescent="0.2">
      <c r="A119" t="s">
        <v>90</v>
      </c>
      <c r="J119" t="s">
        <v>641</v>
      </c>
    </row>
    <row r="120" spans="1:10" x14ac:dyDescent="0.2">
      <c r="A120" t="s">
        <v>130</v>
      </c>
      <c r="J120" t="s">
        <v>642</v>
      </c>
    </row>
    <row r="121" spans="1:10" x14ac:dyDescent="0.2">
      <c r="A121" t="s">
        <v>603</v>
      </c>
      <c r="J121" t="s">
        <v>643</v>
      </c>
    </row>
    <row r="122" spans="1:10" x14ac:dyDescent="0.2">
      <c r="A122" t="s">
        <v>604</v>
      </c>
      <c r="J122" t="s">
        <v>644</v>
      </c>
    </row>
    <row r="123" spans="1:10" x14ac:dyDescent="0.2">
      <c r="A123" t="s">
        <v>88</v>
      </c>
      <c r="J123" t="s">
        <v>178</v>
      </c>
    </row>
    <row r="124" spans="1:10" x14ac:dyDescent="0.2">
      <c r="A124" t="s">
        <v>201</v>
      </c>
      <c r="J124" t="s">
        <v>236</v>
      </c>
    </row>
    <row r="125" spans="1:10" x14ac:dyDescent="0.2">
      <c r="A125" t="s">
        <v>605</v>
      </c>
      <c r="J125" t="s">
        <v>237</v>
      </c>
    </row>
    <row r="126" spans="1:10" x14ac:dyDescent="0.2">
      <c r="A126" t="s">
        <v>196</v>
      </c>
      <c r="J126" t="s">
        <v>179</v>
      </c>
    </row>
    <row r="127" spans="1:10" x14ac:dyDescent="0.2">
      <c r="A127" t="s">
        <v>88</v>
      </c>
      <c r="J127" t="s">
        <v>645</v>
      </c>
    </row>
    <row r="128" spans="1:10" x14ac:dyDescent="0.2">
      <c r="A128" t="s">
        <v>131</v>
      </c>
      <c r="J128" t="s">
        <v>238</v>
      </c>
    </row>
    <row r="129" spans="1:10" x14ac:dyDescent="0.2">
      <c r="A129" t="s">
        <v>606</v>
      </c>
      <c r="J129" t="s">
        <v>646</v>
      </c>
    </row>
    <row r="130" spans="1:10" x14ac:dyDescent="0.2">
      <c r="A130" t="s">
        <v>132</v>
      </c>
      <c r="J130" t="s">
        <v>114</v>
      </c>
    </row>
    <row r="131" spans="1:10" x14ac:dyDescent="0.2">
      <c r="A131" t="s">
        <v>88</v>
      </c>
      <c r="J131" t="s">
        <v>240</v>
      </c>
    </row>
    <row r="132" spans="1:10" x14ac:dyDescent="0.2">
      <c r="A132" t="s">
        <v>133</v>
      </c>
      <c r="J132" t="s">
        <v>647</v>
      </c>
    </row>
    <row r="133" spans="1:10" x14ac:dyDescent="0.2">
      <c r="A133" t="s">
        <v>607</v>
      </c>
      <c r="J133" t="s">
        <v>648</v>
      </c>
    </row>
    <row r="134" spans="1:10" x14ac:dyDescent="0.2">
      <c r="J134" t="s">
        <v>181</v>
      </c>
    </row>
    <row r="135" spans="1:10" x14ac:dyDescent="0.2">
      <c r="J135" t="s">
        <v>649</v>
      </c>
    </row>
    <row r="136" spans="1:10" x14ac:dyDescent="0.2">
      <c r="J136" t="s">
        <v>88</v>
      </c>
    </row>
    <row r="137" spans="1:10" x14ac:dyDescent="0.2">
      <c r="J137" t="s">
        <v>650</v>
      </c>
    </row>
    <row r="138" spans="1:10" x14ac:dyDescent="0.2">
      <c r="J138" t="s">
        <v>651</v>
      </c>
    </row>
    <row r="139" spans="1:10" x14ac:dyDescent="0.2">
      <c r="J139" t="s">
        <v>652</v>
      </c>
    </row>
    <row r="140" spans="1:10" x14ac:dyDescent="0.2">
      <c r="J140" t="s">
        <v>653</v>
      </c>
    </row>
    <row r="141" spans="1:10" x14ac:dyDescent="0.2">
      <c r="J141" t="s">
        <v>88</v>
      </c>
    </row>
    <row r="142" spans="1:10" x14ac:dyDescent="0.2">
      <c r="J142" t="s">
        <v>115</v>
      </c>
    </row>
    <row r="143" spans="1:10" x14ac:dyDescent="0.2">
      <c r="J143" t="s">
        <v>116</v>
      </c>
    </row>
    <row r="144" spans="1:10" x14ac:dyDescent="0.2">
      <c r="J144" t="s">
        <v>117</v>
      </c>
    </row>
    <row r="145" spans="10:10" x14ac:dyDescent="0.2">
      <c r="J145" t="s">
        <v>182</v>
      </c>
    </row>
    <row r="146" spans="10:10" x14ac:dyDescent="0.2">
      <c r="J146" t="s">
        <v>654</v>
      </c>
    </row>
    <row r="147" spans="10:10" x14ac:dyDescent="0.2">
      <c r="J147" t="s">
        <v>655</v>
      </c>
    </row>
    <row r="148" spans="10:10" x14ac:dyDescent="0.2">
      <c r="J148" t="s">
        <v>656</v>
      </c>
    </row>
    <row r="149" spans="10:10" x14ac:dyDescent="0.2">
      <c r="J149" t="s">
        <v>657</v>
      </c>
    </row>
    <row r="150" spans="10:10" x14ac:dyDescent="0.2">
      <c r="J150" t="s">
        <v>658</v>
      </c>
    </row>
    <row r="151" spans="10:10" x14ac:dyDescent="0.2">
      <c r="J151" t="s">
        <v>185</v>
      </c>
    </row>
    <row r="152" spans="10:10" x14ac:dyDescent="0.2">
      <c r="J152" t="s">
        <v>251</v>
      </c>
    </row>
    <row r="153" spans="10:10" x14ac:dyDescent="0.2">
      <c r="J153" t="s">
        <v>659</v>
      </c>
    </row>
    <row r="154" spans="10:10" x14ac:dyDescent="0.2">
      <c r="J154" t="s">
        <v>186</v>
      </c>
    </row>
    <row r="155" spans="10:10" x14ac:dyDescent="0.2">
      <c r="J155" t="s">
        <v>660</v>
      </c>
    </row>
    <row r="156" spans="10:10" x14ac:dyDescent="0.2">
      <c r="J156" t="s">
        <v>253</v>
      </c>
    </row>
    <row r="157" spans="10:10" x14ac:dyDescent="0.2">
      <c r="J157" t="s">
        <v>661</v>
      </c>
    </row>
    <row r="158" spans="10:10" x14ac:dyDescent="0.2">
      <c r="J158" t="s">
        <v>255</v>
      </c>
    </row>
    <row r="159" spans="10:10" x14ac:dyDescent="0.2">
      <c r="J159" t="s">
        <v>662</v>
      </c>
    </row>
    <row r="160" spans="10:10" x14ac:dyDescent="0.2">
      <c r="J160" t="s">
        <v>663</v>
      </c>
    </row>
    <row r="161" spans="10:10" x14ac:dyDescent="0.2">
      <c r="J161" t="s">
        <v>188</v>
      </c>
    </row>
    <row r="162" spans="10:10" x14ac:dyDescent="0.2">
      <c r="J162" t="s">
        <v>664</v>
      </c>
    </row>
    <row r="163" spans="10:10" x14ac:dyDescent="0.2">
      <c r="J163" t="s">
        <v>88</v>
      </c>
    </row>
    <row r="164" spans="10:10" x14ac:dyDescent="0.2">
      <c r="J164" t="s">
        <v>665</v>
      </c>
    </row>
    <row r="165" spans="10:10" x14ac:dyDescent="0.2">
      <c r="J165" t="s">
        <v>666</v>
      </c>
    </row>
    <row r="166" spans="10:10" x14ac:dyDescent="0.2">
      <c r="J166" t="s">
        <v>667</v>
      </c>
    </row>
    <row r="167" spans="10:10" x14ac:dyDescent="0.2">
      <c r="J167" t="s">
        <v>668</v>
      </c>
    </row>
    <row r="168" spans="10:10" x14ac:dyDescent="0.2">
      <c r="J168" t="s">
        <v>88</v>
      </c>
    </row>
    <row r="169" spans="10:10" x14ac:dyDescent="0.2">
      <c r="J169" t="s">
        <v>118</v>
      </c>
    </row>
    <row r="170" spans="10:10" x14ac:dyDescent="0.2">
      <c r="J170" t="s">
        <v>116</v>
      </c>
    </row>
    <row r="171" spans="10:10" x14ac:dyDescent="0.2">
      <c r="J171" t="s">
        <v>160</v>
      </c>
    </row>
    <row r="172" spans="10:10" x14ac:dyDescent="0.2">
      <c r="J172" t="s">
        <v>669</v>
      </c>
    </row>
    <row r="173" spans="10:10" x14ac:dyDescent="0.2">
      <c r="J173" t="s">
        <v>88</v>
      </c>
    </row>
    <row r="174" spans="10:10" x14ac:dyDescent="0.2">
      <c r="J174" t="s">
        <v>670</v>
      </c>
    </row>
    <row r="175" spans="10:10" x14ac:dyDescent="0.2">
      <c r="J175" t="s">
        <v>671</v>
      </c>
    </row>
    <row r="176" spans="10:10" x14ac:dyDescent="0.2">
      <c r="J176" t="s">
        <v>672</v>
      </c>
    </row>
    <row r="177" spans="10:10" x14ac:dyDescent="0.2">
      <c r="J177" t="s">
        <v>673</v>
      </c>
    </row>
    <row r="178" spans="10:10" x14ac:dyDescent="0.2">
      <c r="J178" t="s">
        <v>674</v>
      </c>
    </row>
    <row r="179" spans="10:10" x14ac:dyDescent="0.2">
      <c r="J179" t="s">
        <v>675</v>
      </c>
    </row>
    <row r="180" spans="10:10" x14ac:dyDescent="0.2">
      <c r="J180" t="s">
        <v>88</v>
      </c>
    </row>
    <row r="181" spans="10:10" x14ac:dyDescent="0.2">
      <c r="J181" t="s">
        <v>119</v>
      </c>
    </row>
    <row r="182" spans="10:10" x14ac:dyDescent="0.2">
      <c r="J182" t="s">
        <v>120</v>
      </c>
    </row>
    <row r="183" spans="10:10" x14ac:dyDescent="0.2">
      <c r="J183" t="s">
        <v>121</v>
      </c>
    </row>
    <row r="184" spans="10:10" x14ac:dyDescent="0.2">
      <c r="J184" t="s">
        <v>122</v>
      </c>
    </row>
    <row r="185" spans="10:10" x14ac:dyDescent="0.2">
      <c r="J185" t="s">
        <v>88</v>
      </c>
    </row>
    <row r="186" spans="10:10" x14ac:dyDescent="0.2">
      <c r="J186" t="s">
        <v>123</v>
      </c>
    </row>
    <row r="187" spans="10:10" x14ac:dyDescent="0.2">
      <c r="J187" t="s">
        <v>124</v>
      </c>
    </row>
    <row r="188" spans="10:10" x14ac:dyDescent="0.2">
      <c r="J188" t="s">
        <v>676</v>
      </c>
    </row>
    <row r="189" spans="10:10" x14ac:dyDescent="0.2">
      <c r="J189" t="s">
        <v>125</v>
      </c>
    </row>
    <row r="190" spans="10:10" x14ac:dyDescent="0.2">
      <c r="J190" t="s">
        <v>126</v>
      </c>
    </row>
    <row r="191" spans="10:10" x14ac:dyDescent="0.2">
      <c r="J191" t="s">
        <v>127</v>
      </c>
    </row>
    <row r="192" spans="10:10" x14ac:dyDescent="0.2">
      <c r="J192" t="s">
        <v>128</v>
      </c>
    </row>
    <row r="193" spans="10:10" x14ac:dyDescent="0.2">
      <c r="J193" t="s">
        <v>677</v>
      </c>
    </row>
    <row r="194" spans="10:10" x14ac:dyDescent="0.2">
      <c r="J194" t="s">
        <v>88</v>
      </c>
    </row>
    <row r="195" spans="10:10" x14ac:dyDescent="0.2">
      <c r="J195" t="s">
        <v>129</v>
      </c>
    </row>
    <row r="196" spans="10:10" x14ac:dyDescent="0.2">
      <c r="J196" t="s">
        <v>130</v>
      </c>
    </row>
    <row r="197" spans="10:10" x14ac:dyDescent="0.2">
      <c r="J197" t="s">
        <v>191</v>
      </c>
    </row>
    <row r="198" spans="10:10" x14ac:dyDescent="0.2">
      <c r="J198" t="s">
        <v>192</v>
      </c>
    </row>
    <row r="199" spans="10:10" x14ac:dyDescent="0.2">
      <c r="J199" t="s">
        <v>270</v>
      </c>
    </row>
    <row r="200" spans="10:10" x14ac:dyDescent="0.2">
      <c r="J200" t="s">
        <v>678</v>
      </c>
    </row>
    <row r="201" spans="10:10" x14ac:dyDescent="0.2">
      <c r="J201" t="s">
        <v>679</v>
      </c>
    </row>
    <row r="202" spans="10:10" x14ac:dyDescent="0.2">
      <c r="J202" t="s">
        <v>273</v>
      </c>
    </row>
    <row r="203" spans="10:10" x14ac:dyDescent="0.2">
      <c r="J203" t="s">
        <v>88</v>
      </c>
    </row>
    <row r="204" spans="10:10" x14ac:dyDescent="0.2">
      <c r="J204" t="s">
        <v>199</v>
      </c>
    </row>
    <row r="205" spans="10:10" x14ac:dyDescent="0.2">
      <c r="J205" t="s">
        <v>200</v>
      </c>
    </row>
    <row r="206" spans="10:10" x14ac:dyDescent="0.2">
      <c r="J206" t="s">
        <v>274</v>
      </c>
    </row>
    <row r="207" spans="10:10" x14ac:dyDescent="0.2">
      <c r="J207" t="s">
        <v>680</v>
      </c>
    </row>
    <row r="208" spans="10:10" x14ac:dyDescent="0.2">
      <c r="J208" t="s">
        <v>681</v>
      </c>
    </row>
    <row r="209" spans="10:10" x14ac:dyDescent="0.2">
      <c r="J209" t="s">
        <v>277</v>
      </c>
    </row>
    <row r="210" spans="10:10" x14ac:dyDescent="0.2">
      <c r="J210" t="s">
        <v>88</v>
      </c>
    </row>
    <row r="211" spans="10:10" x14ac:dyDescent="0.2">
      <c r="J211" t="s">
        <v>90</v>
      </c>
    </row>
    <row r="212" spans="10:10" x14ac:dyDescent="0.2">
      <c r="J212" t="s">
        <v>130</v>
      </c>
    </row>
    <row r="213" spans="10:10" x14ac:dyDescent="0.2">
      <c r="J213" t="s">
        <v>278</v>
      </c>
    </row>
    <row r="214" spans="10:10" x14ac:dyDescent="0.2">
      <c r="J214" t="s">
        <v>682</v>
      </c>
    </row>
    <row r="215" spans="10:10" x14ac:dyDescent="0.2">
      <c r="J215" t="s">
        <v>194</v>
      </c>
    </row>
    <row r="216" spans="10:10" x14ac:dyDescent="0.2">
      <c r="J216" t="s">
        <v>88</v>
      </c>
    </row>
    <row r="217" spans="10:10" x14ac:dyDescent="0.2">
      <c r="J217" t="s">
        <v>201</v>
      </c>
    </row>
    <row r="218" spans="10:10" x14ac:dyDescent="0.2">
      <c r="J218" t="s">
        <v>195</v>
      </c>
    </row>
    <row r="219" spans="10:10" x14ac:dyDescent="0.2">
      <c r="J219" t="s">
        <v>196</v>
      </c>
    </row>
    <row r="220" spans="10:10" x14ac:dyDescent="0.2">
      <c r="J220" t="s">
        <v>88</v>
      </c>
    </row>
    <row r="221" spans="10:10" x14ac:dyDescent="0.2">
      <c r="J221" t="s">
        <v>131</v>
      </c>
    </row>
    <row r="222" spans="10:10" x14ac:dyDescent="0.2">
      <c r="J222" t="s">
        <v>193</v>
      </c>
    </row>
    <row r="223" spans="10:10" x14ac:dyDescent="0.2">
      <c r="J223" t="s">
        <v>132</v>
      </c>
    </row>
    <row r="224" spans="10:10" x14ac:dyDescent="0.2">
      <c r="J224" t="s">
        <v>88</v>
      </c>
    </row>
    <row r="225" spans="10:10" x14ac:dyDescent="0.2">
      <c r="J225" t="s">
        <v>133</v>
      </c>
    </row>
    <row r="226" spans="10:10" x14ac:dyDescent="0.2">
      <c r="J226" t="s">
        <v>683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opLeftCell="E35" zoomScaleNormal="100" workbookViewId="0">
      <selection activeCell="H63" sqref="H63"/>
    </sheetView>
  </sheetViews>
  <sheetFormatPr defaultColWidth="8.85546875" defaultRowHeight="12.75" x14ac:dyDescent="0.2"/>
  <cols>
    <col min="1" max="1" width="23.42578125" customWidth="1"/>
    <col min="2" max="4" width="20.7109375" style="2" customWidth="1"/>
    <col min="5" max="5" width="59" style="2" bestFit="1" customWidth="1"/>
    <col min="6" max="7" width="20.7109375" style="2" customWidth="1"/>
    <col min="8" max="8" width="20.7109375" style="9" customWidth="1"/>
    <col min="9" max="9" width="54.5703125" style="2" bestFit="1" customWidth="1"/>
    <col min="10" max="12" width="20.85546875" style="2" customWidth="1"/>
  </cols>
  <sheetData>
    <row r="1" spans="1:12" ht="18" x14ac:dyDescent="0.25">
      <c r="A1" s="1" t="s">
        <v>134</v>
      </c>
      <c r="C1" s="1" t="s">
        <v>0</v>
      </c>
      <c r="D1" s="1"/>
    </row>
    <row r="2" spans="1:12" x14ac:dyDescent="0.2">
      <c r="A2" s="3" t="s">
        <v>1</v>
      </c>
      <c r="B2" s="4" t="s">
        <v>135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9" t="s">
        <v>136</v>
      </c>
      <c r="B5" s="99"/>
      <c r="C5" s="99"/>
      <c r="D5" s="99"/>
    </row>
    <row r="6" spans="1:12" x14ac:dyDescent="0.2">
      <c r="A6" s="99" t="s">
        <v>137</v>
      </c>
      <c r="B6" s="99"/>
      <c r="C6" s="99"/>
      <c r="D6" s="99"/>
      <c r="E6" s="99"/>
      <c r="F6" s="99"/>
    </row>
    <row r="7" spans="1:12" x14ac:dyDescent="0.2">
      <c r="A7" s="99" t="s">
        <v>138</v>
      </c>
      <c r="B7" s="99"/>
      <c r="C7" s="99"/>
      <c r="D7" s="99"/>
      <c r="E7" s="99"/>
      <c r="F7" s="99"/>
    </row>
    <row r="8" spans="1:12" x14ac:dyDescent="0.2">
      <c r="A8" s="99" t="s">
        <v>6</v>
      </c>
      <c r="B8" s="99"/>
      <c r="C8" s="99"/>
      <c r="D8" s="99"/>
      <c r="E8" s="99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92" t="s">
        <v>282</v>
      </c>
      <c r="F15" s="83">
        <v>18061.182100000002</v>
      </c>
      <c r="G15" s="28"/>
      <c r="H15" s="50">
        <v>18062.010300000002</v>
      </c>
      <c r="I15" s="96" t="s">
        <v>553</v>
      </c>
      <c r="J15" s="28">
        <f t="shared" ref="J15:J29" si="0">AVERAGE(D15:H15)</f>
        <v>18061.5962</v>
      </c>
      <c r="K15" s="28">
        <f t="shared" ref="K15:K29" si="1">STDEV(D15:H15)</f>
        <v>0.58562583617864516</v>
      </c>
      <c r="L15" s="26">
        <f t="shared" ref="L15:L29" si="2">ABS(MAX(D15:H15)-MIN(D15:H15))</f>
        <v>0.82819999999992433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92" t="s">
        <v>107</v>
      </c>
      <c r="F16" s="83">
        <v>30</v>
      </c>
      <c r="G16" s="28"/>
      <c r="H16" s="50">
        <v>30</v>
      </c>
      <c r="I16" s="96" t="s">
        <v>107</v>
      </c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92" t="s">
        <v>283</v>
      </c>
      <c r="F17" s="83">
        <v>1.2305999999999999</v>
      </c>
      <c r="G17" s="28"/>
      <c r="H17" s="50">
        <v>1.2205999999999999</v>
      </c>
      <c r="I17" s="96" t="s">
        <v>554</v>
      </c>
      <c r="J17" s="28">
        <f t="shared" si="0"/>
        <v>1.2256</v>
      </c>
      <c r="K17" s="28">
        <f t="shared" si="1"/>
        <v>7.0710678118654814E-3</v>
      </c>
      <c r="L17" s="26">
        <f t="shared" si="2"/>
        <v>1.0000000000000009E-2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92" t="s">
        <v>284</v>
      </c>
      <c r="F18" s="83">
        <v>4.6965000000000003</v>
      </c>
      <c r="G18" s="28"/>
      <c r="H18" s="50">
        <v>4.6844000000000001</v>
      </c>
      <c r="I18" s="96" t="s">
        <v>555</v>
      </c>
      <c r="J18" s="28">
        <f t="shared" si="0"/>
        <v>4.6904500000000002</v>
      </c>
      <c r="K18" s="28">
        <f t="shared" si="1"/>
        <v>8.5559920523573824E-3</v>
      </c>
      <c r="L18" s="26">
        <f t="shared" si="2"/>
        <v>1.2100000000000222E-2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92" t="s">
        <v>285</v>
      </c>
      <c r="F19" s="83">
        <v>0.22233</v>
      </c>
      <c r="G19" s="28"/>
      <c r="H19" s="50">
        <v>0.22048000000000001</v>
      </c>
      <c r="I19" s="96" t="s">
        <v>556</v>
      </c>
      <c r="J19" s="28">
        <f t="shared" si="0"/>
        <v>0.22140500000000002</v>
      </c>
      <c r="K19" s="28">
        <f t="shared" si="1"/>
        <v>1.3081475451951062E-3</v>
      </c>
      <c r="L19" s="26">
        <f t="shared" si="2"/>
        <v>1.8499999999999905E-3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92" t="s">
        <v>286</v>
      </c>
      <c r="F20" s="83">
        <v>9.8359000000000005</v>
      </c>
      <c r="G20" s="28"/>
      <c r="H20" s="50">
        <v>9.8211999999999993</v>
      </c>
      <c r="I20" s="96" t="s">
        <v>557</v>
      </c>
      <c r="J20" s="28">
        <f t="shared" si="0"/>
        <v>9.8285499999999999</v>
      </c>
      <c r="K20" s="28">
        <f t="shared" si="1"/>
        <v>1.0394469683443146E-2</v>
      </c>
      <c r="L20" s="26">
        <f t="shared" si="2"/>
        <v>1.4700000000001268E-2</v>
      </c>
    </row>
    <row r="21" spans="1:13" ht="14.25" x14ac:dyDescent="0.2">
      <c r="A21" s="25" t="s">
        <v>139</v>
      </c>
      <c r="B21" s="26"/>
      <c r="C21" s="27" t="s">
        <v>23</v>
      </c>
      <c r="D21" s="28"/>
      <c r="E21" s="92" t="s">
        <v>287</v>
      </c>
      <c r="F21" s="83">
        <v>0.51373999999999997</v>
      </c>
      <c r="G21" s="28"/>
      <c r="H21" s="50">
        <v>0.51512000000000002</v>
      </c>
      <c r="I21" s="96" t="s">
        <v>558</v>
      </c>
      <c r="J21" s="28">
        <f t="shared" si="0"/>
        <v>0.51442999999999994</v>
      </c>
      <c r="K21" s="28">
        <f t="shared" si="1"/>
        <v>9.7580735803746944E-4</v>
      </c>
      <c r="L21" s="26">
        <f t="shared" si="2"/>
        <v>1.3800000000000479E-3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92" t="s">
        <v>288</v>
      </c>
      <c r="F22" s="83">
        <v>1.6913</v>
      </c>
      <c r="G22" s="28"/>
      <c r="H22" s="50">
        <v>1.6895</v>
      </c>
      <c r="I22" s="96" t="s">
        <v>559</v>
      </c>
      <c r="J22" s="28">
        <f t="shared" si="0"/>
        <v>1.6903999999999999</v>
      </c>
      <c r="K22" s="28">
        <f t="shared" si="1"/>
        <v>1.2727922061358025E-3</v>
      </c>
      <c r="L22" s="26">
        <f t="shared" si="2"/>
        <v>1.8000000000000238E-3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92" t="s">
        <v>289</v>
      </c>
      <c r="F23" s="83">
        <v>3.5121000000000002</v>
      </c>
      <c r="G23" s="28"/>
      <c r="H23" s="50">
        <v>3.5552999999999999</v>
      </c>
      <c r="I23" s="96" t="s">
        <v>560</v>
      </c>
      <c r="J23" s="28">
        <f t="shared" si="0"/>
        <v>3.5337000000000001</v>
      </c>
      <c r="K23" s="28">
        <f t="shared" si="1"/>
        <v>3.0547012947258628E-2</v>
      </c>
      <c r="L23" s="26">
        <f t="shared" si="2"/>
        <v>4.3199999999999683E-2</v>
      </c>
    </row>
    <row r="24" spans="1:13" s="44" customFormat="1" ht="14.25" x14ac:dyDescent="0.2">
      <c r="A24" s="65" t="s">
        <v>140</v>
      </c>
      <c r="B24" s="66"/>
      <c r="C24" s="67" t="s">
        <v>31</v>
      </c>
      <c r="D24" s="8"/>
      <c r="E24" s="92" t="s">
        <v>290</v>
      </c>
      <c r="F24" s="44">
        <v>14.677099999999999</v>
      </c>
      <c r="G24" s="8"/>
      <c r="H24" s="55">
        <v>14.922000000000001</v>
      </c>
      <c r="I24" s="96" t="s">
        <v>561</v>
      </c>
      <c r="J24" s="8">
        <f t="shared" si="0"/>
        <v>14.79955</v>
      </c>
      <c r="K24" s="8">
        <f t="shared" si="1"/>
        <v>0.17317045071258635</v>
      </c>
      <c r="L24" s="66">
        <f t="shared" si="2"/>
        <v>0.24490000000000123</v>
      </c>
      <c r="M24" s="44">
        <v>2.6475178342138604E-2</v>
      </c>
    </row>
    <row r="25" spans="1:13" s="44" customFormat="1" ht="14.25" x14ac:dyDescent="0.2">
      <c r="A25" s="65" t="s">
        <v>32</v>
      </c>
      <c r="B25" s="66"/>
      <c r="C25" s="67" t="s">
        <v>31</v>
      </c>
      <c r="D25" s="8"/>
      <c r="E25" s="92" t="s">
        <v>291</v>
      </c>
      <c r="F25" s="44">
        <v>1.9552</v>
      </c>
      <c r="G25" s="8"/>
      <c r="H25" s="55">
        <v>1.7129000000000001</v>
      </c>
      <c r="I25" s="96" t="s">
        <v>562</v>
      </c>
      <c r="J25" s="8">
        <f t="shared" si="0"/>
        <v>1.83405</v>
      </c>
      <c r="K25" s="8">
        <f t="shared" si="1"/>
        <v>0.17133197308150044</v>
      </c>
      <c r="L25" s="66">
        <f t="shared" si="2"/>
        <v>0.24229999999999996</v>
      </c>
      <c r="M25" s="44">
        <v>0.20534091217191877</v>
      </c>
    </row>
    <row r="26" spans="1:13" s="44" customFormat="1" ht="14.25" x14ac:dyDescent="0.2">
      <c r="A26" s="65" t="s">
        <v>33</v>
      </c>
      <c r="B26" s="66"/>
      <c r="C26" s="67" t="s">
        <v>31</v>
      </c>
      <c r="D26" s="8"/>
      <c r="E26" s="92" t="s">
        <v>292</v>
      </c>
      <c r="F26" s="44">
        <v>0.56023000000000001</v>
      </c>
      <c r="G26" s="8"/>
      <c r="H26" s="55">
        <v>0.55679999999999996</v>
      </c>
      <c r="I26" s="96" t="s">
        <v>563</v>
      </c>
      <c r="J26" s="8">
        <f t="shared" si="0"/>
        <v>0.55851499999999998</v>
      </c>
      <c r="K26" s="8">
        <f t="shared" si="1"/>
        <v>2.4253762594698891E-3</v>
      </c>
      <c r="L26" s="66">
        <f t="shared" si="2"/>
        <v>3.4300000000000441E-3</v>
      </c>
    </row>
    <row r="27" spans="1:13" s="44" customFormat="1" ht="14.25" x14ac:dyDescent="0.2">
      <c r="A27" s="65" t="s">
        <v>34</v>
      </c>
      <c r="B27" s="66"/>
      <c r="C27" s="67" t="s">
        <v>31</v>
      </c>
      <c r="D27" s="8"/>
      <c r="E27" s="92" t="s">
        <v>293</v>
      </c>
      <c r="F27" s="44">
        <v>1.6419E-2</v>
      </c>
      <c r="G27" s="8"/>
      <c r="H27" s="55">
        <v>1.6296000000000001E-2</v>
      </c>
      <c r="I27" s="96" t="s">
        <v>564</v>
      </c>
      <c r="J27" s="8">
        <f t="shared" si="0"/>
        <v>1.6357500000000001E-2</v>
      </c>
      <c r="K27" s="8">
        <f t="shared" si="1"/>
        <v>8.6974134085944006E-5</v>
      </c>
      <c r="L27" s="66">
        <f t="shared" si="2"/>
        <v>1.2299999999999811E-4</v>
      </c>
    </row>
    <row r="28" spans="1:13" s="44" customFormat="1" ht="15.75" x14ac:dyDescent="0.3">
      <c r="A28" s="65" t="s">
        <v>35</v>
      </c>
      <c r="B28" s="66"/>
      <c r="C28" s="67" t="s">
        <v>36</v>
      </c>
      <c r="D28" s="8"/>
      <c r="E28" s="92" t="s">
        <v>294</v>
      </c>
      <c r="F28" s="44">
        <v>3.8332000000000002</v>
      </c>
      <c r="G28" s="8"/>
      <c r="H28" s="55">
        <v>3.8010999999999999</v>
      </c>
      <c r="I28" s="96" t="s">
        <v>565</v>
      </c>
      <c r="J28" s="8">
        <f t="shared" si="0"/>
        <v>3.8171499999999998</v>
      </c>
      <c r="K28" s="8">
        <f t="shared" si="1"/>
        <v>2.2698127676088347E-2</v>
      </c>
      <c r="L28" s="66">
        <f t="shared" si="2"/>
        <v>3.2100000000000239E-2</v>
      </c>
    </row>
    <row r="29" spans="1:13" s="44" customFormat="1" ht="14.25" x14ac:dyDescent="0.2">
      <c r="A29" s="65" t="s">
        <v>37</v>
      </c>
      <c r="B29" s="66"/>
      <c r="C29" s="67" t="s">
        <v>38</v>
      </c>
      <c r="D29" s="8"/>
      <c r="E29" s="92" t="s">
        <v>295</v>
      </c>
      <c r="F29" s="44">
        <v>12.853300000000001</v>
      </c>
      <c r="G29" s="8"/>
      <c r="H29" s="55"/>
      <c r="J29" s="8">
        <f t="shared" si="0"/>
        <v>12.853300000000001</v>
      </c>
      <c r="K29" s="8" t="e">
        <f t="shared" si="1"/>
        <v>#DIV/0!</v>
      </c>
      <c r="L29" s="66">
        <f t="shared" si="2"/>
        <v>0</v>
      </c>
    </row>
    <row r="30" spans="1:13" s="44" customFormat="1" x14ac:dyDescent="0.2">
      <c r="A30" s="65" t="s">
        <v>39</v>
      </c>
      <c r="B30" s="66"/>
      <c r="C30" s="67" t="s">
        <v>40</v>
      </c>
      <c r="D30" s="8"/>
      <c r="E30" s="92" t="s">
        <v>108</v>
      </c>
      <c r="F30" s="44">
        <v>15</v>
      </c>
      <c r="G30" s="8"/>
      <c r="H30" s="69">
        <v>15</v>
      </c>
      <c r="J30" s="8">
        <f t="shared" ref="J30:J39" si="3">AVERAGE(D30:I30)</f>
        <v>15</v>
      </c>
      <c r="K30" s="8">
        <f t="shared" ref="K30:K39" si="4">STDEV(D30:I30)</f>
        <v>0</v>
      </c>
      <c r="L30" s="66">
        <f t="shared" ref="L30:L39" si="5">ABS(MAX(D30:I30)-MIN(D30:I30))</f>
        <v>0</v>
      </c>
    </row>
    <row r="31" spans="1:13" s="44" customFormat="1" ht="14.25" x14ac:dyDescent="0.2">
      <c r="A31" s="44" t="s">
        <v>141</v>
      </c>
      <c r="B31" s="66"/>
      <c r="C31" s="67" t="s">
        <v>31</v>
      </c>
      <c r="D31" s="8"/>
      <c r="E31" s="92" t="s">
        <v>296</v>
      </c>
      <c r="F31" s="44">
        <v>3.3465000000000002E-2</v>
      </c>
      <c r="G31" s="8"/>
      <c r="H31" s="55">
        <v>2.6662000000000002E-2</v>
      </c>
      <c r="I31" s="96" t="s">
        <v>566</v>
      </c>
      <c r="J31" s="8">
        <f t="shared" si="3"/>
        <v>3.00635E-2</v>
      </c>
      <c r="K31" s="8">
        <f t="shared" si="4"/>
        <v>4.8104474324120834E-3</v>
      </c>
      <c r="L31" s="66">
        <f t="shared" si="5"/>
        <v>6.803E-3</v>
      </c>
    </row>
    <row r="32" spans="1:13" s="44" customFormat="1" ht="14.25" x14ac:dyDescent="0.2">
      <c r="A32" s="44" t="s">
        <v>142</v>
      </c>
      <c r="B32" s="66"/>
      <c r="C32" s="67" t="s">
        <v>31</v>
      </c>
      <c r="D32" s="8"/>
      <c r="E32" s="92" t="s">
        <v>297</v>
      </c>
      <c r="F32" s="44">
        <v>2.1940000000000002E-3</v>
      </c>
      <c r="G32" s="8"/>
      <c r="H32" s="55">
        <v>1.8236999999999999E-3</v>
      </c>
      <c r="I32" s="96" t="s">
        <v>567</v>
      </c>
      <c r="J32" s="8">
        <f t="shared" si="3"/>
        <v>2.00885E-3</v>
      </c>
      <c r="K32" s="8">
        <f t="shared" si="4"/>
        <v>2.6184164107337875E-4</v>
      </c>
      <c r="L32" s="66">
        <f t="shared" si="5"/>
        <v>3.7030000000000027E-4</v>
      </c>
    </row>
    <row r="33" spans="1:12" s="44" customFormat="1" ht="14.25" x14ac:dyDescent="0.2">
      <c r="A33" s="44" t="s">
        <v>143</v>
      </c>
      <c r="B33" s="66"/>
      <c r="C33" s="67" t="s">
        <v>31</v>
      </c>
      <c r="D33" s="8"/>
      <c r="E33" s="92" t="s">
        <v>298</v>
      </c>
      <c r="F33" s="44">
        <v>1.1643999999999999E-3</v>
      </c>
      <c r="G33" s="8"/>
      <c r="H33" s="55">
        <v>9.6469999999999998E-4</v>
      </c>
      <c r="I33" s="96" t="s">
        <v>568</v>
      </c>
      <c r="J33" s="8">
        <f t="shared" si="3"/>
        <v>1.06455E-3</v>
      </c>
      <c r="K33" s="8">
        <f t="shared" si="4"/>
        <v>1.4120922420295348E-4</v>
      </c>
      <c r="L33" s="66">
        <f t="shared" si="5"/>
        <v>1.9969999999999992E-4</v>
      </c>
    </row>
    <row r="34" spans="1:12" s="44" customFormat="1" ht="14.25" x14ac:dyDescent="0.2">
      <c r="A34" s="44" t="s">
        <v>144</v>
      </c>
      <c r="B34" s="66"/>
      <c r="C34" s="67" t="s">
        <v>31</v>
      </c>
      <c r="D34" s="8"/>
      <c r="E34" s="92" t="s">
        <v>299</v>
      </c>
      <c r="F34" s="44">
        <v>13.3919</v>
      </c>
      <c r="G34" s="8"/>
      <c r="H34" s="55">
        <v>13.3894</v>
      </c>
      <c r="I34" s="96" t="s">
        <v>569</v>
      </c>
      <c r="J34" s="8">
        <f>AVERAGE(D34:I34)</f>
        <v>13.390650000000001</v>
      </c>
      <c r="K34" s="8">
        <f>STDEV(D34:I34)</f>
        <v>1.7677669529660171E-3</v>
      </c>
      <c r="L34" s="66">
        <f>ABS(MAX(D34:I34)-MIN(D34:I34))</f>
        <v>2.4999999999995026E-3</v>
      </c>
    </row>
    <row r="35" spans="1:12" ht="14.25" x14ac:dyDescent="0.2">
      <c r="A35" s="41" t="s">
        <v>145</v>
      </c>
      <c r="B35" s="26"/>
      <c r="C35" s="27" t="s">
        <v>23</v>
      </c>
      <c r="D35" s="28"/>
      <c r="E35" s="92" t="s">
        <v>300</v>
      </c>
      <c r="F35" s="83">
        <v>0.17796000000000001</v>
      </c>
      <c r="G35" s="28"/>
      <c r="H35" s="55">
        <v>0.17879999999999999</v>
      </c>
      <c r="I35" s="96" t="s">
        <v>570</v>
      </c>
      <c r="J35" s="28">
        <f>AVERAGE(D35:I35)</f>
        <v>0.17837999999999998</v>
      </c>
      <c r="K35" s="28">
        <f>STDEV(D35:I35)</f>
        <v>5.9396969619668555E-4</v>
      </c>
      <c r="L35" s="26">
        <f>ABS(MAX(D35:I35)-MIN(D35:I35))</f>
        <v>8.3999999999997965E-4</v>
      </c>
    </row>
    <row r="36" spans="1:12" s="46" customFormat="1" ht="14.25" x14ac:dyDescent="0.2">
      <c r="A36" s="46" t="s">
        <v>146</v>
      </c>
      <c r="B36" s="26"/>
      <c r="C36" s="27" t="s">
        <v>31</v>
      </c>
      <c r="D36" s="28"/>
      <c r="E36" s="92" t="s">
        <v>301</v>
      </c>
      <c r="F36" s="83">
        <v>3.8205</v>
      </c>
      <c r="G36" s="28"/>
      <c r="H36" s="50">
        <v>3.5727000000000002</v>
      </c>
      <c r="I36" s="96" t="s">
        <v>571</v>
      </c>
      <c r="J36" s="28">
        <f>AVERAGE(D36:I36)</f>
        <v>3.6966000000000001</v>
      </c>
      <c r="K36" s="28">
        <f t="shared" si="4"/>
        <v>0.17522106037802634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92" t="s">
        <v>302</v>
      </c>
      <c r="F37" s="83">
        <v>18.534400000000002</v>
      </c>
      <c r="G37" s="28"/>
      <c r="H37" s="50">
        <v>18.524100000000001</v>
      </c>
      <c r="I37" s="96" t="s">
        <v>572</v>
      </c>
      <c r="J37" s="28">
        <f t="shared" si="3"/>
        <v>18.529250000000001</v>
      </c>
      <c r="K37" s="28">
        <f t="shared" si="4"/>
        <v>7.2831998462220505E-3</v>
      </c>
      <c r="L37" s="26">
        <f t="shared" si="5"/>
        <v>1.0300000000000864E-2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92" t="s">
        <v>303</v>
      </c>
      <c r="F38" s="83">
        <v>48.368400000000001</v>
      </c>
      <c r="G38" s="28"/>
      <c r="H38" s="50">
        <v>48.330100000000002</v>
      </c>
      <c r="I38" s="96" t="s">
        <v>573</v>
      </c>
      <c r="J38" s="28">
        <f t="shared" si="3"/>
        <v>48.349249999999998</v>
      </c>
      <c r="K38" s="28">
        <f t="shared" si="4"/>
        <v>2.7082189719444455E-2</v>
      </c>
      <c r="L38" s="26">
        <f t="shared" si="5"/>
        <v>3.8299999999999557E-2</v>
      </c>
    </row>
    <row r="39" spans="1:12" s="44" customFormat="1" ht="14.25" x14ac:dyDescent="0.2">
      <c r="A39" s="84" t="s">
        <v>43</v>
      </c>
      <c r="B39" s="78"/>
      <c r="C39" s="79" t="s">
        <v>38</v>
      </c>
      <c r="D39" s="80"/>
      <c r="E39" s="92" t="s">
        <v>304</v>
      </c>
      <c r="F39" s="44">
        <v>2.7846000000000002</v>
      </c>
      <c r="G39" s="80"/>
      <c r="H39" s="55">
        <v>2.7787000000000002</v>
      </c>
      <c r="I39" s="96" t="s">
        <v>574</v>
      </c>
      <c r="J39" s="80">
        <f t="shared" si="3"/>
        <v>2.78165</v>
      </c>
      <c r="K39" s="80">
        <f t="shared" si="4"/>
        <v>4.1719300090006422E-3</v>
      </c>
      <c r="L39" s="78">
        <f t="shared" si="5"/>
        <v>5.9000000000000163E-3</v>
      </c>
    </row>
    <row r="40" spans="1:12" x14ac:dyDescent="0.2">
      <c r="A40" s="36"/>
      <c r="B40" s="28"/>
      <c r="C40" s="28"/>
      <c r="D40" s="28"/>
      <c r="E40" s="88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92" t="s">
        <v>305</v>
      </c>
      <c r="F44" s="59">
        <v>541.83550000000002</v>
      </c>
      <c r="G44" s="28"/>
      <c r="H44" s="49">
        <v>541.86030000000005</v>
      </c>
      <c r="I44" s="96" t="s">
        <v>575</v>
      </c>
      <c r="J44" s="28">
        <f t="shared" ref="J44:J66" si="6">AVERAGE(D44:I44)</f>
        <v>541.84789999999998</v>
      </c>
      <c r="K44" s="28">
        <f t="shared" ref="K44:K66" si="7">STDEV(D44:I44)</f>
        <v>1.75362481734458E-2</v>
      </c>
      <c r="L44" s="26">
        <f t="shared" ref="L44:L66" si="8">ABS(MAX(D44:I44)-MIN(D44:I44))</f>
        <v>2.4800000000027467E-2</v>
      </c>
    </row>
    <row r="45" spans="1:12" ht="15" x14ac:dyDescent="0.25">
      <c r="A45" s="25" t="s">
        <v>47</v>
      </c>
      <c r="B45" s="26"/>
      <c r="C45" s="27" t="s">
        <v>46</v>
      </c>
      <c r="E45" s="92" t="s">
        <v>306</v>
      </c>
      <c r="F45" s="59">
        <v>22.226600000000001</v>
      </c>
      <c r="G45" s="28"/>
      <c r="H45" s="49">
        <v>22.0473</v>
      </c>
      <c r="I45" s="96" t="s">
        <v>576</v>
      </c>
      <c r="J45" s="28">
        <f t="shared" ref="J45:J61" si="9">AVERAGE(E45:I45)</f>
        <v>22.136949999999999</v>
      </c>
      <c r="K45" s="28">
        <f t="shared" ref="K45:K61" si="10">STDEV(E45:I45)</f>
        <v>0.12678424586674894</v>
      </c>
      <c r="L45" s="26">
        <f t="shared" ref="L45:L61" si="11">ABS(MAX(E45:I45)-MIN(E45:I45))</f>
        <v>0.17930000000000135</v>
      </c>
    </row>
    <row r="46" spans="1:12" ht="15" x14ac:dyDescent="0.25">
      <c r="A46" s="25" t="s">
        <v>48</v>
      </c>
      <c r="B46" s="26"/>
      <c r="C46" s="27" t="s">
        <v>46</v>
      </c>
      <c r="E46" s="92" t="s">
        <v>307</v>
      </c>
      <c r="F46" s="59">
        <v>84.824799999999996</v>
      </c>
      <c r="G46" s="28"/>
      <c r="H46" s="49">
        <v>84.609099999999998</v>
      </c>
      <c r="I46" s="96" t="s">
        <v>577</v>
      </c>
      <c r="J46" s="28">
        <f t="shared" si="9"/>
        <v>84.716949999999997</v>
      </c>
      <c r="K46" s="28">
        <f t="shared" si="10"/>
        <v>0.15252293270193704</v>
      </c>
      <c r="L46" s="26">
        <f t="shared" si="11"/>
        <v>0.21569999999999823</v>
      </c>
    </row>
    <row r="47" spans="1:12" ht="15" x14ac:dyDescent="0.25">
      <c r="A47" s="25" t="s">
        <v>49</v>
      </c>
      <c r="B47" s="26"/>
      <c r="C47" s="27" t="s">
        <v>46</v>
      </c>
      <c r="E47" s="92" t="s">
        <v>308</v>
      </c>
      <c r="F47" s="59">
        <v>4.0155000000000003</v>
      </c>
      <c r="G47" s="28"/>
      <c r="H47" s="49">
        <v>3.9823</v>
      </c>
      <c r="I47" s="96" t="s">
        <v>578</v>
      </c>
      <c r="J47" s="28">
        <f t="shared" si="9"/>
        <v>3.9988999999999999</v>
      </c>
      <c r="K47" s="28">
        <f t="shared" si="10"/>
        <v>2.3475945135393618E-2</v>
      </c>
      <c r="L47" s="26">
        <f t="shared" si="11"/>
        <v>3.320000000000034E-2</v>
      </c>
    </row>
    <row r="48" spans="1:12" ht="15" x14ac:dyDescent="0.25">
      <c r="A48" s="25" t="s">
        <v>50</v>
      </c>
      <c r="B48" s="26"/>
      <c r="C48" s="27" t="s">
        <v>46</v>
      </c>
      <c r="E48" s="92" t="s">
        <v>309</v>
      </c>
      <c r="F48" s="59">
        <v>177.648</v>
      </c>
      <c r="G48" s="28"/>
      <c r="H48" s="49">
        <v>177.38980000000001</v>
      </c>
      <c r="I48" s="96" t="s">
        <v>579</v>
      </c>
      <c r="J48" s="28">
        <f t="shared" si="9"/>
        <v>177.5189</v>
      </c>
      <c r="K48" s="28">
        <f t="shared" si="10"/>
        <v>0.18257497090235808</v>
      </c>
      <c r="L48" s="26">
        <f t="shared" si="11"/>
        <v>0.25819999999998799</v>
      </c>
    </row>
    <row r="49" spans="1:12" ht="15" x14ac:dyDescent="0.25">
      <c r="A49" s="25" t="s">
        <v>158</v>
      </c>
      <c r="B49" s="26"/>
      <c r="C49" s="27" t="s">
        <v>46</v>
      </c>
      <c r="E49" s="92" t="s">
        <v>310</v>
      </c>
      <c r="F49" s="59">
        <v>9.2788000000000004</v>
      </c>
      <c r="G49" s="28"/>
      <c r="H49" s="49">
        <v>9.3041</v>
      </c>
      <c r="I49" s="96" t="s">
        <v>580</v>
      </c>
      <c r="J49" s="28">
        <f t="shared" si="9"/>
        <v>9.2914500000000011</v>
      </c>
      <c r="K49" s="28">
        <f t="shared" si="10"/>
        <v>1.7889801564019408E-2</v>
      </c>
      <c r="L49" s="26">
        <f t="shared" si="11"/>
        <v>2.5299999999999656E-2</v>
      </c>
    </row>
    <row r="50" spans="1:12" ht="15" x14ac:dyDescent="0.25">
      <c r="A50" s="25" t="s">
        <v>51</v>
      </c>
      <c r="B50" s="26"/>
      <c r="C50" s="27" t="s">
        <v>46</v>
      </c>
      <c r="E50" s="92" t="s">
        <v>311</v>
      </c>
      <c r="F50" s="59">
        <v>30.546900000000001</v>
      </c>
      <c r="G50" s="28"/>
      <c r="H50" s="49">
        <v>30.515999999999998</v>
      </c>
      <c r="I50" s="96" t="s">
        <v>581</v>
      </c>
      <c r="J50" s="28">
        <f t="shared" si="9"/>
        <v>30.53145</v>
      </c>
      <c r="K50" s="28">
        <f t="shared" si="10"/>
        <v>2.1849599538666151E-2</v>
      </c>
      <c r="L50" s="26">
        <f t="shared" si="11"/>
        <v>3.0900000000002592E-2</v>
      </c>
    </row>
    <row r="51" spans="1:12" ht="15" x14ac:dyDescent="0.25">
      <c r="A51" s="25" t="s">
        <v>52</v>
      </c>
      <c r="B51" s="26"/>
      <c r="C51" s="27" t="s">
        <v>53</v>
      </c>
      <c r="E51" s="92" t="s">
        <v>312</v>
      </c>
      <c r="F51" s="59">
        <v>63.430300000000003</v>
      </c>
      <c r="G51" s="28"/>
      <c r="H51" s="49">
        <v>64.215400000000002</v>
      </c>
      <c r="I51" s="96" t="s">
        <v>582</v>
      </c>
      <c r="J51" s="28">
        <f t="shared" si="9"/>
        <v>63.822850000000003</v>
      </c>
      <c r="K51" s="28">
        <f t="shared" si="10"/>
        <v>0.55514953390955835</v>
      </c>
      <c r="L51" s="26">
        <f t="shared" si="11"/>
        <v>0.78509999999999991</v>
      </c>
    </row>
    <row r="52" spans="1:12" s="44" customFormat="1" ht="15" x14ac:dyDescent="0.25">
      <c r="A52" s="65" t="s">
        <v>159</v>
      </c>
      <c r="B52" s="66"/>
      <c r="C52" s="67" t="s">
        <v>54</v>
      </c>
      <c r="D52" s="17"/>
      <c r="E52" s="92" t="s">
        <v>313</v>
      </c>
      <c r="F52" s="44">
        <v>265.08609999999999</v>
      </c>
      <c r="G52" s="8"/>
      <c r="H52" s="68">
        <v>269.5204</v>
      </c>
      <c r="I52" s="96" t="s">
        <v>583</v>
      </c>
      <c r="J52" s="8">
        <f t="shared" si="9"/>
        <v>267.30324999999999</v>
      </c>
      <c r="K52" s="8">
        <f t="shared" si="10"/>
        <v>3.1355235998155133</v>
      </c>
      <c r="L52" s="66">
        <f t="shared" si="11"/>
        <v>4.4343000000000075</v>
      </c>
    </row>
    <row r="53" spans="1:12" s="44" customFormat="1" ht="15" x14ac:dyDescent="0.25">
      <c r="A53" s="65" t="s">
        <v>55</v>
      </c>
      <c r="B53" s="66"/>
      <c r="C53" s="67" t="s">
        <v>54</v>
      </c>
      <c r="D53" s="17"/>
      <c r="E53" s="92" t="s">
        <v>314</v>
      </c>
      <c r="F53" s="44">
        <v>35.313299999999998</v>
      </c>
      <c r="G53" s="8"/>
      <c r="H53" s="68">
        <v>30.937999999999999</v>
      </c>
      <c r="I53" s="96" t="s">
        <v>584</v>
      </c>
      <c r="J53" s="8">
        <f t="shared" si="9"/>
        <v>33.12565</v>
      </c>
      <c r="K53" s="8">
        <f t="shared" si="10"/>
        <v>3.0938042997255009</v>
      </c>
      <c r="L53" s="66">
        <f t="shared" si="11"/>
        <v>4.3752999999999993</v>
      </c>
    </row>
    <row r="54" spans="1:12" ht="15" x14ac:dyDescent="0.25">
      <c r="A54" s="25" t="s">
        <v>56</v>
      </c>
      <c r="B54" s="26"/>
      <c r="C54" s="27" t="s">
        <v>54</v>
      </c>
      <c r="E54" s="92" t="s">
        <v>315</v>
      </c>
      <c r="F54" s="59">
        <v>10.118399999999999</v>
      </c>
      <c r="G54" s="28"/>
      <c r="H54" s="49">
        <v>10.056900000000001</v>
      </c>
      <c r="I54" s="96" t="s">
        <v>585</v>
      </c>
      <c r="J54" s="28">
        <f t="shared" si="9"/>
        <v>10.08765</v>
      </c>
      <c r="K54" s="28">
        <f t="shared" si="10"/>
        <v>4.3487067042971811E-2</v>
      </c>
      <c r="L54" s="26">
        <f t="shared" si="11"/>
        <v>6.1499999999998778E-2</v>
      </c>
    </row>
    <row r="55" spans="1:12" ht="15" x14ac:dyDescent="0.25">
      <c r="A55" s="25" t="s">
        <v>57</v>
      </c>
      <c r="B55" s="26"/>
      <c r="C55" s="27" t="s">
        <v>54</v>
      </c>
      <c r="E55" s="92" t="s">
        <v>316</v>
      </c>
      <c r="F55" s="59">
        <v>0.29655999999999999</v>
      </c>
      <c r="G55" s="28"/>
      <c r="H55" s="49">
        <v>0.29433999999999999</v>
      </c>
      <c r="I55" s="96" t="s">
        <v>586</v>
      </c>
      <c r="J55" s="28">
        <f t="shared" si="9"/>
        <v>0.29544999999999999</v>
      </c>
      <c r="K55" s="28">
        <f t="shared" si="10"/>
        <v>1.5697770542341355E-3</v>
      </c>
      <c r="L55" s="26">
        <f t="shared" si="11"/>
        <v>2.2199999999999998E-3</v>
      </c>
    </row>
    <row r="56" spans="1:12" ht="15.75" x14ac:dyDescent="0.3">
      <c r="A56" s="25" t="s">
        <v>58</v>
      </c>
      <c r="B56" s="26"/>
      <c r="C56" s="27" t="s">
        <v>59</v>
      </c>
      <c r="E56" s="92" t="s">
        <v>317</v>
      </c>
      <c r="F56" s="59">
        <v>69.232200000000006</v>
      </c>
      <c r="G56" s="28"/>
      <c r="H56" s="49">
        <v>68.656000000000006</v>
      </c>
      <c r="I56" s="96" t="s">
        <v>587</v>
      </c>
      <c r="J56" s="28">
        <f t="shared" si="9"/>
        <v>68.944100000000006</v>
      </c>
      <c r="K56" s="28">
        <f t="shared" si="10"/>
        <v>0.40743492731968872</v>
      </c>
      <c r="L56" s="26">
        <f t="shared" si="11"/>
        <v>0.57620000000000005</v>
      </c>
    </row>
    <row r="57" spans="1:12" x14ac:dyDescent="0.2">
      <c r="A57" s="25" t="s">
        <v>60</v>
      </c>
      <c r="B57" s="26"/>
      <c r="C57" s="27" t="s">
        <v>61</v>
      </c>
      <c r="E57" s="92" t="s">
        <v>318</v>
      </c>
      <c r="F57" s="59">
        <v>232.14609999999999</v>
      </c>
      <c r="G57" s="8"/>
      <c r="H57" s="55"/>
      <c r="J57" s="28">
        <f t="shared" si="9"/>
        <v>232.14609999999999</v>
      </c>
      <c r="K57" s="28" t="e">
        <f t="shared" si="10"/>
        <v>#DIV/0!</v>
      </c>
      <c r="L57" s="26">
        <f t="shared" si="11"/>
        <v>0</v>
      </c>
    </row>
    <row r="58" spans="1:12" s="46" customFormat="1" ht="15" x14ac:dyDescent="0.25">
      <c r="A58" s="46" t="s">
        <v>148</v>
      </c>
      <c r="B58" s="26"/>
      <c r="C58" s="27" t="s">
        <v>54</v>
      </c>
      <c r="E58" s="92" t="s">
        <v>319</v>
      </c>
      <c r="F58" s="59">
        <v>0.60441</v>
      </c>
      <c r="G58" s="28"/>
      <c r="H58" s="49">
        <v>0.48157</v>
      </c>
      <c r="I58" s="96" t="s">
        <v>588</v>
      </c>
      <c r="J58" s="28">
        <f t="shared" si="9"/>
        <v>0.54298999999999997</v>
      </c>
      <c r="K58" s="28">
        <f t="shared" si="10"/>
        <v>8.6860997000955883E-2</v>
      </c>
      <c r="L58" s="26">
        <f t="shared" si="11"/>
        <v>0.12284</v>
      </c>
    </row>
    <row r="59" spans="1:12" s="46" customFormat="1" ht="15" x14ac:dyDescent="0.25">
      <c r="A59" s="46" t="s">
        <v>149</v>
      </c>
      <c r="B59" s="26"/>
      <c r="C59" s="27" t="s">
        <v>54</v>
      </c>
      <c r="E59" s="92" t="s">
        <v>320</v>
      </c>
      <c r="F59" s="59">
        <v>3.9625E-2</v>
      </c>
      <c r="G59" s="28"/>
      <c r="H59" s="49">
        <v>3.2939000000000003E-2</v>
      </c>
      <c r="I59" s="96" t="s">
        <v>589</v>
      </c>
      <c r="J59" s="28">
        <f t="shared" si="9"/>
        <v>3.6282000000000002E-2</v>
      </c>
      <c r="K59" s="28">
        <f t="shared" si="10"/>
        <v>4.7277159390132556E-3</v>
      </c>
      <c r="L59" s="26">
        <f t="shared" si="11"/>
        <v>6.6859999999999975E-3</v>
      </c>
    </row>
    <row r="60" spans="1:12" s="46" customFormat="1" ht="15" x14ac:dyDescent="0.25">
      <c r="A60" s="46" t="s">
        <v>150</v>
      </c>
      <c r="B60" s="26"/>
      <c r="C60" s="27" t="s">
        <v>54</v>
      </c>
      <c r="E60" s="92" t="s">
        <v>321</v>
      </c>
      <c r="F60" s="59">
        <v>2.1031000000000001E-2</v>
      </c>
      <c r="G60" s="28"/>
      <c r="H60" s="49">
        <v>1.7423999999999999E-2</v>
      </c>
      <c r="I60" s="96" t="s">
        <v>590</v>
      </c>
      <c r="J60" s="28">
        <f t="shared" si="9"/>
        <v>1.9227500000000002E-2</v>
      </c>
      <c r="K60" s="28">
        <f t="shared" si="10"/>
        <v>2.5505341597398786E-3</v>
      </c>
      <c r="L60" s="26">
        <f t="shared" si="11"/>
        <v>3.6070000000000026E-3</v>
      </c>
    </row>
    <row r="61" spans="1:12" s="46" customFormat="1" ht="15" x14ac:dyDescent="0.25">
      <c r="A61" s="46" t="s">
        <v>151</v>
      </c>
      <c r="B61" s="26"/>
      <c r="C61" s="27" t="s">
        <v>54</v>
      </c>
      <c r="E61" s="92" t="s">
        <v>322</v>
      </c>
      <c r="F61" s="59">
        <v>241.874</v>
      </c>
      <c r="G61" s="28"/>
      <c r="H61" s="49">
        <v>241.83949999999999</v>
      </c>
      <c r="I61" s="96" t="s">
        <v>591</v>
      </c>
      <c r="J61" s="28">
        <f t="shared" si="9"/>
        <v>241.85674999999998</v>
      </c>
      <c r="K61" s="28">
        <f t="shared" si="10"/>
        <v>2.4395183950941837E-2</v>
      </c>
      <c r="L61" s="26">
        <f t="shared" si="11"/>
        <v>3.4500000000008413E-2</v>
      </c>
    </row>
    <row r="62" spans="1:12" s="46" customFormat="1" ht="15" x14ac:dyDescent="0.25">
      <c r="A62" s="46" t="s">
        <v>147</v>
      </c>
      <c r="B62" s="26"/>
      <c r="C62" s="27" t="s">
        <v>46</v>
      </c>
      <c r="E62" s="92" t="s">
        <v>323</v>
      </c>
      <c r="F62" s="59">
        <v>3.2141000000000002</v>
      </c>
      <c r="G62" s="28"/>
      <c r="H62" s="49">
        <v>3.2294999999999998</v>
      </c>
      <c r="I62" s="96" t="s">
        <v>592</v>
      </c>
      <c r="J62" s="28">
        <f>AVERAGE(E62:I62)</f>
        <v>3.2218</v>
      </c>
      <c r="K62" s="28">
        <f>STDEV(E62:I62)</f>
        <v>1.0889444430272574E-2</v>
      </c>
      <c r="L62" s="26">
        <f>ABS(MAX(E62:I62)-MIN(E62:I62))</f>
        <v>1.5399999999999636E-2</v>
      </c>
    </row>
    <row r="63" spans="1:12" x14ac:dyDescent="0.2">
      <c r="A63" s="25" t="s">
        <v>62</v>
      </c>
      <c r="B63" s="26"/>
      <c r="C63" s="27" t="s">
        <v>54</v>
      </c>
      <c r="D63" s="28"/>
      <c r="E63" s="92" t="s">
        <v>324</v>
      </c>
      <c r="F63" s="59">
        <v>69.002600000000001</v>
      </c>
      <c r="G63" s="28"/>
      <c r="H63" s="50">
        <v>68.449086769650805</v>
      </c>
      <c r="I63" s="28"/>
      <c r="J63" s="28">
        <f>AVERAGE(D63:I63)</f>
        <v>68.725843384825396</v>
      </c>
      <c r="K63" s="28">
        <f t="shared" si="7"/>
        <v>0.39139295865638823</v>
      </c>
      <c r="L63" s="26">
        <f t="shared" si="8"/>
        <v>0.55351323034919631</v>
      </c>
    </row>
    <row r="64" spans="1:12" x14ac:dyDescent="0.2">
      <c r="A64" s="25" t="s">
        <v>63</v>
      </c>
      <c r="B64" s="26"/>
      <c r="C64" s="27" t="s">
        <v>54</v>
      </c>
      <c r="D64" s="28"/>
      <c r="E64" s="92" t="s">
        <v>325</v>
      </c>
      <c r="F64" s="59">
        <v>334.75380000000001</v>
      </c>
      <c r="G64" s="28"/>
      <c r="H64" s="50">
        <v>334.36220326231302</v>
      </c>
      <c r="I64" s="28"/>
      <c r="J64" s="28">
        <f t="shared" si="6"/>
        <v>334.55800163115651</v>
      </c>
      <c r="K64" s="28">
        <f t="shared" si="7"/>
        <v>0.27690070870900435</v>
      </c>
      <c r="L64" s="26">
        <f t="shared" si="8"/>
        <v>0.39159673768699577</v>
      </c>
    </row>
    <row r="65" spans="1:12" x14ac:dyDescent="0.2">
      <c r="A65" s="25" t="s">
        <v>64</v>
      </c>
      <c r="B65" s="26"/>
      <c r="C65" s="27" t="s">
        <v>46</v>
      </c>
      <c r="D65" s="28"/>
      <c r="E65" s="92" t="s">
        <v>326</v>
      </c>
      <c r="F65" s="59">
        <v>873.59019999999998</v>
      </c>
      <c r="G65" s="28"/>
      <c r="H65" s="50">
        <v>873.04496063930401</v>
      </c>
      <c r="I65" s="28"/>
      <c r="J65" s="28">
        <f t="shared" si="6"/>
        <v>873.31758031965205</v>
      </c>
      <c r="K65" s="28">
        <f t="shared" si="7"/>
        <v>0.38554244931794052</v>
      </c>
      <c r="L65" s="26">
        <f t="shared" si="8"/>
        <v>0.54523936069597312</v>
      </c>
    </row>
    <row r="66" spans="1:12" x14ac:dyDescent="0.2">
      <c r="A66" s="31" t="s">
        <v>65</v>
      </c>
      <c r="B66" s="32"/>
      <c r="C66" s="33" t="s">
        <v>61</v>
      </c>
      <c r="D66" s="34"/>
      <c r="E66" s="92" t="s">
        <v>327</v>
      </c>
      <c r="F66" s="82">
        <v>50.292900000000003</v>
      </c>
      <c r="G66" s="34"/>
      <c r="H66" s="51">
        <v>50.214626885507997</v>
      </c>
      <c r="I66" s="34"/>
      <c r="J66" s="34">
        <f t="shared" si="6"/>
        <v>50.253763442754</v>
      </c>
      <c r="K66" s="34">
        <f t="shared" si="7"/>
        <v>5.5347450041888721E-2</v>
      </c>
      <c r="L66" s="32">
        <f t="shared" si="8"/>
        <v>7.8273114492006357E-2</v>
      </c>
    </row>
    <row r="67" spans="1:12" x14ac:dyDescent="0.2">
      <c r="A67" s="36"/>
      <c r="B67" s="28"/>
      <c r="C67" s="28"/>
      <c r="D67" s="28"/>
      <c r="E67" s="88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82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82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44" customFormat="1" x14ac:dyDescent="0.2">
      <c r="A71" s="65" t="s">
        <v>67</v>
      </c>
      <c r="B71" s="66"/>
      <c r="C71" s="67" t="s">
        <v>68</v>
      </c>
      <c r="D71" s="8"/>
      <c r="E71" s="91"/>
      <c r="F71" s="44">
        <v>52174.925600000002</v>
      </c>
      <c r="G71" s="8"/>
      <c r="H71" s="55">
        <v>52177.290727749401</v>
      </c>
      <c r="I71" s="8"/>
      <c r="J71" s="8">
        <f>AVERAGE(D71:I71)</f>
        <v>52176.108163874698</v>
      </c>
      <c r="K71" s="8">
        <f>STDEV(D71:I71)</f>
        <v>1.6723978699725863</v>
      </c>
      <c r="L71" s="66">
        <f>ABS(MAX(D71:I71)-MIN(D71:I71))</f>
        <v>2.3651277493991074</v>
      </c>
    </row>
    <row r="72" spans="1:12" s="44" customFormat="1" x14ac:dyDescent="0.2">
      <c r="A72" s="65" t="s">
        <v>69</v>
      </c>
      <c r="B72" s="66"/>
      <c r="C72" s="67" t="s">
        <v>68</v>
      </c>
      <c r="D72" s="8"/>
      <c r="E72" s="91"/>
      <c r="F72" s="44">
        <v>6180.1108999999997</v>
      </c>
      <c r="G72" s="8"/>
      <c r="H72" s="86">
        <v>6149.6914292428601</v>
      </c>
      <c r="I72" s="8"/>
      <c r="J72" s="8">
        <f>AVERAGE(D72:I72)</f>
        <v>6164.9011646214294</v>
      </c>
      <c r="K72" s="8">
        <f>STDEV(D72:I72)</f>
        <v>21.5098140524793</v>
      </c>
      <c r="L72" s="66">
        <f>ABS(MAX(D72:I72)-MIN(D72:I72))</f>
        <v>30.419470757139607</v>
      </c>
    </row>
    <row r="73" spans="1:12" s="44" customFormat="1" x14ac:dyDescent="0.2">
      <c r="A73" s="74" t="s">
        <v>70</v>
      </c>
      <c r="B73" s="66"/>
      <c r="C73" s="67" t="s">
        <v>71</v>
      </c>
      <c r="D73" s="8"/>
      <c r="E73" s="90"/>
      <c r="F73" s="44">
        <v>2352.0425</v>
      </c>
      <c r="G73" s="8"/>
      <c r="H73" s="75">
        <v>2350.2708392337199</v>
      </c>
      <c r="I73" s="8"/>
      <c r="J73" s="8">
        <f>AVERAGE(D73:I73)</f>
        <v>2351.1566696168602</v>
      </c>
      <c r="K73" s="8">
        <f>STDEV(D73:I73)</f>
        <v>1.2527533417988086</v>
      </c>
      <c r="L73" s="66">
        <f>ABS(MAX(D73:I73)-MIN(D73:I73))</f>
        <v>1.7716607662800925</v>
      </c>
    </row>
    <row r="74" spans="1:12" s="44" customFormat="1" x14ac:dyDescent="0.2">
      <c r="A74" s="76" t="s">
        <v>72</v>
      </c>
      <c r="B74" s="66"/>
      <c r="C74" s="67" t="s">
        <v>71</v>
      </c>
      <c r="D74" s="8"/>
      <c r="E74" s="90"/>
      <c r="F74" s="44">
        <v>232.14580000000001</v>
      </c>
      <c r="G74" s="8"/>
      <c r="H74" s="75">
        <v>231.757474843865</v>
      </c>
      <c r="I74" s="8"/>
      <c r="J74" s="8">
        <f>AVERAGE(D74:I74)</f>
        <v>231.9516374219325</v>
      </c>
      <c r="K74" s="8">
        <f>STDEV(D74:I74)</f>
        <v>0.27458735120839095</v>
      </c>
      <c r="L74" s="66">
        <f>ABS(MAX(D74:I74)-MIN(D74:I74))</f>
        <v>0.38832515613501073</v>
      </c>
    </row>
    <row r="75" spans="1:12" s="44" customFormat="1" x14ac:dyDescent="0.2">
      <c r="A75" s="77" t="s">
        <v>73</v>
      </c>
      <c r="B75" s="78"/>
      <c r="C75" s="79" t="s">
        <v>71</v>
      </c>
      <c r="D75" s="80"/>
      <c r="E75" s="90"/>
      <c r="F75" s="44">
        <v>2584.1882999999998</v>
      </c>
      <c r="G75" s="81"/>
      <c r="H75" s="75">
        <v>2582.02831407758</v>
      </c>
      <c r="I75" s="81"/>
      <c r="J75" s="80">
        <f>AVERAGE(D75:I75)</f>
        <v>2583.1083070387899</v>
      </c>
      <c r="K75" s="80">
        <f>STDEV(D75:I75)</f>
        <v>1.5273406930104954</v>
      </c>
      <c r="L75" s="78">
        <f>ABS(MAX(D75:I75)-MIN(D75:I75))</f>
        <v>2.1599859224197644</v>
      </c>
    </row>
    <row r="76" spans="1:12" x14ac:dyDescent="0.2">
      <c r="A76" s="39"/>
      <c r="B76" s="28"/>
      <c r="C76" s="28"/>
      <c r="D76" s="28"/>
      <c r="E76" s="90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89"/>
      <c r="F80" s="59">
        <v>4283.3778000000002</v>
      </c>
      <c r="G80" s="28"/>
      <c r="H80" s="83">
        <v>4283.3777777777796</v>
      </c>
      <c r="I80" s="28"/>
      <c r="J80" s="28">
        <f t="shared" ref="J80:J83" si="12">AVERAGE(D80:I80)</f>
        <v>4283.3777888888899</v>
      </c>
      <c r="K80" s="28">
        <f t="shared" ref="K80:K83" si="13">STDEV(D80:I80)</f>
        <v>1.5713482914845204E-5</v>
      </c>
      <c r="L80" s="26">
        <f t="shared" ref="L80:L83" si="14">ABS(MAX(D80:I80)-MIN(D80:I80))</f>
        <v>2.2222220650292002E-5</v>
      </c>
    </row>
    <row r="81" spans="1:12" x14ac:dyDescent="0.2">
      <c r="A81" s="25" t="s">
        <v>77</v>
      </c>
      <c r="B81" s="26"/>
      <c r="C81" s="27" t="s">
        <v>76</v>
      </c>
      <c r="D81" s="28"/>
      <c r="E81" s="89"/>
      <c r="F81" s="59">
        <v>388.17</v>
      </c>
      <c r="G81" s="28"/>
      <c r="H81" s="52">
        <v>388.17</v>
      </c>
      <c r="I81" s="28"/>
      <c r="J81" s="28">
        <f t="shared" si="12"/>
        <v>388.17</v>
      </c>
      <c r="K81" s="28">
        <f t="shared" si="13"/>
        <v>0</v>
      </c>
      <c r="L81" s="26">
        <f t="shared" si="14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89"/>
      <c r="F82" s="59">
        <v>0</v>
      </c>
      <c r="G82" s="28"/>
      <c r="H82" s="9">
        <v>0</v>
      </c>
      <c r="I82" s="28"/>
      <c r="J82" s="28">
        <f t="shared" si="12"/>
        <v>0</v>
      </c>
      <c r="K82" s="28">
        <f t="shared" si="13"/>
        <v>0</v>
      </c>
      <c r="L82" s="26">
        <f t="shared" si="14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89"/>
      <c r="F83" s="59">
        <v>240</v>
      </c>
      <c r="G83" s="28"/>
      <c r="H83" s="9">
        <v>240.45651095022001</v>
      </c>
      <c r="I83" s="28"/>
      <c r="J83" s="28">
        <f t="shared" si="12"/>
        <v>240.22825547511002</v>
      </c>
      <c r="K83" s="28">
        <f t="shared" si="13"/>
        <v>0.32280198858648163</v>
      </c>
      <c r="L83" s="26">
        <f t="shared" si="14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44" customFormat="1" x14ac:dyDescent="0.2">
      <c r="A88" s="76" t="s">
        <v>82</v>
      </c>
      <c r="B88" s="66"/>
      <c r="C88" s="67" t="s">
        <v>83</v>
      </c>
      <c r="D88" s="8"/>
      <c r="E88" s="90"/>
      <c r="F88" s="44">
        <v>11760.212299999999</v>
      </c>
      <c r="G88" s="8"/>
      <c r="H88" s="44">
        <v>11751.354196168601</v>
      </c>
      <c r="I88" s="8"/>
      <c r="J88" s="8">
        <f t="shared" ref="J88:J93" si="15">AVERAGE(D88:I88)</f>
        <v>11755.783248084299</v>
      </c>
      <c r="K88" s="8">
        <f t="shared" ref="K88:K93" si="16">STDEV(D88:I88)</f>
        <v>6.2636252876365548</v>
      </c>
      <c r="L88" s="66">
        <f t="shared" ref="L88:L93" si="17">ABS(MAX(D88:I88)-MIN(D88:I88))</f>
        <v>8.8581038313986937</v>
      </c>
    </row>
    <row r="89" spans="1:12" s="44" customFormat="1" x14ac:dyDescent="0.2">
      <c r="A89" s="76" t="s">
        <v>84</v>
      </c>
      <c r="B89" s="66"/>
      <c r="C89" s="67" t="s">
        <v>83</v>
      </c>
      <c r="D89" s="8"/>
      <c r="E89" s="90"/>
      <c r="F89" s="44">
        <v>4283.3778000000002</v>
      </c>
      <c r="G89" s="8"/>
      <c r="H89" s="75">
        <v>4283.3777777777796</v>
      </c>
      <c r="I89" s="8"/>
      <c r="J89" s="8">
        <f t="shared" si="15"/>
        <v>4283.3777888888899</v>
      </c>
      <c r="K89" s="8">
        <f t="shared" si="16"/>
        <v>1.5713482914845204E-5</v>
      </c>
      <c r="L89" s="66">
        <f t="shared" si="17"/>
        <v>2.2222220650292002E-5</v>
      </c>
    </row>
    <row r="90" spans="1:12" s="44" customFormat="1" x14ac:dyDescent="0.2">
      <c r="A90" s="76" t="s">
        <v>85</v>
      </c>
      <c r="B90" s="66"/>
      <c r="C90" s="67" t="s">
        <v>83</v>
      </c>
      <c r="D90" s="8"/>
      <c r="E90" s="90"/>
      <c r="F90" s="44">
        <v>388.17</v>
      </c>
      <c r="G90" s="8"/>
      <c r="H90" s="75">
        <v>388.17</v>
      </c>
      <c r="I90" s="8"/>
      <c r="J90" s="8">
        <f t="shared" si="15"/>
        <v>388.17</v>
      </c>
      <c r="K90" s="8">
        <f t="shared" si="16"/>
        <v>0</v>
      </c>
      <c r="L90" s="66">
        <f t="shared" si="17"/>
        <v>0</v>
      </c>
    </row>
    <row r="91" spans="1:12" s="44" customFormat="1" x14ac:dyDescent="0.2">
      <c r="A91" s="76" t="s">
        <v>86</v>
      </c>
      <c r="B91" s="66"/>
      <c r="C91" s="67" t="s">
        <v>83</v>
      </c>
      <c r="D91" s="8"/>
      <c r="E91" s="90"/>
      <c r="F91" s="44">
        <v>0</v>
      </c>
      <c r="G91" s="8"/>
      <c r="H91" s="75">
        <v>0</v>
      </c>
      <c r="I91" s="8"/>
      <c r="J91" s="8">
        <f t="shared" si="15"/>
        <v>0</v>
      </c>
      <c r="K91" s="8">
        <f t="shared" si="16"/>
        <v>0</v>
      </c>
      <c r="L91" s="66">
        <f t="shared" si="17"/>
        <v>0</v>
      </c>
    </row>
    <row r="92" spans="1:12" s="44" customFormat="1" x14ac:dyDescent="0.2">
      <c r="A92" s="76" t="s">
        <v>87</v>
      </c>
      <c r="B92" s="66"/>
      <c r="C92" s="67" t="s">
        <v>83</v>
      </c>
      <c r="D92" s="8"/>
      <c r="E92" s="90"/>
      <c r="F92" s="44">
        <v>240</v>
      </c>
      <c r="G92" s="8"/>
      <c r="H92" s="75">
        <v>240.45651095022001</v>
      </c>
      <c r="I92" s="8"/>
      <c r="J92" s="8">
        <f t="shared" si="15"/>
        <v>240.22825547511002</v>
      </c>
      <c r="K92" s="8">
        <f t="shared" si="16"/>
        <v>0.32280198858648163</v>
      </c>
      <c r="L92" s="66">
        <f t="shared" si="17"/>
        <v>0.45651095022000732</v>
      </c>
    </row>
    <row r="93" spans="1:12" s="44" customFormat="1" x14ac:dyDescent="0.2">
      <c r="A93" s="87" t="s">
        <v>89</v>
      </c>
      <c r="B93" s="78"/>
      <c r="C93" s="79" t="s">
        <v>83</v>
      </c>
      <c r="D93" s="80"/>
      <c r="E93" s="90"/>
      <c r="F93" s="44">
        <v>16671.7601</v>
      </c>
      <c r="G93" s="80"/>
      <c r="H93" s="44">
        <v>16663.358484896598</v>
      </c>
      <c r="I93" s="80"/>
      <c r="J93" s="80">
        <f t="shared" si="15"/>
        <v>16667.559292448299</v>
      </c>
      <c r="K93" s="80">
        <f t="shared" si="16"/>
        <v>5.9408390125342532</v>
      </c>
      <c r="L93" s="78">
        <f t="shared" si="17"/>
        <v>8.4016151034011273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44" customFormat="1" ht="14.25" x14ac:dyDescent="0.2">
      <c r="A98" s="65" t="s">
        <v>91</v>
      </c>
      <c r="B98" s="66"/>
      <c r="C98" s="67" t="s">
        <v>31</v>
      </c>
      <c r="D98" s="8"/>
      <c r="E98" s="89"/>
      <c r="F98" s="8">
        <v>6.8305999999999996</v>
      </c>
      <c r="G98" s="8"/>
      <c r="H98" s="55">
        <v>6.7934138600000002</v>
      </c>
      <c r="I98" s="8"/>
      <c r="J98" s="8">
        <f>AVERAGE(D98:I98)</f>
        <v>6.8120069299999999</v>
      </c>
      <c r="K98" s="8">
        <f>STDEV(D98:I98)</f>
        <v>2.6294571760151837E-2</v>
      </c>
      <c r="L98" s="66">
        <f>ABS(MAX(D98:I98)-MIN(D98:I98))</f>
        <v>3.7186139999999313E-2</v>
      </c>
    </row>
    <row r="99" spans="1:12" s="61" customFormat="1" ht="14.25" x14ac:dyDescent="0.2">
      <c r="A99" s="62" t="s">
        <v>92</v>
      </c>
      <c r="B99" s="63"/>
      <c r="C99" s="64" t="s">
        <v>31</v>
      </c>
      <c r="D99" s="54"/>
      <c r="E99" s="89"/>
      <c r="F99" s="54">
        <v>22.7697</v>
      </c>
      <c r="G99" s="54"/>
      <c r="H99" s="71">
        <v>22.707284600047998</v>
      </c>
      <c r="I99" s="54"/>
      <c r="J99" s="54">
        <f>AVERAGE(D99:I99)</f>
        <v>22.738492300023999</v>
      </c>
      <c r="K99" s="54">
        <f>STDEV(D99:I99)</f>
        <v>4.4134352556531017E-2</v>
      </c>
      <c r="L99" s="63">
        <f>ABS(MAX(D99:I99)-MIN(D99:I99))</f>
        <v>6.2415399952001849E-2</v>
      </c>
    </row>
    <row r="100" spans="1:12" s="44" customFormat="1" ht="14.25" x14ac:dyDescent="0.2">
      <c r="A100" s="65" t="s">
        <v>93</v>
      </c>
      <c r="B100" s="66"/>
      <c r="C100" s="67" t="s">
        <v>23</v>
      </c>
      <c r="D100" s="8"/>
      <c r="E100" s="89"/>
      <c r="F100" s="8">
        <v>15.5764</v>
      </c>
      <c r="G100" s="8"/>
      <c r="H100" s="75">
        <v>15.5521914</v>
      </c>
      <c r="I100" s="8"/>
      <c r="J100" s="8">
        <f>AVERAGE(D100:I100)</f>
        <v>15.564295699999999</v>
      </c>
      <c r="K100" s="8">
        <f>STDEV(D100:I100)</f>
        <v>1.7118065223032438E-2</v>
      </c>
      <c r="L100" s="66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89"/>
      <c r="F101" s="28"/>
      <c r="G101" s="28"/>
      <c r="H101" s="52"/>
      <c r="I101" s="28"/>
      <c r="J101" s="28"/>
      <c r="K101" s="28"/>
      <c r="L101" s="26"/>
    </row>
    <row r="102" spans="1:12" s="61" customFormat="1" x14ac:dyDescent="0.2">
      <c r="A102" s="70" t="s">
        <v>95</v>
      </c>
      <c r="B102" s="63"/>
      <c r="C102" s="64" t="s">
        <v>96</v>
      </c>
      <c r="D102" s="54"/>
      <c r="E102" s="89"/>
      <c r="F102" s="61">
        <v>3.0625</v>
      </c>
      <c r="G102" s="54"/>
      <c r="H102" s="71">
        <v>1.51049235</v>
      </c>
      <c r="I102" s="54"/>
      <c r="J102" s="54">
        <f>AVERAGE(D102:I102)</f>
        <v>2.2864961749999999</v>
      </c>
      <c r="K102" s="54">
        <f>STDEV(D102:I102)</f>
        <v>1.0974351337683983</v>
      </c>
      <c r="L102" s="63">
        <f>ABS(MAX(D102:I102)-MIN(D102:I102))</f>
        <v>1.55200765</v>
      </c>
    </row>
    <row r="103" spans="1:12" s="61" customFormat="1" x14ac:dyDescent="0.2">
      <c r="A103" s="70" t="s">
        <v>97</v>
      </c>
      <c r="B103" s="63"/>
      <c r="C103" s="64" t="s">
        <v>98</v>
      </c>
      <c r="D103" s="54"/>
      <c r="E103" s="89"/>
      <c r="F103" s="72">
        <v>0.4375</v>
      </c>
      <c r="G103" s="54"/>
      <c r="H103" s="71">
        <v>21.578628606563498</v>
      </c>
      <c r="I103" s="54"/>
      <c r="J103" s="54">
        <f>AVERAGE(D103:I103)</f>
        <v>11.008064303281749</v>
      </c>
      <c r="K103" s="54">
        <f>STDEV(D103:I103)</f>
        <v>14.949035399637955</v>
      </c>
      <c r="L103" s="63">
        <f>ABS(MAX(D103:I103)-MIN(D103:I103))</f>
        <v>21.141128606563498</v>
      </c>
    </row>
    <row r="104" spans="1:12" s="61" customFormat="1" x14ac:dyDescent="0.2">
      <c r="A104" s="73" t="s">
        <v>99</v>
      </c>
      <c r="B104" s="63"/>
      <c r="C104" s="64" t="s">
        <v>83</v>
      </c>
      <c r="D104" s="54"/>
      <c r="E104" s="89"/>
      <c r="F104" s="61">
        <v>7</v>
      </c>
      <c r="G104" s="54"/>
      <c r="H104" s="71">
        <v>6</v>
      </c>
      <c r="I104" s="54"/>
      <c r="J104" s="54">
        <f>AVERAGE(D104:I104)</f>
        <v>6.5</v>
      </c>
      <c r="K104" s="54">
        <f>STDEV(D104:I104)</f>
        <v>0.70710678118654757</v>
      </c>
      <c r="L104" s="63">
        <f>ABS(MAX(D104:I104)-MIN(D104:I104))</f>
        <v>1</v>
      </c>
    </row>
    <row r="105" spans="1:12" x14ac:dyDescent="0.2">
      <c r="A105" s="38" t="s">
        <v>100</v>
      </c>
      <c r="B105" s="26"/>
      <c r="C105" s="27"/>
      <c r="D105" s="28"/>
      <c r="E105" s="89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89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89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8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100" t="s">
        <v>101</v>
      </c>
      <c r="B109" s="98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88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88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88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100" t="s">
        <v>102</v>
      </c>
      <c r="B113" s="98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7" t="s">
        <v>103</v>
      </c>
      <c r="B117" s="98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129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130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44" customFormat="1" x14ac:dyDescent="0.2">
      <c r="A124" s="44" t="s">
        <v>153</v>
      </c>
      <c r="B124" s="8"/>
      <c r="C124" s="44" t="s">
        <v>152</v>
      </c>
      <c r="D124" s="8"/>
      <c r="E124" s="90"/>
      <c r="F124" s="85">
        <v>1.6404999999999999E-2</v>
      </c>
      <c r="G124" s="8"/>
      <c r="H124" s="55">
        <v>1.6407734716410698E-2</v>
      </c>
      <c r="I124" s="8"/>
      <c r="J124" s="8">
        <f t="shared" ref="J124:J129" si="18">AVERAGE(D124:I124)</f>
        <v>1.6406367358205349E-2</v>
      </c>
      <c r="K124" s="8">
        <f t="shared" ref="K124:K129" si="19">STDEV(D124:I124)</f>
        <v>1.9337365186273206E-6</v>
      </c>
      <c r="L124" s="8">
        <f t="shared" ref="L124:L129" si="20">ABS(MAX(D124:I124)-MIN(D124:I124))</f>
        <v>2.7347164106988897E-6</v>
      </c>
    </row>
    <row r="125" spans="1:12" s="44" customFormat="1" x14ac:dyDescent="0.2">
      <c r="A125" s="44" t="s">
        <v>153</v>
      </c>
      <c r="B125" s="8"/>
      <c r="C125" s="44" t="s">
        <v>152</v>
      </c>
      <c r="D125" s="8"/>
      <c r="E125" s="90"/>
      <c r="F125" s="85">
        <v>1.7492000000000001E-2</v>
      </c>
      <c r="G125" s="8"/>
      <c r="H125" s="55">
        <v>1.7495279888825099E-2</v>
      </c>
      <c r="I125" s="8"/>
      <c r="J125" s="8">
        <f t="shared" si="18"/>
        <v>1.749363994441255E-2</v>
      </c>
      <c r="K125" s="8">
        <f t="shared" si="19"/>
        <v>2.3192316297652833E-6</v>
      </c>
      <c r="L125" s="8">
        <f t="shared" si="20"/>
        <v>3.2798888250987202E-6</v>
      </c>
    </row>
    <row r="126" spans="1:12" s="44" customFormat="1" x14ac:dyDescent="0.2">
      <c r="A126" s="44" t="s">
        <v>154</v>
      </c>
      <c r="B126" s="8"/>
      <c r="C126" s="44" t="s">
        <v>152</v>
      </c>
      <c r="D126" s="8"/>
      <c r="E126" s="90"/>
      <c r="F126" s="85">
        <v>1.9134</v>
      </c>
      <c r="G126" s="8"/>
      <c r="H126" s="55">
        <v>1.9103026536007099</v>
      </c>
      <c r="I126" s="8"/>
      <c r="J126" s="8">
        <f t="shared" si="18"/>
        <v>1.911851326800355</v>
      </c>
      <c r="K126" s="8">
        <f t="shared" si="19"/>
        <v>2.1901546426217277E-3</v>
      </c>
      <c r="L126" s="8">
        <f t="shared" si="20"/>
        <v>3.0973463992900463E-3</v>
      </c>
    </row>
    <row r="127" spans="1:12" s="44" customFormat="1" x14ac:dyDescent="0.2">
      <c r="A127" s="44" t="s">
        <v>155</v>
      </c>
      <c r="B127" s="8"/>
      <c r="C127" s="44" t="s">
        <v>152</v>
      </c>
      <c r="D127" s="8"/>
      <c r="E127" s="90"/>
      <c r="F127" s="85">
        <v>0.95506999999999997</v>
      </c>
      <c r="G127" s="8"/>
      <c r="H127" s="55">
        <v>0.95093228191697898</v>
      </c>
      <c r="I127" s="8"/>
      <c r="J127" s="8">
        <f t="shared" si="18"/>
        <v>0.95300114095848953</v>
      </c>
      <c r="K127" s="8">
        <f t="shared" si="19"/>
        <v>2.9258085151423452E-3</v>
      </c>
      <c r="L127" s="8">
        <f t="shared" si="20"/>
        <v>4.1377180830209914E-3</v>
      </c>
    </row>
    <row r="128" spans="1:12" s="44" customFormat="1" x14ac:dyDescent="0.2">
      <c r="A128" s="44" t="s">
        <v>156</v>
      </c>
      <c r="B128" s="8"/>
      <c r="C128" s="44" t="s">
        <v>152</v>
      </c>
      <c r="D128" s="8"/>
      <c r="E128" s="90"/>
      <c r="F128" s="85">
        <v>0.43490000000000001</v>
      </c>
      <c r="G128" s="8"/>
      <c r="H128" s="55">
        <v>0.43140337368029102</v>
      </c>
      <c r="I128" s="8"/>
      <c r="J128" s="8">
        <f t="shared" si="18"/>
        <v>0.43315168684014549</v>
      </c>
      <c r="K128" s="8">
        <f t="shared" si="19"/>
        <v>2.4724881819415834E-3</v>
      </c>
      <c r="L128" s="8">
        <f t="shared" si="20"/>
        <v>3.4966263197089842E-3</v>
      </c>
    </row>
    <row r="129" spans="1:12" s="44" customFormat="1" x14ac:dyDescent="0.2">
      <c r="A129" s="44" t="s">
        <v>157</v>
      </c>
      <c r="B129" s="8"/>
      <c r="C129" s="44" t="s">
        <v>152</v>
      </c>
      <c r="D129" s="8"/>
      <c r="E129" s="90"/>
      <c r="F129" s="85">
        <v>3.3372999999999999</v>
      </c>
      <c r="G129" s="8"/>
      <c r="H129" s="55">
        <v>3.32654132380322</v>
      </c>
      <c r="I129" s="8"/>
      <c r="J129" s="80">
        <f t="shared" si="18"/>
        <v>3.3319206619016102</v>
      </c>
      <c r="K129" s="80">
        <f t="shared" si="19"/>
        <v>7.6075328953333961E-3</v>
      </c>
      <c r="L129" s="80">
        <f t="shared" si="20"/>
        <v>1.0758676196779948E-2</v>
      </c>
    </row>
    <row r="130" spans="1:12" x14ac:dyDescent="0.2">
      <c r="B130"/>
      <c r="C130"/>
      <c r="D130"/>
      <c r="E130"/>
      <c r="F130"/>
      <c r="G130"/>
      <c r="H130" s="60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161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2"/>
  <sheetViews>
    <sheetView zoomScaleNormal="100" workbookViewId="0">
      <selection activeCell="W1" sqref="W1:W147"/>
    </sheetView>
  </sheetViews>
  <sheetFormatPr defaultRowHeight="12.75" x14ac:dyDescent="0.2"/>
  <sheetData>
    <row r="1" spans="1:23" x14ac:dyDescent="0.2">
      <c r="A1" t="s">
        <v>106</v>
      </c>
      <c r="I1" t="s">
        <v>106</v>
      </c>
      <c r="Q1" t="s">
        <v>400</v>
      </c>
      <c r="W1" t="s">
        <v>458</v>
      </c>
    </row>
    <row r="2" spans="1:23" x14ac:dyDescent="0.2">
      <c r="A2" t="s">
        <v>104</v>
      </c>
      <c r="I2" t="s">
        <v>104</v>
      </c>
      <c r="Q2" t="s">
        <v>107</v>
      </c>
      <c r="W2" t="s">
        <v>459</v>
      </c>
    </row>
    <row r="3" spans="1:23" x14ac:dyDescent="0.2">
      <c r="A3" t="s">
        <v>208</v>
      </c>
      <c r="I3" t="s">
        <v>282</v>
      </c>
      <c r="Q3" t="s">
        <v>401</v>
      </c>
      <c r="W3" t="s">
        <v>88</v>
      </c>
    </row>
    <row r="4" spans="1:23" x14ac:dyDescent="0.2">
      <c r="A4" t="s">
        <v>107</v>
      </c>
      <c r="I4" t="s">
        <v>107</v>
      </c>
      <c r="Q4" t="s">
        <v>402</v>
      </c>
      <c r="W4" t="s">
        <v>88</v>
      </c>
    </row>
    <row r="5" spans="1:23" x14ac:dyDescent="0.2">
      <c r="A5" t="s">
        <v>162</v>
      </c>
      <c r="I5" t="s">
        <v>283</v>
      </c>
      <c r="Q5" t="s">
        <v>403</v>
      </c>
      <c r="W5" t="s">
        <v>460</v>
      </c>
    </row>
    <row r="6" spans="1:23" x14ac:dyDescent="0.2">
      <c r="A6" t="s">
        <v>163</v>
      </c>
      <c r="I6" t="s">
        <v>284</v>
      </c>
      <c r="Q6" t="s">
        <v>404</v>
      </c>
      <c r="W6" t="s">
        <v>461</v>
      </c>
    </row>
    <row r="7" spans="1:23" x14ac:dyDescent="0.2">
      <c r="A7" t="s">
        <v>164</v>
      </c>
      <c r="I7" t="s">
        <v>285</v>
      </c>
      <c r="Q7" t="s">
        <v>405</v>
      </c>
      <c r="W7" t="s">
        <v>88</v>
      </c>
    </row>
    <row r="8" spans="1:23" x14ac:dyDescent="0.2">
      <c r="A8" t="s">
        <v>165</v>
      </c>
      <c r="I8" t="s">
        <v>286</v>
      </c>
      <c r="Q8" t="s">
        <v>406</v>
      </c>
      <c r="W8" t="s">
        <v>462</v>
      </c>
    </row>
    <row r="9" spans="1:23" x14ac:dyDescent="0.2">
      <c r="A9" t="s">
        <v>209</v>
      </c>
      <c r="I9" t="s">
        <v>287</v>
      </c>
      <c r="Q9" t="s">
        <v>407</v>
      </c>
      <c r="W9" t="s">
        <v>104</v>
      </c>
    </row>
    <row r="10" spans="1:23" x14ac:dyDescent="0.2">
      <c r="A10" t="s">
        <v>166</v>
      </c>
      <c r="I10" t="s">
        <v>288</v>
      </c>
      <c r="Q10" t="s">
        <v>408</v>
      </c>
      <c r="W10" t="s">
        <v>463</v>
      </c>
    </row>
    <row r="11" spans="1:23" x14ac:dyDescent="0.2">
      <c r="A11" t="s">
        <v>206</v>
      </c>
      <c r="I11" t="s">
        <v>289</v>
      </c>
      <c r="Q11" t="s">
        <v>409</v>
      </c>
      <c r="W11" t="s">
        <v>464</v>
      </c>
    </row>
    <row r="12" spans="1:23" x14ac:dyDescent="0.2">
      <c r="A12" t="s">
        <v>210</v>
      </c>
      <c r="I12" t="s">
        <v>290</v>
      </c>
      <c r="Q12" t="s">
        <v>410</v>
      </c>
      <c r="W12" t="s">
        <v>465</v>
      </c>
    </row>
    <row r="13" spans="1:23" x14ac:dyDescent="0.2">
      <c r="A13" t="s">
        <v>211</v>
      </c>
      <c r="I13" t="s">
        <v>291</v>
      </c>
      <c r="Q13" t="s">
        <v>411</v>
      </c>
      <c r="W13" t="s">
        <v>466</v>
      </c>
    </row>
    <row r="14" spans="1:23" x14ac:dyDescent="0.2">
      <c r="A14" t="s">
        <v>167</v>
      </c>
      <c r="I14" t="s">
        <v>292</v>
      </c>
      <c r="Q14" t="s">
        <v>412</v>
      </c>
      <c r="W14" t="s">
        <v>467</v>
      </c>
    </row>
    <row r="15" spans="1:23" x14ac:dyDescent="0.2">
      <c r="A15" t="s">
        <v>168</v>
      </c>
      <c r="I15" t="s">
        <v>293</v>
      </c>
      <c r="Q15" t="s">
        <v>413</v>
      </c>
      <c r="W15" t="s">
        <v>468</v>
      </c>
    </row>
    <row r="16" spans="1:23" x14ac:dyDescent="0.2">
      <c r="A16" t="s">
        <v>212</v>
      </c>
      <c r="I16" t="s">
        <v>294</v>
      </c>
      <c r="Q16" t="s">
        <v>414</v>
      </c>
      <c r="W16" t="s">
        <v>469</v>
      </c>
    </row>
    <row r="17" spans="1:23" x14ac:dyDescent="0.2">
      <c r="A17" t="s">
        <v>169</v>
      </c>
      <c r="I17" t="s">
        <v>295</v>
      </c>
      <c r="Q17" t="s">
        <v>415</v>
      </c>
      <c r="W17" t="s">
        <v>470</v>
      </c>
    </row>
    <row r="18" spans="1:23" x14ac:dyDescent="0.2">
      <c r="A18" t="s">
        <v>108</v>
      </c>
      <c r="I18" t="s">
        <v>108</v>
      </c>
      <c r="Q18" t="s">
        <v>416</v>
      </c>
      <c r="W18" t="s">
        <v>471</v>
      </c>
    </row>
    <row r="19" spans="1:23" x14ac:dyDescent="0.2">
      <c r="A19" t="s">
        <v>213</v>
      </c>
      <c r="I19" t="s">
        <v>296</v>
      </c>
      <c r="Q19" t="s">
        <v>417</v>
      </c>
      <c r="W19" t="s">
        <v>472</v>
      </c>
    </row>
    <row r="20" spans="1:23" x14ac:dyDescent="0.2">
      <c r="A20" t="s">
        <v>214</v>
      </c>
      <c r="I20" t="s">
        <v>297</v>
      </c>
      <c r="Q20" t="s">
        <v>88</v>
      </c>
      <c r="W20" t="s">
        <v>473</v>
      </c>
    </row>
    <row r="21" spans="1:23" x14ac:dyDescent="0.2">
      <c r="A21" t="s">
        <v>215</v>
      </c>
      <c r="I21" t="s">
        <v>298</v>
      </c>
      <c r="Q21" t="s">
        <v>418</v>
      </c>
      <c r="W21" t="s">
        <v>474</v>
      </c>
    </row>
    <row r="22" spans="1:23" x14ac:dyDescent="0.2">
      <c r="A22" t="s">
        <v>170</v>
      </c>
      <c r="I22" t="s">
        <v>299</v>
      </c>
      <c r="Q22" t="s">
        <v>419</v>
      </c>
      <c r="W22" t="s">
        <v>475</v>
      </c>
    </row>
    <row r="23" spans="1:23" x14ac:dyDescent="0.2">
      <c r="A23" t="s">
        <v>207</v>
      </c>
      <c r="I23" t="s">
        <v>300</v>
      </c>
      <c r="Q23" t="s">
        <v>420</v>
      </c>
      <c r="W23" t="s">
        <v>476</v>
      </c>
    </row>
    <row r="24" spans="1:23" x14ac:dyDescent="0.2">
      <c r="A24" t="s">
        <v>88</v>
      </c>
      <c r="I24" t="s">
        <v>88</v>
      </c>
      <c r="Q24" t="s">
        <v>421</v>
      </c>
      <c r="W24" t="s">
        <v>477</v>
      </c>
    </row>
    <row r="25" spans="1:23" x14ac:dyDescent="0.2">
      <c r="A25" t="s">
        <v>216</v>
      </c>
      <c r="I25" t="s">
        <v>301</v>
      </c>
      <c r="Q25" t="s">
        <v>88</v>
      </c>
      <c r="W25" t="s">
        <v>478</v>
      </c>
    </row>
    <row r="26" spans="1:23" x14ac:dyDescent="0.2">
      <c r="A26" t="s">
        <v>217</v>
      </c>
      <c r="I26" t="s">
        <v>302</v>
      </c>
      <c r="Q26" t="s">
        <v>109</v>
      </c>
      <c r="W26" t="s">
        <v>479</v>
      </c>
    </row>
    <row r="27" spans="1:23" x14ac:dyDescent="0.2">
      <c r="A27" t="s">
        <v>171</v>
      </c>
      <c r="I27" t="s">
        <v>303</v>
      </c>
      <c r="Q27" t="s">
        <v>105</v>
      </c>
      <c r="W27" t="s">
        <v>480</v>
      </c>
    </row>
    <row r="28" spans="1:23" x14ac:dyDescent="0.2">
      <c r="A28" t="s">
        <v>197</v>
      </c>
      <c r="I28" t="s">
        <v>304</v>
      </c>
      <c r="Q28" t="s">
        <v>422</v>
      </c>
      <c r="W28" t="s">
        <v>481</v>
      </c>
    </row>
    <row r="29" spans="1:23" x14ac:dyDescent="0.2">
      <c r="A29" t="s">
        <v>88</v>
      </c>
      <c r="I29" t="s">
        <v>88</v>
      </c>
      <c r="Q29" t="s">
        <v>423</v>
      </c>
      <c r="W29" t="s">
        <v>88</v>
      </c>
    </row>
    <row r="30" spans="1:23" x14ac:dyDescent="0.2">
      <c r="A30" t="s">
        <v>109</v>
      </c>
      <c r="I30" t="s">
        <v>109</v>
      </c>
      <c r="Q30" t="s">
        <v>424</v>
      </c>
      <c r="W30" t="s">
        <v>482</v>
      </c>
    </row>
    <row r="31" spans="1:23" x14ac:dyDescent="0.2">
      <c r="A31" t="s">
        <v>105</v>
      </c>
      <c r="I31" t="s">
        <v>105</v>
      </c>
      <c r="Q31" t="s">
        <v>425</v>
      </c>
      <c r="W31" t="s">
        <v>483</v>
      </c>
    </row>
    <row r="32" spans="1:23" x14ac:dyDescent="0.2">
      <c r="A32" t="s">
        <v>218</v>
      </c>
      <c r="I32" t="s">
        <v>305</v>
      </c>
      <c r="Q32" t="s">
        <v>426</v>
      </c>
      <c r="W32" t="s">
        <v>484</v>
      </c>
    </row>
    <row r="33" spans="1:23" x14ac:dyDescent="0.2">
      <c r="A33" t="s">
        <v>219</v>
      </c>
      <c r="I33" t="s">
        <v>306</v>
      </c>
      <c r="Q33" t="s">
        <v>427</v>
      </c>
      <c r="W33" t="s">
        <v>485</v>
      </c>
    </row>
    <row r="34" spans="1:23" x14ac:dyDescent="0.2">
      <c r="A34" t="s">
        <v>202</v>
      </c>
      <c r="I34" t="s">
        <v>307</v>
      </c>
      <c r="Q34" t="s">
        <v>428</v>
      </c>
      <c r="W34" t="s">
        <v>88</v>
      </c>
    </row>
    <row r="35" spans="1:23" x14ac:dyDescent="0.2">
      <c r="A35" t="s">
        <v>172</v>
      </c>
      <c r="I35" t="s">
        <v>308</v>
      </c>
      <c r="Q35" t="s">
        <v>429</v>
      </c>
      <c r="W35" t="s">
        <v>486</v>
      </c>
    </row>
    <row r="36" spans="1:23" x14ac:dyDescent="0.2">
      <c r="A36" t="s">
        <v>203</v>
      </c>
      <c r="I36" t="s">
        <v>309</v>
      </c>
      <c r="Q36" t="s">
        <v>430</v>
      </c>
      <c r="W36" t="s">
        <v>105</v>
      </c>
    </row>
    <row r="37" spans="1:23" x14ac:dyDescent="0.2">
      <c r="A37" t="s">
        <v>198</v>
      </c>
      <c r="I37" t="s">
        <v>310</v>
      </c>
      <c r="Q37" t="s">
        <v>431</v>
      </c>
      <c r="W37" t="s">
        <v>487</v>
      </c>
    </row>
    <row r="38" spans="1:23" x14ac:dyDescent="0.2">
      <c r="A38" t="s">
        <v>173</v>
      </c>
      <c r="I38" t="s">
        <v>311</v>
      </c>
      <c r="Q38" t="s">
        <v>432</v>
      </c>
      <c r="W38" t="s">
        <v>488</v>
      </c>
    </row>
    <row r="39" spans="1:23" x14ac:dyDescent="0.2">
      <c r="A39" t="s">
        <v>220</v>
      </c>
      <c r="I39" t="s">
        <v>312</v>
      </c>
      <c r="Q39" t="s">
        <v>433</v>
      </c>
      <c r="W39" t="s">
        <v>489</v>
      </c>
    </row>
    <row r="40" spans="1:23" x14ac:dyDescent="0.2">
      <c r="A40" t="s">
        <v>221</v>
      </c>
      <c r="I40" t="s">
        <v>313</v>
      </c>
      <c r="Q40" t="s">
        <v>434</v>
      </c>
      <c r="W40" t="s">
        <v>490</v>
      </c>
    </row>
    <row r="41" spans="1:23" x14ac:dyDescent="0.2">
      <c r="A41" t="s">
        <v>222</v>
      </c>
      <c r="I41" t="s">
        <v>314</v>
      </c>
      <c r="Q41" t="s">
        <v>435</v>
      </c>
      <c r="W41" t="s">
        <v>491</v>
      </c>
    </row>
    <row r="42" spans="1:23" x14ac:dyDescent="0.2">
      <c r="A42" t="s">
        <v>174</v>
      </c>
      <c r="I42" t="s">
        <v>315</v>
      </c>
      <c r="Q42" t="s">
        <v>436</v>
      </c>
      <c r="W42" t="s">
        <v>492</v>
      </c>
    </row>
    <row r="43" spans="1:23" x14ac:dyDescent="0.2">
      <c r="A43" t="s">
        <v>223</v>
      </c>
      <c r="I43" t="s">
        <v>316</v>
      </c>
      <c r="Q43" t="s">
        <v>437</v>
      </c>
      <c r="W43" t="s">
        <v>493</v>
      </c>
    </row>
    <row r="44" spans="1:23" x14ac:dyDescent="0.2">
      <c r="A44" t="s">
        <v>224</v>
      </c>
      <c r="I44" t="s">
        <v>317</v>
      </c>
      <c r="Q44" t="s">
        <v>438</v>
      </c>
      <c r="W44" t="s">
        <v>494</v>
      </c>
    </row>
    <row r="45" spans="1:23" x14ac:dyDescent="0.2">
      <c r="A45" t="s">
        <v>225</v>
      </c>
      <c r="I45" t="s">
        <v>318</v>
      </c>
      <c r="Q45" t="s">
        <v>439</v>
      </c>
      <c r="W45" t="s">
        <v>495</v>
      </c>
    </row>
    <row r="46" spans="1:23" x14ac:dyDescent="0.2">
      <c r="A46" t="s">
        <v>226</v>
      </c>
      <c r="I46" t="s">
        <v>319</v>
      </c>
      <c r="Q46" t="s">
        <v>88</v>
      </c>
      <c r="W46" t="s">
        <v>496</v>
      </c>
    </row>
    <row r="47" spans="1:23" x14ac:dyDescent="0.2">
      <c r="A47" t="s">
        <v>227</v>
      </c>
      <c r="I47" t="s">
        <v>320</v>
      </c>
      <c r="Q47" t="s">
        <v>440</v>
      </c>
      <c r="W47" t="s">
        <v>497</v>
      </c>
    </row>
    <row r="48" spans="1:23" x14ac:dyDescent="0.2">
      <c r="A48" t="s">
        <v>228</v>
      </c>
      <c r="I48" t="s">
        <v>321</v>
      </c>
      <c r="Q48" t="s">
        <v>441</v>
      </c>
      <c r="W48" t="s">
        <v>498</v>
      </c>
    </row>
    <row r="49" spans="1:23" x14ac:dyDescent="0.2">
      <c r="A49" t="s">
        <v>204</v>
      </c>
      <c r="I49" t="s">
        <v>322</v>
      </c>
      <c r="Q49" t="s">
        <v>442</v>
      </c>
      <c r="W49" t="s">
        <v>499</v>
      </c>
    </row>
    <row r="50" spans="1:23" x14ac:dyDescent="0.2">
      <c r="A50" t="s">
        <v>175</v>
      </c>
      <c r="I50" t="s">
        <v>323</v>
      </c>
      <c r="Q50" t="s">
        <v>443</v>
      </c>
      <c r="W50" t="s">
        <v>500</v>
      </c>
    </row>
    <row r="51" spans="1:23" x14ac:dyDescent="0.2">
      <c r="A51" t="s">
        <v>88</v>
      </c>
      <c r="I51" t="s">
        <v>88</v>
      </c>
      <c r="Q51" t="s">
        <v>129</v>
      </c>
      <c r="W51" t="s">
        <v>501</v>
      </c>
    </row>
    <row r="52" spans="1:23" x14ac:dyDescent="0.2">
      <c r="A52" t="s">
        <v>229</v>
      </c>
      <c r="I52" t="s">
        <v>324</v>
      </c>
      <c r="Q52" t="s">
        <v>130</v>
      </c>
      <c r="W52" t="s">
        <v>502</v>
      </c>
    </row>
    <row r="53" spans="1:23" x14ac:dyDescent="0.2">
      <c r="A53" t="s">
        <v>230</v>
      </c>
      <c r="I53" t="s">
        <v>325</v>
      </c>
      <c r="Q53" t="s">
        <v>88</v>
      </c>
      <c r="W53" t="s">
        <v>503</v>
      </c>
    </row>
    <row r="54" spans="1:23" x14ac:dyDescent="0.2">
      <c r="A54" t="s">
        <v>231</v>
      </c>
      <c r="I54" t="s">
        <v>326</v>
      </c>
      <c r="Q54" t="s">
        <v>444</v>
      </c>
      <c r="W54" t="s">
        <v>504</v>
      </c>
    </row>
    <row r="55" spans="1:23" x14ac:dyDescent="0.2">
      <c r="A55" t="s">
        <v>205</v>
      </c>
      <c r="I55" t="s">
        <v>327</v>
      </c>
      <c r="Q55" t="s">
        <v>445</v>
      </c>
      <c r="W55" t="s">
        <v>88</v>
      </c>
    </row>
    <row r="56" spans="1:23" x14ac:dyDescent="0.2">
      <c r="A56" t="s">
        <v>88</v>
      </c>
      <c r="I56" t="s">
        <v>88</v>
      </c>
      <c r="Q56" t="s">
        <v>446</v>
      </c>
      <c r="W56" t="s">
        <v>505</v>
      </c>
    </row>
    <row r="57" spans="1:23" x14ac:dyDescent="0.2">
      <c r="A57" t="s">
        <v>110</v>
      </c>
      <c r="I57" t="s">
        <v>110</v>
      </c>
      <c r="Q57" t="s">
        <v>447</v>
      </c>
      <c r="W57" t="s">
        <v>506</v>
      </c>
    </row>
    <row r="58" spans="1:23" x14ac:dyDescent="0.2">
      <c r="A58" t="s">
        <v>111</v>
      </c>
      <c r="I58" t="s">
        <v>111</v>
      </c>
      <c r="Q58" t="s">
        <v>448</v>
      </c>
      <c r="W58" t="s">
        <v>507</v>
      </c>
    </row>
    <row r="59" spans="1:23" x14ac:dyDescent="0.2">
      <c r="A59" t="s">
        <v>112</v>
      </c>
      <c r="I59" t="s">
        <v>112</v>
      </c>
      <c r="Q59" t="s">
        <v>449</v>
      </c>
      <c r="W59" t="s">
        <v>508</v>
      </c>
    </row>
    <row r="60" spans="1:23" x14ac:dyDescent="0.2">
      <c r="A60" t="s">
        <v>113</v>
      </c>
      <c r="I60" t="s">
        <v>113</v>
      </c>
      <c r="Q60" t="s">
        <v>88</v>
      </c>
      <c r="W60" t="s">
        <v>88</v>
      </c>
    </row>
    <row r="61" spans="1:23" x14ac:dyDescent="0.2">
      <c r="A61" t="s">
        <v>176</v>
      </c>
      <c r="I61" t="s">
        <v>328</v>
      </c>
      <c r="Q61" t="s">
        <v>90</v>
      </c>
      <c r="W61" t="s">
        <v>106</v>
      </c>
    </row>
    <row r="62" spans="1:23" x14ac:dyDescent="0.2">
      <c r="A62" t="s">
        <v>177</v>
      </c>
      <c r="I62" t="s">
        <v>329</v>
      </c>
      <c r="Q62" t="s">
        <v>130</v>
      </c>
      <c r="W62" t="s">
        <v>104</v>
      </c>
    </row>
    <row r="63" spans="1:23" x14ac:dyDescent="0.2">
      <c r="A63" t="s">
        <v>232</v>
      </c>
      <c r="I63" t="s">
        <v>330</v>
      </c>
      <c r="Q63" t="s">
        <v>450</v>
      </c>
      <c r="W63" t="s">
        <v>400</v>
      </c>
    </row>
    <row r="64" spans="1:23" x14ac:dyDescent="0.2">
      <c r="A64" t="s">
        <v>233</v>
      </c>
      <c r="I64" t="s">
        <v>331</v>
      </c>
      <c r="Q64" t="s">
        <v>451</v>
      </c>
      <c r="W64" t="s">
        <v>107</v>
      </c>
    </row>
    <row r="65" spans="1:23" x14ac:dyDescent="0.2">
      <c r="A65" t="s">
        <v>234</v>
      </c>
      <c r="I65" t="s">
        <v>332</v>
      </c>
      <c r="Q65" t="s">
        <v>88</v>
      </c>
      <c r="W65" t="s">
        <v>401</v>
      </c>
    </row>
    <row r="66" spans="1:23" x14ac:dyDescent="0.2">
      <c r="A66" t="s">
        <v>235</v>
      </c>
      <c r="I66" t="s">
        <v>333</v>
      </c>
      <c r="Q66" t="s">
        <v>201</v>
      </c>
      <c r="W66" t="s">
        <v>402</v>
      </c>
    </row>
    <row r="67" spans="1:23" x14ac:dyDescent="0.2">
      <c r="A67" t="s">
        <v>178</v>
      </c>
      <c r="I67" t="s">
        <v>334</v>
      </c>
      <c r="Q67" t="s">
        <v>452</v>
      </c>
      <c r="W67" t="s">
        <v>403</v>
      </c>
    </row>
    <row r="68" spans="1:23" x14ac:dyDescent="0.2">
      <c r="A68" t="s">
        <v>236</v>
      </c>
      <c r="I68" t="s">
        <v>335</v>
      </c>
      <c r="Q68" t="s">
        <v>453</v>
      </c>
      <c r="W68" t="s">
        <v>404</v>
      </c>
    </row>
    <row r="69" spans="1:23" x14ac:dyDescent="0.2">
      <c r="A69" t="s">
        <v>237</v>
      </c>
      <c r="I69" t="s">
        <v>336</v>
      </c>
      <c r="Q69" t="s">
        <v>88</v>
      </c>
      <c r="W69" t="s">
        <v>405</v>
      </c>
    </row>
    <row r="70" spans="1:23" x14ac:dyDescent="0.2">
      <c r="A70" t="s">
        <v>179</v>
      </c>
      <c r="I70" t="s">
        <v>337</v>
      </c>
      <c r="Q70" t="s">
        <v>454</v>
      </c>
      <c r="W70" t="s">
        <v>406</v>
      </c>
    </row>
    <row r="71" spans="1:23" x14ac:dyDescent="0.2">
      <c r="A71" t="s">
        <v>180</v>
      </c>
      <c r="I71" t="s">
        <v>338</v>
      </c>
      <c r="Q71" t="s">
        <v>452</v>
      </c>
      <c r="W71" t="s">
        <v>407</v>
      </c>
    </row>
    <row r="72" spans="1:23" x14ac:dyDescent="0.2">
      <c r="A72" t="s">
        <v>238</v>
      </c>
      <c r="I72" t="s">
        <v>339</v>
      </c>
      <c r="Q72" t="s">
        <v>453</v>
      </c>
      <c r="W72" t="s">
        <v>408</v>
      </c>
    </row>
    <row r="73" spans="1:23" x14ac:dyDescent="0.2">
      <c r="A73" t="s">
        <v>239</v>
      </c>
      <c r="I73" t="s">
        <v>340</v>
      </c>
      <c r="Q73" t="s">
        <v>88</v>
      </c>
      <c r="W73" t="s">
        <v>409</v>
      </c>
    </row>
    <row r="74" spans="1:23" x14ac:dyDescent="0.2">
      <c r="A74" t="s">
        <v>114</v>
      </c>
      <c r="I74" t="s">
        <v>114</v>
      </c>
      <c r="Q74" t="s">
        <v>131</v>
      </c>
      <c r="W74" t="s">
        <v>410</v>
      </c>
    </row>
    <row r="75" spans="1:23" x14ac:dyDescent="0.2">
      <c r="A75" t="s">
        <v>240</v>
      </c>
      <c r="I75" t="s">
        <v>341</v>
      </c>
      <c r="Q75" t="s">
        <v>455</v>
      </c>
      <c r="W75" t="s">
        <v>411</v>
      </c>
    </row>
    <row r="76" spans="1:23" x14ac:dyDescent="0.2">
      <c r="A76" t="s">
        <v>241</v>
      </c>
      <c r="I76" t="s">
        <v>342</v>
      </c>
      <c r="Q76" t="s">
        <v>132</v>
      </c>
      <c r="W76" t="s">
        <v>412</v>
      </c>
    </row>
    <row r="77" spans="1:23" x14ac:dyDescent="0.2">
      <c r="A77" t="s">
        <v>242</v>
      </c>
      <c r="I77" t="s">
        <v>343</v>
      </c>
      <c r="Q77" t="s">
        <v>88</v>
      </c>
      <c r="W77" t="s">
        <v>413</v>
      </c>
    </row>
    <row r="78" spans="1:23" x14ac:dyDescent="0.2">
      <c r="A78" t="s">
        <v>181</v>
      </c>
      <c r="I78" t="s">
        <v>344</v>
      </c>
      <c r="Q78" t="s">
        <v>456</v>
      </c>
      <c r="W78" t="s">
        <v>414</v>
      </c>
    </row>
    <row r="79" spans="1:23" x14ac:dyDescent="0.2">
      <c r="A79" t="s">
        <v>243</v>
      </c>
      <c r="I79" t="s">
        <v>345</v>
      </c>
      <c r="Q79" t="s">
        <v>452</v>
      </c>
      <c r="W79" t="s">
        <v>415</v>
      </c>
    </row>
    <row r="80" spans="1:23" x14ac:dyDescent="0.2">
      <c r="A80" t="s">
        <v>88</v>
      </c>
      <c r="I80" t="s">
        <v>88</v>
      </c>
      <c r="Q80" t="s">
        <v>453</v>
      </c>
      <c r="W80" t="s">
        <v>416</v>
      </c>
    </row>
    <row r="81" spans="1:23" x14ac:dyDescent="0.2">
      <c r="A81" t="s">
        <v>244</v>
      </c>
      <c r="I81" t="s">
        <v>346</v>
      </c>
      <c r="Q81" t="s">
        <v>88</v>
      </c>
      <c r="W81" t="s">
        <v>417</v>
      </c>
    </row>
    <row r="82" spans="1:23" x14ac:dyDescent="0.2">
      <c r="A82" t="s">
        <v>245</v>
      </c>
      <c r="I82" t="s">
        <v>347</v>
      </c>
      <c r="Q82" t="s">
        <v>133</v>
      </c>
      <c r="W82" t="s">
        <v>88</v>
      </c>
    </row>
    <row r="83" spans="1:23" x14ac:dyDescent="0.2">
      <c r="A83" t="s">
        <v>246</v>
      </c>
      <c r="I83" t="s">
        <v>348</v>
      </c>
      <c r="Q83" t="s">
        <v>457</v>
      </c>
      <c r="W83" t="s">
        <v>418</v>
      </c>
    </row>
    <row r="84" spans="1:23" x14ac:dyDescent="0.2">
      <c r="A84" t="s">
        <v>247</v>
      </c>
      <c r="I84" t="s">
        <v>349</v>
      </c>
      <c r="Q84" t="s">
        <v>88</v>
      </c>
      <c r="W84" t="s">
        <v>419</v>
      </c>
    </row>
    <row r="85" spans="1:23" x14ac:dyDescent="0.2">
      <c r="A85" t="s">
        <v>88</v>
      </c>
      <c r="I85" t="s">
        <v>88</v>
      </c>
      <c r="W85" t="s">
        <v>420</v>
      </c>
    </row>
    <row r="86" spans="1:23" x14ac:dyDescent="0.2">
      <c r="A86" t="s">
        <v>115</v>
      </c>
      <c r="I86" t="s">
        <v>115</v>
      </c>
      <c r="W86" t="s">
        <v>421</v>
      </c>
    </row>
    <row r="87" spans="1:23" x14ac:dyDescent="0.2">
      <c r="A87" t="s">
        <v>116</v>
      </c>
      <c r="I87" t="s">
        <v>116</v>
      </c>
      <c r="W87" t="s">
        <v>88</v>
      </c>
    </row>
    <row r="88" spans="1:23" x14ac:dyDescent="0.2">
      <c r="A88" t="s">
        <v>117</v>
      </c>
      <c r="I88" t="s">
        <v>117</v>
      </c>
      <c r="W88" t="s">
        <v>109</v>
      </c>
    </row>
    <row r="89" spans="1:23" x14ac:dyDescent="0.2">
      <c r="A89" t="s">
        <v>182</v>
      </c>
      <c r="I89" t="s">
        <v>350</v>
      </c>
      <c r="W89" t="s">
        <v>105</v>
      </c>
    </row>
    <row r="90" spans="1:23" x14ac:dyDescent="0.2">
      <c r="A90" t="s">
        <v>183</v>
      </c>
      <c r="I90" t="s">
        <v>351</v>
      </c>
      <c r="W90" t="s">
        <v>422</v>
      </c>
    </row>
    <row r="91" spans="1:23" x14ac:dyDescent="0.2">
      <c r="A91" t="s">
        <v>248</v>
      </c>
      <c r="I91" t="s">
        <v>352</v>
      </c>
      <c r="W91" t="s">
        <v>423</v>
      </c>
    </row>
    <row r="92" spans="1:23" x14ac:dyDescent="0.2">
      <c r="A92" t="s">
        <v>249</v>
      </c>
      <c r="I92" t="s">
        <v>353</v>
      </c>
      <c r="W92" t="s">
        <v>424</v>
      </c>
    </row>
    <row r="93" spans="1:23" x14ac:dyDescent="0.2">
      <c r="A93" t="s">
        <v>250</v>
      </c>
      <c r="I93" t="s">
        <v>354</v>
      </c>
      <c r="W93" t="s">
        <v>425</v>
      </c>
    </row>
    <row r="94" spans="1:23" x14ac:dyDescent="0.2">
      <c r="A94" t="s">
        <v>184</v>
      </c>
      <c r="I94" t="s">
        <v>355</v>
      </c>
      <c r="W94" t="s">
        <v>426</v>
      </c>
    </row>
    <row r="95" spans="1:23" x14ac:dyDescent="0.2">
      <c r="A95" t="s">
        <v>185</v>
      </c>
      <c r="I95" t="s">
        <v>356</v>
      </c>
      <c r="W95" t="s">
        <v>427</v>
      </c>
    </row>
    <row r="96" spans="1:23" x14ac:dyDescent="0.2">
      <c r="A96" t="s">
        <v>251</v>
      </c>
      <c r="I96" t="s">
        <v>357</v>
      </c>
      <c r="W96" t="s">
        <v>428</v>
      </c>
    </row>
    <row r="97" spans="1:23" x14ac:dyDescent="0.2">
      <c r="A97" t="s">
        <v>252</v>
      </c>
      <c r="I97" t="s">
        <v>358</v>
      </c>
      <c r="W97" t="s">
        <v>429</v>
      </c>
    </row>
    <row r="98" spans="1:23" x14ac:dyDescent="0.2">
      <c r="A98" t="s">
        <v>186</v>
      </c>
      <c r="I98" t="s">
        <v>359</v>
      </c>
      <c r="W98" t="s">
        <v>430</v>
      </c>
    </row>
    <row r="99" spans="1:23" x14ac:dyDescent="0.2">
      <c r="A99" t="s">
        <v>187</v>
      </c>
      <c r="I99" t="s">
        <v>360</v>
      </c>
      <c r="W99" t="s">
        <v>431</v>
      </c>
    </row>
    <row r="100" spans="1:23" x14ac:dyDescent="0.2">
      <c r="A100" t="s">
        <v>253</v>
      </c>
      <c r="I100" t="s">
        <v>361</v>
      </c>
      <c r="W100" t="s">
        <v>432</v>
      </c>
    </row>
    <row r="101" spans="1:23" x14ac:dyDescent="0.2">
      <c r="A101" t="s">
        <v>254</v>
      </c>
      <c r="I101" t="s">
        <v>362</v>
      </c>
      <c r="W101" t="s">
        <v>433</v>
      </c>
    </row>
    <row r="102" spans="1:23" x14ac:dyDescent="0.2">
      <c r="A102" t="s">
        <v>255</v>
      </c>
      <c r="I102" t="s">
        <v>363</v>
      </c>
      <c r="W102" t="s">
        <v>434</v>
      </c>
    </row>
    <row r="103" spans="1:23" x14ac:dyDescent="0.2">
      <c r="A103" t="s">
        <v>256</v>
      </c>
      <c r="I103" t="s">
        <v>364</v>
      </c>
      <c r="W103" t="s">
        <v>435</v>
      </c>
    </row>
    <row r="104" spans="1:23" x14ac:dyDescent="0.2">
      <c r="A104" t="s">
        <v>257</v>
      </c>
      <c r="I104" t="s">
        <v>365</v>
      </c>
      <c r="W104" t="s">
        <v>436</v>
      </c>
    </row>
    <row r="105" spans="1:23" x14ac:dyDescent="0.2">
      <c r="A105" t="s">
        <v>188</v>
      </c>
      <c r="I105" t="s">
        <v>366</v>
      </c>
      <c r="W105" t="s">
        <v>437</v>
      </c>
    </row>
    <row r="106" spans="1:23" x14ac:dyDescent="0.2">
      <c r="A106" t="s">
        <v>258</v>
      </c>
      <c r="I106" t="s">
        <v>367</v>
      </c>
      <c r="W106" t="s">
        <v>438</v>
      </c>
    </row>
    <row r="107" spans="1:23" x14ac:dyDescent="0.2">
      <c r="A107" t="s">
        <v>88</v>
      </c>
      <c r="I107" t="s">
        <v>88</v>
      </c>
      <c r="W107" t="s">
        <v>439</v>
      </c>
    </row>
    <row r="108" spans="1:23" x14ac:dyDescent="0.2">
      <c r="A108" t="s">
        <v>189</v>
      </c>
      <c r="I108" t="s">
        <v>368</v>
      </c>
      <c r="W108" t="s">
        <v>88</v>
      </c>
    </row>
    <row r="109" spans="1:23" x14ac:dyDescent="0.2">
      <c r="A109" t="s">
        <v>259</v>
      </c>
      <c r="I109" t="s">
        <v>369</v>
      </c>
      <c r="W109" t="s">
        <v>440</v>
      </c>
    </row>
    <row r="110" spans="1:23" x14ac:dyDescent="0.2">
      <c r="A110" t="s">
        <v>260</v>
      </c>
      <c r="I110" t="s">
        <v>370</v>
      </c>
      <c r="W110" t="s">
        <v>441</v>
      </c>
    </row>
    <row r="111" spans="1:23" x14ac:dyDescent="0.2">
      <c r="A111" t="s">
        <v>190</v>
      </c>
      <c r="I111" t="s">
        <v>371</v>
      </c>
      <c r="W111" t="s">
        <v>442</v>
      </c>
    </row>
    <row r="112" spans="1:23" x14ac:dyDescent="0.2">
      <c r="A112" t="s">
        <v>88</v>
      </c>
      <c r="I112" t="s">
        <v>88</v>
      </c>
      <c r="W112" t="s">
        <v>443</v>
      </c>
    </row>
    <row r="113" spans="1:23" x14ac:dyDescent="0.2">
      <c r="A113" t="s">
        <v>118</v>
      </c>
      <c r="I113" t="s">
        <v>118</v>
      </c>
      <c r="W113" t="s">
        <v>129</v>
      </c>
    </row>
    <row r="114" spans="1:23" x14ac:dyDescent="0.2">
      <c r="A114" t="s">
        <v>116</v>
      </c>
      <c r="I114" t="s">
        <v>116</v>
      </c>
      <c r="W114" t="s">
        <v>130</v>
      </c>
    </row>
    <row r="115" spans="1:23" x14ac:dyDescent="0.2">
      <c r="A115" t="s">
        <v>160</v>
      </c>
      <c r="I115" t="s">
        <v>160</v>
      </c>
      <c r="W115" t="s">
        <v>88</v>
      </c>
    </row>
    <row r="116" spans="1:23" x14ac:dyDescent="0.2">
      <c r="A116" t="s">
        <v>261</v>
      </c>
      <c r="I116" t="s">
        <v>372</v>
      </c>
      <c r="W116" t="s">
        <v>444</v>
      </c>
    </row>
    <row r="117" spans="1:23" x14ac:dyDescent="0.2">
      <c r="A117" t="s">
        <v>88</v>
      </c>
      <c r="I117" t="s">
        <v>88</v>
      </c>
      <c r="W117" t="s">
        <v>445</v>
      </c>
    </row>
    <row r="118" spans="1:23" x14ac:dyDescent="0.2">
      <c r="A118" t="s">
        <v>262</v>
      </c>
      <c r="I118" t="s">
        <v>373</v>
      </c>
      <c r="W118" t="s">
        <v>446</v>
      </c>
    </row>
    <row r="119" spans="1:23" x14ac:dyDescent="0.2">
      <c r="A119" t="s">
        <v>263</v>
      </c>
      <c r="I119" t="s">
        <v>374</v>
      </c>
      <c r="W119" t="s">
        <v>447</v>
      </c>
    </row>
    <row r="120" spans="1:23" x14ac:dyDescent="0.2">
      <c r="A120" t="s">
        <v>264</v>
      </c>
      <c r="I120" t="s">
        <v>375</v>
      </c>
      <c r="W120" t="s">
        <v>448</v>
      </c>
    </row>
    <row r="121" spans="1:23" x14ac:dyDescent="0.2">
      <c r="A121" t="s">
        <v>265</v>
      </c>
      <c r="I121" t="s">
        <v>376</v>
      </c>
      <c r="W121" t="s">
        <v>449</v>
      </c>
    </row>
    <row r="122" spans="1:23" x14ac:dyDescent="0.2">
      <c r="A122" t="s">
        <v>266</v>
      </c>
      <c r="I122" t="s">
        <v>377</v>
      </c>
      <c r="W122" t="s">
        <v>88</v>
      </c>
    </row>
    <row r="123" spans="1:23" x14ac:dyDescent="0.2">
      <c r="A123" t="s">
        <v>267</v>
      </c>
      <c r="I123" t="s">
        <v>378</v>
      </c>
      <c r="W123" t="s">
        <v>90</v>
      </c>
    </row>
    <row r="124" spans="1:23" x14ac:dyDescent="0.2">
      <c r="A124" t="s">
        <v>88</v>
      </c>
      <c r="I124" t="s">
        <v>88</v>
      </c>
      <c r="W124" t="s">
        <v>130</v>
      </c>
    </row>
    <row r="125" spans="1:23" x14ac:dyDescent="0.2">
      <c r="A125" t="s">
        <v>119</v>
      </c>
      <c r="I125" t="s">
        <v>119</v>
      </c>
      <c r="W125" t="s">
        <v>450</v>
      </c>
    </row>
    <row r="126" spans="1:23" x14ac:dyDescent="0.2">
      <c r="A126" t="s">
        <v>120</v>
      </c>
      <c r="I126" t="s">
        <v>120</v>
      </c>
      <c r="W126" t="s">
        <v>451</v>
      </c>
    </row>
    <row r="127" spans="1:23" x14ac:dyDescent="0.2">
      <c r="A127" t="s">
        <v>121</v>
      </c>
      <c r="I127" t="s">
        <v>121</v>
      </c>
      <c r="W127" t="s">
        <v>88</v>
      </c>
    </row>
    <row r="128" spans="1:23" x14ac:dyDescent="0.2">
      <c r="A128" t="s">
        <v>122</v>
      </c>
      <c r="I128" t="s">
        <v>122</v>
      </c>
      <c r="W128" t="s">
        <v>201</v>
      </c>
    </row>
    <row r="129" spans="1:23" x14ac:dyDescent="0.2">
      <c r="A129" t="s">
        <v>88</v>
      </c>
      <c r="I129" t="s">
        <v>88</v>
      </c>
      <c r="W129" t="s">
        <v>452</v>
      </c>
    </row>
    <row r="130" spans="1:23" x14ac:dyDescent="0.2">
      <c r="A130" t="s">
        <v>123</v>
      </c>
      <c r="I130" t="s">
        <v>123</v>
      </c>
      <c r="W130" t="s">
        <v>453</v>
      </c>
    </row>
    <row r="131" spans="1:23" x14ac:dyDescent="0.2">
      <c r="A131" t="s">
        <v>124</v>
      </c>
      <c r="I131" t="s">
        <v>124</v>
      </c>
      <c r="W131" t="s">
        <v>88</v>
      </c>
    </row>
    <row r="132" spans="1:23" x14ac:dyDescent="0.2">
      <c r="A132" t="s">
        <v>268</v>
      </c>
      <c r="I132" t="s">
        <v>379</v>
      </c>
      <c r="W132" t="s">
        <v>454</v>
      </c>
    </row>
    <row r="133" spans="1:23" x14ac:dyDescent="0.2">
      <c r="A133" t="s">
        <v>125</v>
      </c>
      <c r="I133" t="s">
        <v>125</v>
      </c>
      <c r="W133" t="s">
        <v>452</v>
      </c>
    </row>
    <row r="134" spans="1:23" x14ac:dyDescent="0.2">
      <c r="A134" t="s">
        <v>126</v>
      </c>
      <c r="I134" t="s">
        <v>126</v>
      </c>
      <c r="W134" t="s">
        <v>453</v>
      </c>
    </row>
    <row r="135" spans="1:23" x14ac:dyDescent="0.2">
      <c r="A135" t="s">
        <v>127</v>
      </c>
      <c r="I135" t="s">
        <v>127</v>
      </c>
      <c r="W135" t="s">
        <v>88</v>
      </c>
    </row>
    <row r="136" spans="1:23" x14ac:dyDescent="0.2">
      <c r="A136" t="s">
        <v>128</v>
      </c>
      <c r="I136" t="s">
        <v>128</v>
      </c>
      <c r="W136" t="s">
        <v>131</v>
      </c>
    </row>
    <row r="137" spans="1:23" x14ac:dyDescent="0.2">
      <c r="A137" t="s">
        <v>269</v>
      </c>
      <c r="I137" t="s">
        <v>380</v>
      </c>
      <c r="W137" t="s">
        <v>455</v>
      </c>
    </row>
    <row r="138" spans="1:23" x14ac:dyDescent="0.2">
      <c r="A138" t="s">
        <v>88</v>
      </c>
      <c r="I138" t="s">
        <v>88</v>
      </c>
      <c r="W138" t="s">
        <v>132</v>
      </c>
    </row>
    <row r="139" spans="1:23" x14ac:dyDescent="0.2">
      <c r="A139" t="s">
        <v>129</v>
      </c>
      <c r="I139" t="s">
        <v>129</v>
      </c>
      <c r="W139" t="s">
        <v>88</v>
      </c>
    </row>
    <row r="140" spans="1:23" x14ac:dyDescent="0.2">
      <c r="A140" t="s">
        <v>130</v>
      </c>
      <c r="I140" t="s">
        <v>130</v>
      </c>
      <c r="W140" t="s">
        <v>456</v>
      </c>
    </row>
    <row r="141" spans="1:23" x14ac:dyDescent="0.2">
      <c r="A141" t="s">
        <v>191</v>
      </c>
      <c r="I141" t="s">
        <v>381</v>
      </c>
      <c r="W141" t="s">
        <v>452</v>
      </c>
    </row>
    <row r="142" spans="1:23" x14ac:dyDescent="0.2">
      <c r="A142" t="s">
        <v>192</v>
      </c>
      <c r="I142" t="s">
        <v>382</v>
      </c>
      <c r="W142" t="s">
        <v>453</v>
      </c>
    </row>
    <row r="143" spans="1:23" x14ac:dyDescent="0.2">
      <c r="A143" t="s">
        <v>270</v>
      </c>
      <c r="I143" t="s">
        <v>383</v>
      </c>
      <c r="W143" t="s">
        <v>88</v>
      </c>
    </row>
    <row r="144" spans="1:23" x14ac:dyDescent="0.2">
      <c r="A144" t="s">
        <v>271</v>
      </c>
      <c r="I144" t="s">
        <v>384</v>
      </c>
      <c r="W144" t="s">
        <v>133</v>
      </c>
    </row>
    <row r="145" spans="1:23" x14ac:dyDescent="0.2">
      <c r="A145" t="s">
        <v>272</v>
      </c>
      <c r="I145" t="s">
        <v>385</v>
      </c>
      <c r="W145" t="s">
        <v>509</v>
      </c>
    </row>
    <row r="146" spans="1:23" x14ac:dyDescent="0.2">
      <c r="A146" t="s">
        <v>273</v>
      </c>
      <c r="I146" t="s">
        <v>386</v>
      </c>
      <c r="W146" t="s">
        <v>88</v>
      </c>
    </row>
    <row r="147" spans="1:23" x14ac:dyDescent="0.2">
      <c r="A147" t="s">
        <v>88</v>
      </c>
      <c r="I147" t="s">
        <v>88</v>
      </c>
      <c r="W147" t="s">
        <v>281</v>
      </c>
    </row>
    <row r="148" spans="1:23" x14ac:dyDescent="0.2">
      <c r="A148" t="s">
        <v>199</v>
      </c>
      <c r="I148" t="s">
        <v>387</v>
      </c>
    </row>
    <row r="149" spans="1:23" x14ac:dyDescent="0.2">
      <c r="A149" t="s">
        <v>200</v>
      </c>
      <c r="I149" t="s">
        <v>388</v>
      </c>
    </row>
    <row r="150" spans="1:23" x14ac:dyDescent="0.2">
      <c r="A150" t="s">
        <v>274</v>
      </c>
      <c r="I150" t="s">
        <v>389</v>
      </c>
    </row>
    <row r="151" spans="1:23" x14ac:dyDescent="0.2">
      <c r="A151" t="s">
        <v>275</v>
      </c>
      <c r="I151" t="s">
        <v>390</v>
      </c>
    </row>
    <row r="152" spans="1:23" x14ac:dyDescent="0.2">
      <c r="A152" t="s">
        <v>276</v>
      </c>
      <c r="I152" t="s">
        <v>391</v>
      </c>
    </row>
    <row r="153" spans="1:23" x14ac:dyDescent="0.2">
      <c r="A153" t="s">
        <v>277</v>
      </c>
      <c r="I153" t="s">
        <v>392</v>
      </c>
    </row>
    <row r="154" spans="1:23" x14ac:dyDescent="0.2">
      <c r="A154" t="s">
        <v>88</v>
      </c>
      <c r="I154" t="s">
        <v>88</v>
      </c>
    </row>
    <row r="155" spans="1:23" x14ac:dyDescent="0.2">
      <c r="A155" t="s">
        <v>90</v>
      </c>
      <c r="I155" t="s">
        <v>90</v>
      </c>
    </row>
    <row r="156" spans="1:23" x14ac:dyDescent="0.2">
      <c r="A156" t="s">
        <v>130</v>
      </c>
      <c r="I156" t="s">
        <v>130</v>
      </c>
    </row>
    <row r="157" spans="1:23" x14ac:dyDescent="0.2">
      <c r="A157" t="s">
        <v>278</v>
      </c>
      <c r="I157" t="s">
        <v>393</v>
      </c>
    </row>
    <row r="158" spans="1:23" x14ac:dyDescent="0.2">
      <c r="A158" t="s">
        <v>279</v>
      </c>
      <c r="I158" t="s">
        <v>394</v>
      </c>
    </row>
    <row r="159" spans="1:23" x14ac:dyDescent="0.2">
      <c r="A159" t="s">
        <v>194</v>
      </c>
      <c r="I159" t="s">
        <v>395</v>
      </c>
    </row>
    <row r="160" spans="1:23" x14ac:dyDescent="0.2">
      <c r="A160" t="s">
        <v>88</v>
      </c>
      <c r="I160" t="s">
        <v>88</v>
      </c>
    </row>
    <row r="161" spans="1:9" x14ac:dyDescent="0.2">
      <c r="A161" t="s">
        <v>201</v>
      </c>
      <c r="I161" t="s">
        <v>201</v>
      </c>
    </row>
    <row r="162" spans="1:9" x14ac:dyDescent="0.2">
      <c r="A162" t="s">
        <v>195</v>
      </c>
      <c r="I162" t="s">
        <v>396</v>
      </c>
    </row>
    <row r="163" spans="1:9" x14ac:dyDescent="0.2">
      <c r="A163" t="s">
        <v>196</v>
      </c>
      <c r="I163" t="s">
        <v>196</v>
      </c>
    </row>
    <row r="164" spans="1:9" x14ac:dyDescent="0.2">
      <c r="A164" t="s">
        <v>88</v>
      </c>
      <c r="I164" t="s">
        <v>88</v>
      </c>
    </row>
    <row r="165" spans="1:9" x14ac:dyDescent="0.2">
      <c r="A165" t="s">
        <v>131</v>
      </c>
      <c r="I165" t="s">
        <v>131</v>
      </c>
    </row>
    <row r="166" spans="1:9" x14ac:dyDescent="0.2">
      <c r="A166" t="s">
        <v>193</v>
      </c>
      <c r="I166" t="s">
        <v>397</v>
      </c>
    </row>
    <row r="167" spans="1:9" x14ac:dyDescent="0.2">
      <c r="A167" t="s">
        <v>132</v>
      </c>
      <c r="I167" t="s">
        <v>398</v>
      </c>
    </row>
    <row r="168" spans="1:9" x14ac:dyDescent="0.2">
      <c r="A168" t="s">
        <v>88</v>
      </c>
      <c r="I168" t="s">
        <v>88</v>
      </c>
    </row>
    <row r="169" spans="1:9" x14ac:dyDescent="0.2">
      <c r="A169" t="s">
        <v>133</v>
      </c>
      <c r="I169" t="s">
        <v>133</v>
      </c>
    </row>
    <row r="170" spans="1:9" x14ac:dyDescent="0.2">
      <c r="A170" t="s">
        <v>280</v>
      </c>
      <c r="I170" t="s">
        <v>399</v>
      </c>
    </row>
    <row r="171" spans="1:9" x14ac:dyDescent="0.2">
      <c r="A171" t="s">
        <v>88</v>
      </c>
    </row>
    <row r="172" spans="1:9" x14ac:dyDescent="0.2">
      <c r="A172" t="s">
        <v>281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opLeftCell="F95" zoomScaleNormal="100" workbookViewId="0">
      <selection activeCell="H126" sqref="H126"/>
    </sheetView>
  </sheetViews>
  <sheetFormatPr defaultColWidth="8.85546875" defaultRowHeight="12.75" x14ac:dyDescent="0.2"/>
  <cols>
    <col min="1" max="1" width="23.42578125" style="95" customWidth="1"/>
    <col min="2" max="4" width="20.7109375" style="2" customWidth="1"/>
    <col min="5" max="5" width="59" style="2" bestFit="1" customWidth="1"/>
    <col min="6" max="7" width="20.7109375" style="2" customWidth="1"/>
    <col min="8" max="8" width="20.7109375" style="9" customWidth="1"/>
    <col min="9" max="9" width="20.7109375" style="2" customWidth="1"/>
    <col min="10" max="12" width="20.85546875" style="2" customWidth="1"/>
    <col min="13" max="16384" width="8.85546875" style="95"/>
  </cols>
  <sheetData>
    <row r="1" spans="1:12" ht="18" x14ac:dyDescent="0.25">
      <c r="A1" s="1" t="s">
        <v>134</v>
      </c>
      <c r="C1" s="1" t="s">
        <v>0</v>
      </c>
      <c r="D1" s="1"/>
    </row>
    <row r="2" spans="1:12" x14ac:dyDescent="0.2">
      <c r="A2" s="3" t="s">
        <v>1</v>
      </c>
      <c r="B2" s="4" t="s">
        <v>135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9" t="s">
        <v>136</v>
      </c>
      <c r="B5" s="99"/>
      <c r="C5" s="99"/>
      <c r="D5" s="99"/>
    </row>
    <row r="6" spans="1:12" x14ac:dyDescent="0.2">
      <c r="A6" s="99" t="s">
        <v>137</v>
      </c>
      <c r="B6" s="99"/>
      <c r="C6" s="99"/>
      <c r="D6" s="99"/>
      <c r="E6" s="99"/>
      <c r="F6" s="99"/>
    </row>
    <row r="7" spans="1:12" x14ac:dyDescent="0.2">
      <c r="A7" s="99" t="s">
        <v>138</v>
      </c>
      <c r="B7" s="99"/>
      <c r="C7" s="99"/>
      <c r="D7" s="99"/>
      <c r="E7" s="99"/>
      <c r="F7" s="99"/>
    </row>
    <row r="8" spans="1:12" x14ac:dyDescent="0.2">
      <c r="A8" s="99" t="s">
        <v>6</v>
      </c>
      <c r="B8" s="99"/>
      <c r="C8" s="99"/>
      <c r="D8" s="99"/>
      <c r="E8" s="99"/>
    </row>
    <row r="9" spans="1:12" x14ac:dyDescent="0.2">
      <c r="A9" s="94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95" t="s">
        <v>282</v>
      </c>
      <c r="F15" s="95">
        <v>18061.182100000002</v>
      </c>
      <c r="G15" s="28"/>
      <c r="H15" s="50">
        <v>18062.036226798198</v>
      </c>
      <c r="J15" s="28">
        <f t="shared" ref="J15:J29" si="0">AVERAGE(D15:H15)</f>
        <v>18061.609163399102</v>
      </c>
      <c r="K15" s="28">
        <f t="shared" ref="K15:K29" si="1">STDEV(D15:H15)</f>
        <v>0.60395885099781099</v>
      </c>
      <c r="L15" s="26">
        <f t="shared" ref="L15:L29" si="2">ABS(MAX(D15:H15)-MIN(D15:H15))</f>
        <v>0.8541267981963756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95" t="s">
        <v>107</v>
      </c>
      <c r="F16" s="95">
        <v>30</v>
      </c>
      <c r="G16" s="28"/>
      <c r="H16" s="50">
        <v>30</v>
      </c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95" t="s">
        <v>283</v>
      </c>
      <c r="F17" s="95">
        <v>1.2305999999999999</v>
      </c>
      <c r="G17" s="28"/>
      <c r="H17" s="50">
        <v>1.2276822301958199</v>
      </c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95" t="s">
        <v>284</v>
      </c>
      <c r="F18" s="95">
        <v>4.6965000000000003</v>
      </c>
      <c r="G18" s="28"/>
      <c r="H18" s="50">
        <v>4.6847590096096896</v>
      </c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95" t="s">
        <v>285</v>
      </c>
      <c r="F19" s="95">
        <v>0.22233</v>
      </c>
      <c r="G19" s="28"/>
      <c r="H19" s="50">
        <v>0.22139965038628401</v>
      </c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95" t="s">
        <v>286</v>
      </c>
      <c r="F20" s="95">
        <v>9.8359000000000005</v>
      </c>
      <c r="G20" s="28"/>
      <c r="H20" s="50">
        <v>9.8216816943412297</v>
      </c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139</v>
      </c>
      <c r="B21" s="26"/>
      <c r="C21" s="27" t="s">
        <v>23</v>
      </c>
      <c r="D21" s="28"/>
      <c r="E21" s="95" t="s">
        <v>287</v>
      </c>
      <c r="F21" s="95">
        <v>0.51373999999999997</v>
      </c>
      <c r="G21" s="28"/>
      <c r="H21" s="50">
        <v>0.51305734886610899</v>
      </c>
      <c r="J21" s="28">
        <f t="shared" si="0"/>
        <v>0.51339867443305454</v>
      </c>
      <c r="K21" s="28">
        <f t="shared" si="1"/>
        <v>4.8270724595900341E-4</v>
      </c>
      <c r="L21" s="26">
        <f t="shared" si="2"/>
        <v>6.8265113389098797E-4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95" t="s">
        <v>288</v>
      </c>
      <c r="F22" s="95">
        <v>1.6913</v>
      </c>
      <c r="G22" s="28"/>
      <c r="H22" s="50">
        <v>1.68958853667735</v>
      </c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95" t="s">
        <v>289</v>
      </c>
      <c r="F23" s="95">
        <v>3.5121000000000002</v>
      </c>
      <c r="G23" s="28"/>
      <c r="H23" s="50">
        <v>3.5274562608353799</v>
      </c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65" t="s">
        <v>140</v>
      </c>
      <c r="B24" s="66"/>
      <c r="C24" s="67" t="s">
        <v>31</v>
      </c>
      <c r="D24" s="8"/>
      <c r="E24" s="95" t="s">
        <v>290</v>
      </c>
      <c r="F24" s="44">
        <v>14.677099999999999</v>
      </c>
      <c r="G24" s="8"/>
      <c r="H24" s="55">
        <v>14.686001895433799</v>
      </c>
      <c r="J24" s="8">
        <f t="shared" si="0"/>
        <v>14.6815509477169</v>
      </c>
      <c r="K24" s="8">
        <f t="shared" si="1"/>
        <v>6.2945906266534176E-3</v>
      </c>
      <c r="L24" s="66">
        <f t="shared" si="2"/>
        <v>8.9018954337998224E-3</v>
      </c>
      <c r="M24" s="44">
        <v>2.6475178342138604E-2</v>
      </c>
    </row>
    <row r="25" spans="1:13" s="44" customFormat="1" ht="14.25" x14ac:dyDescent="0.2">
      <c r="A25" s="65" t="s">
        <v>32</v>
      </c>
      <c r="B25" s="66"/>
      <c r="C25" s="67" t="s">
        <v>31</v>
      </c>
      <c r="D25" s="8"/>
      <c r="E25" s="95" t="s">
        <v>291</v>
      </c>
      <c r="F25" s="44">
        <v>1.9552</v>
      </c>
      <c r="G25" s="8"/>
      <c r="H25" s="55">
        <v>1.9277958677803599</v>
      </c>
      <c r="J25" s="8">
        <f t="shared" si="0"/>
        <v>1.9414979338901799</v>
      </c>
      <c r="K25" s="8">
        <f t="shared" si="1"/>
        <v>1.9377647725040276E-2</v>
      </c>
      <c r="L25" s="66">
        <f t="shared" si="2"/>
        <v>2.7404132219640109E-2</v>
      </c>
      <c r="M25" s="44">
        <v>0.20534091217191877</v>
      </c>
    </row>
    <row r="26" spans="1:13" s="44" customFormat="1" ht="14.25" x14ac:dyDescent="0.2">
      <c r="A26" s="65" t="s">
        <v>33</v>
      </c>
      <c r="B26" s="66"/>
      <c r="C26" s="67" t="s">
        <v>31</v>
      </c>
      <c r="D26" s="8"/>
      <c r="E26" s="95" t="s">
        <v>292</v>
      </c>
      <c r="F26" s="44">
        <v>0.56023000000000001</v>
      </c>
      <c r="G26" s="8"/>
      <c r="H26" s="55">
        <v>0.55920394250056904</v>
      </c>
      <c r="J26" s="8">
        <f t="shared" si="0"/>
        <v>0.55971697125028452</v>
      </c>
      <c r="K26" s="8">
        <f t="shared" si="1"/>
        <v>7.25532215734948E-4</v>
      </c>
      <c r="L26" s="66">
        <f t="shared" si="2"/>
        <v>1.0260574994309657E-3</v>
      </c>
    </row>
    <row r="27" spans="1:13" s="44" customFormat="1" ht="14.25" x14ac:dyDescent="0.2">
      <c r="A27" s="65" t="s">
        <v>34</v>
      </c>
      <c r="B27" s="66"/>
      <c r="C27" s="67" t="s">
        <v>31</v>
      </c>
      <c r="D27" s="8"/>
      <c r="E27" s="95" t="s">
        <v>293</v>
      </c>
      <c r="F27" s="44">
        <v>1.6419E-2</v>
      </c>
      <c r="G27" s="8"/>
      <c r="H27" s="55">
        <v>1.6356692555932001E-2</v>
      </c>
      <c r="J27" s="8">
        <f t="shared" si="0"/>
        <v>1.6387846277966002E-2</v>
      </c>
      <c r="K27" s="8">
        <f t="shared" si="1"/>
        <v>4.4058016218883391E-5</v>
      </c>
      <c r="L27" s="66">
        <f t="shared" si="2"/>
        <v>6.230744406799868E-5</v>
      </c>
    </row>
    <row r="28" spans="1:13" s="44" customFormat="1" ht="15.75" x14ac:dyDescent="0.3">
      <c r="A28" s="65" t="s">
        <v>35</v>
      </c>
      <c r="B28" s="66"/>
      <c r="C28" s="67" t="s">
        <v>36</v>
      </c>
      <c r="D28" s="8"/>
      <c r="E28" s="95" t="s">
        <v>294</v>
      </c>
      <c r="F28" s="44">
        <v>3.8332000000000002</v>
      </c>
      <c r="G28" s="8"/>
      <c r="H28" s="55">
        <v>3.8328832347796999</v>
      </c>
      <c r="J28" s="8">
        <f t="shared" si="0"/>
        <v>3.8330416173898501</v>
      </c>
      <c r="K28" s="8">
        <f t="shared" si="1"/>
        <v>2.2398683531833557E-4</v>
      </c>
      <c r="L28" s="66">
        <f t="shared" si="2"/>
        <v>3.1676522030021914E-4</v>
      </c>
    </row>
    <row r="29" spans="1:13" s="44" customFormat="1" ht="14.25" x14ac:dyDescent="0.2">
      <c r="A29" s="65" t="s">
        <v>37</v>
      </c>
      <c r="B29" s="66"/>
      <c r="C29" s="67" t="s">
        <v>38</v>
      </c>
      <c r="D29" s="8"/>
      <c r="E29" s="95" t="s">
        <v>295</v>
      </c>
      <c r="F29" s="44">
        <v>12.853300000000001</v>
      </c>
      <c r="G29" s="8"/>
      <c r="H29" s="55">
        <v>12.831193113211199</v>
      </c>
      <c r="J29" s="8">
        <f t="shared" si="0"/>
        <v>12.8422465566056</v>
      </c>
      <c r="K29" s="8">
        <f t="shared" si="1"/>
        <v>1.5631929559284812E-2</v>
      </c>
      <c r="L29" s="66">
        <f t="shared" si="2"/>
        <v>2.2106886788801461E-2</v>
      </c>
    </row>
    <row r="30" spans="1:13" s="44" customFormat="1" x14ac:dyDescent="0.2">
      <c r="A30" s="65" t="s">
        <v>39</v>
      </c>
      <c r="B30" s="66"/>
      <c r="C30" s="67" t="s">
        <v>40</v>
      </c>
      <c r="D30" s="8"/>
      <c r="E30" s="95" t="s">
        <v>108</v>
      </c>
      <c r="F30" s="44">
        <v>15</v>
      </c>
      <c r="G30" s="8"/>
      <c r="H30" s="69">
        <v>15</v>
      </c>
      <c r="J30" s="8">
        <f t="shared" ref="J30:J39" si="3">AVERAGE(D30:I30)</f>
        <v>15</v>
      </c>
      <c r="K30" s="8">
        <f t="shared" ref="K30:K39" si="4">STDEV(D30:I30)</f>
        <v>0</v>
      </c>
      <c r="L30" s="66">
        <f t="shared" ref="L30:L39" si="5">ABS(MAX(D30:I30)-MIN(D30:I30))</f>
        <v>0</v>
      </c>
    </row>
    <row r="31" spans="1:13" s="44" customFormat="1" ht="14.25" x14ac:dyDescent="0.2">
      <c r="A31" s="44" t="s">
        <v>141</v>
      </c>
      <c r="B31" s="66"/>
      <c r="C31" s="67" t="s">
        <v>31</v>
      </c>
      <c r="D31" s="8"/>
      <c r="E31" s="95" t="s">
        <v>296</v>
      </c>
      <c r="F31" s="44">
        <v>3.3465000000000002E-2</v>
      </c>
      <c r="G31" s="8"/>
      <c r="H31" s="55">
        <v>3.2766947235779401E-2</v>
      </c>
      <c r="J31" s="8">
        <f t="shared" si="3"/>
        <v>3.3115973617889705E-2</v>
      </c>
      <c r="K31" s="8">
        <f t="shared" si="4"/>
        <v>4.9359784320640121E-4</v>
      </c>
      <c r="L31" s="66">
        <f t="shared" si="5"/>
        <v>6.9805276422060109E-4</v>
      </c>
    </row>
    <row r="32" spans="1:13" s="44" customFormat="1" ht="14.25" x14ac:dyDescent="0.2">
      <c r="A32" s="44" t="s">
        <v>142</v>
      </c>
      <c r="B32" s="66"/>
      <c r="C32" s="67" t="s">
        <v>31</v>
      </c>
      <c r="D32" s="8"/>
      <c r="E32" s="95" t="s">
        <v>297</v>
      </c>
      <c r="F32" s="44">
        <v>2.1940000000000002E-3</v>
      </c>
      <c r="G32" s="8"/>
      <c r="H32" s="55">
        <v>2.1547308761310402E-3</v>
      </c>
      <c r="J32" s="8">
        <f t="shared" si="3"/>
        <v>2.1743654380655202E-3</v>
      </c>
      <c r="K32" s="8">
        <f t="shared" si="4"/>
        <v>2.7767463778996124E-5</v>
      </c>
      <c r="L32" s="66">
        <f t="shared" si="5"/>
        <v>3.926912386895999E-5</v>
      </c>
    </row>
    <row r="33" spans="1:12" s="44" customFormat="1" ht="14.25" x14ac:dyDescent="0.2">
      <c r="A33" s="44" t="s">
        <v>143</v>
      </c>
      <c r="B33" s="66"/>
      <c r="C33" s="67" t="s">
        <v>31</v>
      </c>
      <c r="D33" s="8"/>
      <c r="E33" s="95" t="s">
        <v>298</v>
      </c>
      <c r="F33" s="44">
        <v>1.1643999999999999E-3</v>
      </c>
      <c r="G33" s="8"/>
      <c r="H33" s="55">
        <v>1.14330993148379E-3</v>
      </c>
      <c r="J33" s="8">
        <f t="shared" si="3"/>
        <v>1.153854965741895E-3</v>
      </c>
      <c r="K33" s="8">
        <f t="shared" si="4"/>
        <v>1.4912930463500953E-5</v>
      </c>
      <c r="L33" s="66">
        <f t="shared" si="5"/>
        <v>2.1090068516209934E-5</v>
      </c>
    </row>
    <row r="34" spans="1:12" s="44" customFormat="1" ht="14.25" x14ac:dyDescent="0.2">
      <c r="A34" s="44" t="s">
        <v>144</v>
      </c>
      <c r="B34" s="66"/>
      <c r="C34" s="67" t="s">
        <v>31</v>
      </c>
      <c r="D34" s="8"/>
      <c r="E34" s="95" t="s">
        <v>299</v>
      </c>
      <c r="F34" s="44">
        <v>13.3919</v>
      </c>
      <c r="G34" s="8"/>
      <c r="H34" s="55">
        <v>13.3914513842182</v>
      </c>
      <c r="J34" s="8">
        <f t="shared" si="3"/>
        <v>13.3916756921091</v>
      </c>
      <c r="K34" s="8">
        <f t="shared" si="4"/>
        <v>3.1721926145761292E-4</v>
      </c>
      <c r="L34" s="66">
        <f t="shared" si="5"/>
        <v>4.4861578179933304E-4</v>
      </c>
    </row>
    <row r="35" spans="1:12" ht="14.25" x14ac:dyDescent="0.2">
      <c r="A35" s="95" t="s">
        <v>145</v>
      </c>
      <c r="B35" s="26"/>
      <c r="C35" s="27" t="s">
        <v>23</v>
      </c>
      <c r="D35" s="28"/>
      <c r="E35" s="95" t="s">
        <v>300</v>
      </c>
      <c r="F35" s="95">
        <v>0.17796000000000001</v>
      </c>
      <c r="G35" s="28"/>
      <c r="H35" s="55">
        <v>0.177771238818375</v>
      </c>
      <c r="J35" s="28">
        <f t="shared" si="3"/>
        <v>0.17786561940918749</v>
      </c>
      <c r="K35" s="28">
        <f t="shared" si="4"/>
        <v>1.3347431155182467E-4</v>
      </c>
      <c r="L35" s="26">
        <f t="shared" si="5"/>
        <v>1.8876118162500233E-4</v>
      </c>
    </row>
    <row r="36" spans="1:12" ht="14.25" x14ac:dyDescent="0.2">
      <c r="A36" s="95" t="s">
        <v>146</v>
      </c>
      <c r="B36" s="26"/>
      <c r="C36" s="27" t="s">
        <v>31</v>
      </c>
      <c r="D36" s="28"/>
      <c r="E36" s="95" t="s">
        <v>301</v>
      </c>
      <c r="F36" s="95">
        <v>3.8205</v>
      </c>
      <c r="G36" s="28"/>
      <c r="H36" s="50">
        <v>3.7898932398683001</v>
      </c>
      <c r="I36" s="95"/>
      <c r="J36" s="28">
        <f>AVERAGE(D36:I36)</f>
        <v>3.8051966199341498</v>
      </c>
      <c r="K36" s="28">
        <f t="shared" si="4"/>
        <v>2.1642247639275095E-2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95" t="s">
        <v>302</v>
      </c>
      <c r="F37" s="95">
        <v>18.534400000000002</v>
      </c>
      <c r="G37" s="28"/>
      <c r="H37" s="50">
        <v>18.511960123345499</v>
      </c>
      <c r="J37" s="28">
        <f t="shared" si="3"/>
        <v>18.52318006167275</v>
      </c>
      <c r="K37" s="28">
        <f t="shared" si="4"/>
        <v>1.5867388951388204E-2</v>
      </c>
      <c r="L37" s="26">
        <f t="shared" si="5"/>
        <v>2.24398766545022E-2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95" t="s">
        <v>303</v>
      </c>
      <c r="F38" s="95">
        <v>48.368400000000001</v>
      </c>
      <c r="G38" s="28"/>
      <c r="H38" s="50">
        <v>48.335939708894898</v>
      </c>
      <c r="J38" s="28">
        <f t="shared" si="3"/>
        <v>48.352169854447453</v>
      </c>
      <c r="K38" s="28">
        <f t="shared" si="4"/>
        <v>2.295289195970775E-2</v>
      </c>
      <c r="L38" s="26">
        <f t="shared" si="5"/>
        <v>3.2460291105103067E-2</v>
      </c>
    </row>
    <row r="39" spans="1:12" s="44" customFormat="1" ht="14.25" x14ac:dyDescent="0.2">
      <c r="A39" s="84" t="s">
        <v>43</v>
      </c>
      <c r="B39" s="78"/>
      <c r="C39" s="79" t="s">
        <v>38</v>
      </c>
      <c r="D39" s="80"/>
      <c r="E39" s="95" t="s">
        <v>304</v>
      </c>
      <c r="F39" s="44">
        <v>2.7846000000000002</v>
      </c>
      <c r="G39" s="80"/>
      <c r="H39" s="55">
        <v>2.7801478350114399</v>
      </c>
      <c r="I39" s="80"/>
      <c r="J39" s="80">
        <f t="shared" si="3"/>
        <v>2.7823739175057201</v>
      </c>
      <c r="K39" s="80">
        <f t="shared" si="4"/>
        <v>3.1481560543722949E-3</v>
      </c>
      <c r="L39" s="78">
        <f t="shared" si="5"/>
        <v>4.4521649885602699E-3</v>
      </c>
    </row>
    <row r="40" spans="1:12" x14ac:dyDescent="0.2">
      <c r="A40" s="93"/>
      <c r="B40" s="28"/>
      <c r="C40" s="28"/>
      <c r="D40" s="28"/>
      <c r="E40" s="95"/>
      <c r="G40" s="28"/>
      <c r="H40" s="50"/>
      <c r="I40" s="28"/>
      <c r="J40" s="28"/>
      <c r="K40" s="28"/>
      <c r="L40" s="28"/>
    </row>
    <row r="41" spans="1:12" x14ac:dyDescent="0.2">
      <c r="C41" s="95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95"/>
      <c r="E44" s="95" t="s">
        <v>305</v>
      </c>
      <c r="F44" s="95">
        <v>541.83550000000002</v>
      </c>
      <c r="G44" s="28"/>
      <c r="H44" s="49">
        <v>541.86332844642902</v>
      </c>
      <c r="I44" s="28"/>
      <c r="J44" s="28">
        <f t="shared" ref="J44:J66" si="6">AVERAGE(D44:I44)</f>
        <v>541.84941422321458</v>
      </c>
      <c r="K44" s="28">
        <f t="shared" ref="K44:K66" si="7">STDEV(D44:I44)</f>
        <v>1.9677683179831176E-2</v>
      </c>
      <c r="L44" s="26">
        <f t="shared" ref="L44:L66" si="8">ABS(MAX(D44:I44)-MIN(D44:I44))</f>
        <v>2.7828446428998177E-2</v>
      </c>
    </row>
    <row r="45" spans="1:12" ht="15" x14ac:dyDescent="0.25">
      <c r="A45" s="25" t="s">
        <v>47</v>
      </c>
      <c r="B45" s="26"/>
      <c r="C45" s="27" t="s">
        <v>46</v>
      </c>
      <c r="E45" s="95" t="s">
        <v>306</v>
      </c>
      <c r="F45" s="95">
        <v>22.226600000000001</v>
      </c>
      <c r="G45" s="28"/>
      <c r="H45" s="49">
        <v>22.1737512854126</v>
      </c>
      <c r="I45" s="28"/>
      <c r="J45" s="28">
        <f t="shared" ref="J45:J62" si="9">AVERAGE(E45:I45)</f>
        <v>22.200175642706299</v>
      </c>
      <c r="K45" s="28">
        <f t="shared" ref="K45:K62" si="10">STDEV(E45:I45)</f>
        <v>3.7369684461744157E-2</v>
      </c>
      <c r="L45" s="26">
        <f t="shared" ref="L45:L62" si="11">ABS(MAX(E45:I45)-MIN(E45:I45))</f>
        <v>5.2848714587401702E-2</v>
      </c>
    </row>
    <row r="46" spans="1:12" ht="15" x14ac:dyDescent="0.25">
      <c r="A46" s="25" t="s">
        <v>48</v>
      </c>
      <c r="B46" s="26"/>
      <c r="C46" s="27" t="s">
        <v>46</v>
      </c>
      <c r="E46" s="95" t="s">
        <v>307</v>
      </c>
      <c r="F46" s="95">
        <v>84.824799999999996</v>
      </c>
      <c r="G46" s="28"/>
      <c r="H46" s="49">
        <v>84.6157335710149</v>
      </c>
      <c r="I46" s="28"/>
      <c r="J46" s="28">
        <f t="shared" si="9"/>
        <v>84.720266785507448</v>
      </c>
      <c r="K46" s="28">
        <f t="shared" si="10"/>
        <v>0.14783228965381737</v>
      </c>
      <c r="L46" s="26">
        <f t="shared" si="11"/>
        <v>0.20906642898509631</v>
      </c>
    </row>
    <row r="47" spans="1:12" ht="15" x14ac:dyDescent="0.25">
      <c r="A47" s="25" t="s">
        <v>49</v>
      </c>
      <c r="B47" s="26"/>
      <c r="C47" s="27" t="s">
        <v>46</v>
      </c>
      <c r="E47" s="95" t="s">
        <v>308</v>
      </c>
      <c r="F47" s="95">
        <v>4.0155000000000003</v>
      </c>
      <c r="G47" s="28"/>
      <c r="H47" s="49">
        <v>3.99875826514022</v>
      </c>
      <c r="I47" s="28"/>
      <c r="J47" s="28">
        <f t="shared" si="9"/>
        <v>4.0071291325701104</v>
      </c>
      <c r="K47" s="28">
        <f t="shared" si="10"/>
        <v>1.1838194248177832E-2</v>
      </c>
      <c r="L47" s="26">
        <f t="shared" si="11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95" t="s">
        <v>309</v>
      </c>
      <c r="F48" s="95">
        <v>177.648</v>
      </c>
      <c r="G48" s="28"/>
      <c r="H48" s="49">
        <v>177.398374435638</v>
      </c>
      <c r="I48" s="28"/>
      <c r="J48" s="28">
        <f t="shared" si="9"/>
        <v>177.52318721781899</v>
      </c>
      <c r="K48" s="28">
        <f t="shared" si="10"/>
        <v>0.17651192931788337</v>
      </c>
      <c r="L48" s="26">
        <f t="shared" si="11"/>
        <v>0.24962556436199179</v>
      </c>
    </row>
    <row r="49" spans="1:12" ht="15" x14ac:dyDescent="0.25">
      <c r="A49" s="25" t="s">
        <v>158</v>
      </c>
      <c r="B49" s="26"/>
      <c r="C49" s="27" t="s">
        <v>46</v>
      </c>
      <c r="E49" s="95" t="s">
        <v>310</v>
      </c>
      <c r="F49" s="95">
        <v>9.2788000000000004</v>
      </c>
      <c r="G49" s="28"/>
      <c r="H49" s="49">
        <v>9.26681510329845</v>
      </c>
      <c r="I49" s="28"/>
      <c r="J49" s="28">
        <f t="shared" si="9"/>
        <v>9.2728075516492261</v>
      </c>
      <c r="K49" s="28">
        <f t="shared" si="10"/>
        <v>8.474601729486532E-3</v>
      </c>
      <c r="L49" s="26">
        <f t="shared" si="11"/>
        <v>1.198489670155034E-2</v>
      </c>
    </row>
    <row r="50" spans="1:12" ht="15" x14ac:dyDescent="0.25">
      <c r="A50" s="25" t="s">
        <v>51</v>
      </c>
      <c r="B50" s="26"/>
      <c r="C50" s="27" t="s">
        <v>46</v>
      </c>
      <c r="E50" s="95" t="s">
        <v>311</v>
      </c>
      <c r="F50" s="95">
        <v>30.546900000000001</v>
      </c>
      <c r="G50" s="28"/>
      <c r="H50" s="49">
        <v>30.5173042979606</v>
      </c>
      <c r="I50" s="28"/>
      <c r="J50" s="28">
        <f t="shared" si="9"/>
        <v>30.5321021489803</v>
      </c>
      <c r="K50" s="28">
        <f t="shared" si="10"/>
        <v>2.0927321606037205E-2</v>
      </c>
      <c r="L50" s="26">
        <f t="shared" si="11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95" t="s">
        <v>312</v>
      </c>
      <c r="F51" s="95">
        <v>63.430300000000003</v>
      </c>
      <c r="G51" s="28"/>
      <c r="H51" s="49">
        <v>63.717428674486598</v>
      </c>
      <c r="I51" s="28"/>
      <c r="J51" s="28">
        <f t="shared" si="9"/>
        <v>63.5738643372433</v>
      </c>
      <c r="K51" s="28">
        <f t="shared" si="10"/>
        <v>0.20303063280257652</v>
      </c>
      <c r="L51" s="26">
        <f t="shared" si="11"/>
        <v>0.28712867448659551</v>
      </c>
    </row>
    <row r="52" spans="1:12" s="44" customFormat="1" ht="15" x14ac:dyDescent="0.25">
      <c r="A52" s="65" t="s">
        <v>159</v>
      </c>
      <c r="B52" s="66"/>
      <c r="C52" s="67" t="s">
        <v>54</v>
      </c>
      <c r="D52" s="17"/>
      <c r="E52" s="95" t="s">
        <v>313</v>
      </c>
      <c r="F52" s="44">
        <v>265.08609999999999</v>
      </c>
      <c r="G52" s="8"/>
      <c r="H52" s="68">
        <v>265.26177606478302</v>
      </c>
      <c r="I52" s="8"/>
      <c r="J52" s="8">
        <f t="shared" si="9"/>
        <v>265.1739380323915</v>
      </c>
      <c r="K52" s="8">
        <f t="shared" si="10"/>
        <v>0.12422173670025009</v>
      </c>
      <c r="L52" s="66">
        <f t="shared" si="11"/>
        <v>0.17567606478303333</v>
      </c>
    </row>
    <row r="53" spans="1:12" s="44" customFormat="1" ht="15" x14ac:dyDescent="0.25">
      <c r="A53" s="65" t="s">
        <v>55</v>
      </c>
      <c r="B53" s="66"/>
      <c r="C53" s="67" t="s">
        <v>54</v>
      </c>
      <c r="D53" s="17"/>
      <c r="E53" s="95" t="s">
        <v>314</v>
      </c>
      <c r="F53" s="44">
        <v>35.313299999999998</v>
      </c>
      <c r="G53" s="8"/>
      <c r="H53" s="68">
        <v>34.816184777944102</v>
      </c>
      <c r="I53" s="8"/>
      <c r="J53" s="8">
        <f t="shared" si="9"/>
        <v>35.06474238897205</v>
      </c>
      <c r="K53" s="8">
        <f t="shared" si="10"/>
        <v>0.35151354454678063</v>
      </c>
      <c r="L53" s="66">
        <f t="shared" si="11"/>
        <v>0.49711522205589631</v>
      </c>
    </row>
    <row r="54" spans="1:12" ht="15" x14ac:dyDescent="0.25">
      <c r="A54" s="25" t="s">
        <v>56</v>
      </c>
      <c r="B54" s="26"/>
      <c r="C54" s="27" t="s">
        <v>54</v>
      </c>
      <c r="E54" s="95" t="s">
        <v>315</v>
      </c>
      <c r="F54" s="95">
        <v>10.118399999999999</v>
      </c>
      <c r="G54" s="28"/>
      <c r="H54" s="49">
        <v>10.1001519562783</v>
      </c>
      <c r="I54" s="28"/>
      <c r="J54" s="28">
        <f t="shared" si="9"/>
        <v>10.109275978139149</v>
      </c>
      <c r="K54" s="28">
        <f t="shared" si="10"/>
        <v>1.2903315459002574E-2</v>
      </c>
      <c r="L54" s="26">
        <f t="shared" si="11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95" t="s">
        <v>316</v>
      </c>
      <c r="F55" s="95">
        <v>0.29655999999999999</v>
      </c>
      <c r="G55" s="28"/>
      <c r="H55" s="49">
        <v>0.29542447278210399</v>
      </c>
      <c r="I55" s="28"/>
      <c r="J55" s="28">
        <f t="shared" si="9"/>
        <v>0.29599223639105199</v>
      </c>
      <c r="K55" s="28">
        <f t="shared" si="10"/>
        <v>8.0293899599615881E-4</v>
      </c>
      <c r="L55" s="26">
        <f t="shared" si="11"/>
        <v>1.1355272178960041E-3</v>
      </c>
    </row>
    <row r="56" spans="1:12" ht="15.75" x14ac:dyDescent="0.3">
      <c r="A56" s="25" t="s">
        <v>58</v>
      </c>
      <c r="B56" s="26"/>
      <c r="C56" s="27" t="s">
        <v>59</v>
      </c>
      <c r="E56" s="95" t="s">
        <v>317</v>
      </c>
      <c r="F56" s="95">
        <v>69.232200000000006</v>
      </c>
      <c r="G56" s="28"/>
      <c r="H56" s="49">
        <v>69.230050070268405</v>
      </c>
      <c r="I56" s="28"/>
      <c r="J56" s="28">
        <f t="shared" si="9"/>
        <v>69.231125035134198</v>
      </c>
      <c r="K56" s="28">
        <f t="shared" si="10"/>
        <v>1.520229892289796E-3</v>
      </c>
      <c r="L56" s="26">
        <f t="shared" si="11"/>
        <v>2.1499297316012189E-3</v>
      </c>
    </row>
    <row r="57" spans="1:12" x14ac:dyDescent="0.2">
      <c r="A57" s="25" t="s">
        <v>60</v>
      </c>
      <c r="B57" s="26"/>
      <c r="C57" s="27" t="s">
        <v>61</v>
      </c>
      <c r="E57" s="95" t="s">
        <v>318</v>
      </c>
      <c r="F57" s="95">
        <v>232.14609999999999</v>
      </c>
      <c r="G57" s="8"/>
      <c r="H57" s="55">
        <v>231.75591075619599</v>
      </c>
      <c r="I57" s="28"/>
      <c r="J57" s="28">
        <f t="shared" si="9"/>
        <v>231.95100537809799</v>
      </c>
      <c r="K57" s="28">
        <f t="shared" si="10"/>
        <v>0.27590546023986101</v>
      </c>
      <c r="L57" s="26">
        <f t="shared" si="11"/>
        <v>0.39018924380400222</v>
      </c>
    </row>
    <row r="58" spans="1:12" ht="15" x14ac:dyDescent="0.25">
      <c r="A58" s="95" t="s">
        <v>148</v>
      </c>
      <c r="B58" s="26"/>
      <c r="C58" s="27" t="s">
        <v>54</v>
      </c>
      <c r="D58" s="95"/>
      <c r="E58" s="95" t="s">
        <v>319</v>
      </c>
      <c r="F58" s="95">
        <v>0.60441</v>
      </c>
      <c r="G58" s="28"/>
      <c r="H58" s="49">
        <v>0.59177704717803803</v>
      </c>
      <c r="I58" s="28"/>
      <c r="J58" s="28">
        <f t="shared" si="9"/>
        <v>0.59809352358901902</v>
      </c>
      <c r="K58" s="28">
        <f t="shared" si="10"/>
        <v>8.9328466068190442E-3</v>
      </c>
      <c r="L58" s="26">
        <f t="shared" si="11"/>
        <v>1.2632952821961974E-2</v>
      </c>
    </row>
    <row r="59" spans="1:12" ht="15" x14ac:dyDescent="0.25">
      <c r="A59" s="95" t="s">
        <v>149</v>
      </c>
      <c r="B59" s="26"/>
      <c r="C59" s="27" t="s">
        <v>54</v>
      </c>
      <c r="D59" s="95"/>
      <c r="E59" s="95" t="s">
        <v>320</v>
      </c>
      <c r="F59" s="95">
        <v>3.9625E-2</v>
      </c>
      <c r="G59" s="28"/>
      <c r="H59" s="49">
        <v>3.8914937253700703E-2</v>
      </c>
      <c r="I59" s="28"/>
      <c r="J59" s="28">
        <f t="shared" si="9"/>
        <v>3.9269968626850352E-2</v>
      </c>
      <c r="K59" s="28">
        <f t="shared" si="10"/>
        <v>5.0209018297617638E-4</v>
      </c>
      <c r="L59" s="26">
        <f t="shared" si="11"/>
        <v>7.1006274629929755E-4</v>
      </c>
    </row>
    <row r="60" spans="1:12" ht="15" x14ac:dyDescent="0.25">
      <c r="A60" s="95" t="s">
        <v>150</v>
      </c>
      <c r="B60" s="26"/>
      <c r="C60" s="27" t="s">
        <v>54</v>
      </c>
      <c r="D60" s="95"/>
      <c r="E60" s="95" t="s">
        <v>321</v>
      </c>
      <c r="F60" s="95">
        <v>2.1031000000000001E-2</v>
      </c>
      <c r="G60" s="28"/>
      <c r="H60" s="49">
        <v>2.0648443447050999E-2</v>
      </c>
      <c r="I60" s="28"/>
      <c r="J60" s="28">
        <f t="shared" si="9"/>
        <v>2.0839721723525502E-2</v>
      </c>
      <c r="K60" s="28">
        <f t="shared" si="10"/>
        <v>2.7050833277758964E-4</v>
      </c>
      <c r="L60" s="26">
        <f t="shared" si="11"/>
        <v>3.8255655294900173E-4</v>
      </c>
    </row>
    <row r="61" spans="1:12" ht="15" x14ac:dyDescent="0.25">
      <c r="A61" s="95" t="s">
        <v>151</v>
      </c>
      <c r="B61" s="26"/>
      <c r="C61" s="27" t="s">
        <v>54</v>
      </c>
      <c r="D61" s="95"/>
      <c r="E61" s="95" t="s">
        <v>322</v>
      </c>
      <c r="F61" s="95">
        <v>241.874</v>
      </c>
      <c r="G61" s="28"/>
      <c r="H61" s="49">
        <v>241.87779835363</v>
      </c>
      <c r="I61" s="28"/>
      <c r="J61" s="28">
        <f t="shared" si="9"/>
        <v>241.87589917681498</v>
      </c>
      <c r="K61" s="28">
        <f t="shared" si="10"/>
        <v>2.6858416091198353E-3</v>
      </c>
      <c r="L61" s="26">
        <f t="shared" si="11"/>
        <v>3.7983536300032483E-3</v>
      </c>
    </row>
    <row r="62" spans="1:12" ht="15" x14ac:dyDescent="0.25">
      <c r="A62" s="95" t="s">
        <v>147</v>
      </c>
      <c r="B62" s="26"/>
      <c r="C62" s="27" t="s">
        <v>46</v>
      </c>
      <c r="D62" s="95"/>
      <c r="E62" s="95" t="s">
        <v>323</v>
      </c>
      <c r="F62" s="95">
        <v>3.2141000000000002</v>
      </c>
      <c r="G62" s="28"/>
      <c r="H62" s="49">
        <v>3.2108952344107</v>
      </c>
      <c r="I62" s="28"/>
      <c r="J62" s="28">
        <f t="shared" si="9"/>
        <v>3.2124976172053499</v>
      </c>
      <c r="K62" s="28">
        <f t="shared" si="10"/>
        <v>2.2661114803074469E-3</v>
      </c>
      <c r="L62" s="26">
        <f t="shared" si="11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95" t="s">
        <v>324</v>
      </c>
      <c r="F63" s="95">
        <v>69.002600000000001</v>
      </c>
      <c r="G63" s="28"/>
      <c r="H63" s="50">
        <v>68.449086769650805</v>
      </c>
      <c r="I63" s="28"/>
      <c r="J63" s="28">
        <f>AVERAGE(D63:I63)</f>
        <v>68.725843384825396</v>
      </c>
      <c r="K63" s="28">
        <f t="shared" si="7"/>
        <v>0.39139295865638823</v>
      </c>
      <c r="L63" s="26">
        <f t="shared" si="8"/>
        <v>0.55351323034919631</v>
      </c>
    </row>
    <row r="64" spans="1:12" x14ac:dyDescent="0.2">
      <c r="A64" s="25" t="s">
        <v>63</v>
      </c>
      <c r="B64" s="26"/>
      <c r="C64" s="27" t="s">
        <v>54</v>
      </c>
      <c r="D64" s="28"/>
      <c r="E64" s="95" t="s">
        <v>325</v>
      </c>
      <c r="F64" s="95">
        <v>334.75380000000001</v>
      </c>
      <c r="G64" s="28"/>
      <c r="H64" s="50">
        <v>334.36220326231302</v>
      </c>
      <c r="I64" s="28"/>
      <c r="J64" s="28">
        <f t="shared" si="6"/>
        <v>334.55800163115651</v>
      </c>
      <c r="K64" s="28">
        <f t="shared" si="7"/>
        <v>0.27690070870900435</v>
      </c>
      <c r="L64" s="26">
        <f t="shared" si="8"/>
        <v>0.39159673768699577</v>
      </c>
    </row>
    <row r="65" spans="1:12" x14ac:dyDescent="0.2">
      <c r="A65" s="25" t="s">
        <v>64</v>
      </c>
      <c r="B65" s="26"/>
      <c r="C65" s="27" t="s">
        <v>46</v>
      </c>
      <c r="D65" s="28"/>
      <c r="E65" s="95" t="s">
        <v>326</v>
      </c>
      <c r="F65" s="95">
        <v>873.59019999999998</v>
      </c>
      <c r="G65" s="28"/>
      <c r="H65" s="50">
        <v>873.04496063930401</v>
      </c>
      <c r="I65" s="28"/>
      <c r="J65" s="28">
        <f t="shared" si="6"/>
        <v>873.31758031965205</v>
      </c>
      <c r="K65" s="28">
        <f t="shared" si="7"/>
        <v>0.38554244931794052</v>
      </c>
      <c r="L65" s="26">
        <f t="shared" si="8"/>
        <v>0.54523936069597312</v>
      </c>
    </row>
    <row r="66" spans="1:12" x14ac:dyDescent="0.2">
      <c r="A66" s="31" t="s">
        <v>65</v>
      </c>
      <c r="B66" s="32"/>
      <c r="C66" s="33" t="s">
        <v>61</v>
      </c>
      <c r="D66" s="34"/>
      <c r="E66" s="95" t="s">
        <v>327</v>
      </c>
      <c r="F66" s="95">
        <v>50.292900000000003</v>
      </c>
      <c r="G66" s="34"/>
      <c r="H66" s="51">
        <v>50.214626885507997</v>
      </c>
      <c r="I66" s="34"/>
      <c r="J66" s="34">
        <f t="shared" si="6"/>
        <v>50.253763442754</v>
      </c>
      <c r="K66" s="34">
        <f t="shared" si="7"/>
        <v>5.5347450041888721E-2</v>
      </c>
      <c r="L66" s="32">
        <f t="shared" si="8"/>
        <v>7.8273114492006357E-2</v>
      </c>
    </row>
    <row r="67" spans="1:12" x14ac:dyDescent="0.2">
      <c r="A67" s="93"/>
      <c r="B67" s="28"/>
      <c r="C67" s="28"/>
      <c r="D67" s="28"/>
      <c r="E67" s="95"/>
      <c r="F67" s="28"/>
      <c r="G67" s="28"/>
      <c r="H67" s="50"/>
      <c r="I67" s="28"/>
      <c r="J67" s="28"/>
      <c r="K67" s="28"/>
      <c r="L67" s="28"/>
    </row>
    <row r="68" spans="1:12" x14ac:dyDescent="0.2">
      <c r="B68" s="95"/>
      <c r="C68" s="95"/>
      <c r="D68" s="95"/>
      <c r="E68" s="95"/>
      <c r="F68" s="95"/>
      <c r="G68" s="95"/>
      <c r="I68" s="95"/>
      <c r="J68" s="95"/>
      <c r="K68" s="95"/>
      <c r="L68" s="95"/>
    </row>
    <row r="69" spans="1:12" x14ac:dyDescent="0.2">
      <c r="A69" s="15" t="s">
        <v>66</v>
      </c>
      <c r="B69" s="16"/>
      <c r="C69" s="17"/>
      <c r="E69" s="95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44" customFormat="1" x14ac:dyDescent="0.2">
      <c r="A71" s="65" t="s">
        <v>67</v>
      </c>
      <c r="B71" s="66"/>
      <c r="C71" s="67" t="s">
        <v>68</v>
      </c>
      <c r="D71" s="8"/>
      <c r="E71" s="95"/>
      <c r="F71" s="44">
        <v>52174.925600000002</v>
      </c>
      <c r="G71" s="8"/>
      <c r="H71" s="55">
        <v>52177.290727749401</v>
      </c>
      <c r="I71" s="8"/>
      <c r="J71" s="8">
        <f>AVERAGE(D71:I71)</f>
        <v>52176.108163874698</v>
      </c>
      <c r="K71" s="8">
        <f>STDEV(D71:I71)</f>
        <v>1.6723978699725863</v>
      </c>
      <c r="L71" s="66">
        <f>ABS(MAX(D71:I71)-MIN(D71:I71))</f>
        <v>2.3651277493991074</v>
      </c>
    </row>
    <row r="72" spans="1:12" s="44" customFormat="1" x14ac:dyDescent="0.2">
      <c r="A72" s="65" t="s">
        <v>69</v>
      </c>
      <c r="B72" s="66"/>
      <c r="C72" s="67" t="s">
        <v>68</v>
      </c>
      <c r="D72" s="8"/>
      <c r="E72" s="95"/>
      <c r="F72" s="44">
        <v>6180.1108999999997</v>
      </c>
      <c r="G72" s="8"/>
      <c r="H72" s="86">
        <v>6149.6914292428601</v>
      </c>
      <c r="I72" s="8"/>
      <c r="J72" s="8">
        <f>AVERAGE(D72:I72)</f>
        <v>6164.9011646214294</v>
      </c>
      <c r="K72" s="8">
        <f>STDEV(D72:I72)</f>
        <v>21.5098140524793</v>
      </c>
      <c r="L72" s="66">
        <f>ABS(MAX(D72:I72)-MIN(D72:I72))</f>
        <v>30.419470757139607</v>
      </c>
    </row>
    <row r="73" spans="1:12" s="44" customFormat="1" x14ac:dyDescent="0.2">
      <c r="A73" s="74" t="s">
        <v>70</v>
      </c>
      <c r="B73" s="66"/>
      <c r="C73" s="67" t="s">
        <v>71</v>
      </c>
      <c r="D73" s="8"/>
      <c r="E73" s="95"/>
      <c r="F73" s="44">
        <v>2352.0425</v>
      </c>
      <c r="G73" s="8"/>
      <c r="H73" s="75">
        <v>2350.2708392337199</v>
      </c>
      <c r="I73" s="8"/>
      <c r="J73" s="8">
        <f>AVERAGE(D73:I73)</f>
        <v>2351.1566696168602</v>
      </c>
      <c r="K73" s="8">
        <f>STDEV(D73:I73)</f>
        <v>1.2527533417988086</v>
      </c>
      <c r="L73" s="66">
        <f>ABS(MAX(D73:I73)-MIN(D73:I73))</f>
        <v>1.7716607662800925</v>
      </c>
    </row>
    <row r="74" spans="1:12" s="44" customFormat="1" x14ac:dyDescent="0.2">
      <c r="A74" s="76" t="s">
        <v>72</v>
      </c>
      <c r="B74" s="66"/>
      <c r="C74" s="67" t="s">
        <v>71</v>
      </c>
      <c r="D74" s="8"/>
      <c r="E74" s="95"/>
      <c r="F74" s="44">
        <v>232.14580000000001</v>
      </c>
      <c r="G74" s="8"/>
      <c r="H74" s="75">
        <v>231.757474843865</v>
      </c>
      <c r="I74" s="8"/>
      <c r="J74" s="8">
        <f>AVERAGE(D74:I74)</f>
        <v>231.9516374219325</v>
      </c>
      <c r="K74" s="8">
        <f>STDEV(D74:I74)</f>
        <v>0.27458735120839095</v>
      </c>
      <c r="L74" s="66">
        <f>ABS(MAX(D74:I74)-MIN(D74:I74))</f>
        <v>0.38832515613501073</v>
      </c>
    </row>
    <row r="75" spans="1:12" s="44" customFormat="1" x14ac:dyDescent="0.2">
      <c r="A75" s="77" t="s">
        <v>73</v>
      </c>
      <c r="B75" s="78"/>
      <c r="C75" s="79" t="s">
        <v>71</v>
      </c>
      <c r="D75" s="80"/>
      <c r="E75" s="95"/>
      <c r="F75" s="44">
        <v>2584.1882999999998</v>
      </c>
      <c r="G75" s="81"/>
      <c r="H75" s="75">
        <v>2582.02831407758</v>
      </c>
      <c r="I75" s="81"/>
      <c r="J75" s="80">
        <f>AVERAGE(D75:I75)</f>
        <v>2583.1083070387899</v>
      </c>
      <c r="K75" s="80">
        <f>STDEV(D75:I75)</f>
        <v>1.5273406930104954</v>
      </c>
      <c r="L75" s="78">
        <f>ABS(MAX(D75:I75)-MIN(D75:I75))</f>
        <v>2.1599859224197644</v>
      </c>
    </row>
    <row r="76" spans="1:12" x14ac:dyDescent="0.2">
      <c r="A76" s="39"/>
      <c r="B76" s="28"/>
      <c r="C76" s="28"/>
      <c r="D76" s="28"/>
      <c r="E76" s="95"/>
      <c r="F76" s="52"/>
      <c r="G76" s="28"/>
      <c r="H76" s="52"/>
      <c r="I76" s="28"/>
      <c r="J76" s="28"/>
      <c r="K76" s="28"/>
      <c r="L76" s="28"/>
    </row>
    <row r="77" spans="1:12" x14ac:dyDescent="0.2">
      <c r="B77" s="95"/>
      <c r="C77" s="95"/>
      <c r="D77" s="95"/>
      <c r="E77" s="29"/>
      <c r="F77" s="95"/>
      <c r="G77" s="95"/>
      <c r="I77" s="95"/>
      <c r="J77" s="95"/>
      <c r="K77" s="95"/>
      <c r="L77" s="95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95"/>
      <c r="F80" s="95">
        <v>4283.3778000000002</v>
      </c>
      <c r="G80" s="28"/>
      <c r="H80" s="95">
        <v>4283.3777777777796</v>
      </c>
      <c r="I80" s="28"/>
      <c r="J80" s="28">
        <f t="shared" ref="J80:J83" si="12">AVERAGE(D80:I80)</f>
        <v>4283.3777888888899</v>
      </c>
      <c r="K80" s="28">
        <f t="shared" ref="K80:K83" si="13">STDEV(D80:I80)</f>
        <v>1.5713482914845204E-5</v>
      </c>
      <c r="L80" s="26">
        <f t="shared" ref="L80:L83" si="14">ABS(MAX(D80:I80)-MIN(D80:I80))</f>
        <v>2.2222220650292002E-5</v>
      </c>
    </row>
    <row r="81" spans="1:12" x14ac:dyDescent="0.2">
      <c r="A81" s="25" t="s">
        <v>77</v>
      </c>
      <c r="B81" s="26"/>
      <c r="C81" s="27" t="s">
        <v>76</v>
      </c>
      <c r="D81" s="28"/>
      <c r="E81" s="95"/>
      <c r="F81" s="95">
        <v>388.17</v>
      </c>
      <c r="G81" s="28"/>
      <c r="H81" s="52">
        <v>388.17</v>
      </c>
      <c r="I81" s="28"/>
      <c r="J81" s="28">
        <f t="shared" si="12"/>
        <v>388.17</v>
      </c>
      <c r="K81" s="28">
        <f t="shared" si="13"/>
        <v>0</v>
      </c>
      <c r="L81" s="26">
        <f t="shared" si="14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95"/>
      <c r="F82" s="95">
        <v>0</v>
      </c>
      <c r="G82" s="28"/>
      <c r="H82" s="9">
        <v>0</v>
      </c>
      <c r="I82" s="28"/>
      <c r="J82" s="28">
        <f t="shared" si="12"/>
        <v>0</v>
      </c>
      <c r="K82" s="28">
        <f t="shared" si="13"/>
        <v>0</v>
      </c>
      <c r="L82" s="26">
        <f t="shared" si="14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95"/>
      <c r="F83" s="95">
        <v>240</v>
      </c>
      <c r="G83" s="28"/>
      <c r="H83" s="9">
        <v>240.45651095022001</v>
      </c>
      <c r="I83" s="28"/>
      <c r="J83" s="28">
        <f t="shared" si="12"/>
        <v>240.22825547511002</v>
      </c>
      <c r="K83" s="28">
        <f t="shared" si="13"/>
        <v>0.32280198858648163</v>
      </c>
      <c r="L83" s="26">
        <f t="shared" si="14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 s="95"/>
      <c r="C85" s="95"/>
      <c r="D85" s="95"/>
      <c r="E85" s="29"/>
      <c r="F85" s="95"/>
      <c r="G85" s="95"/>
      <c r="I85" s="95"/>
      <c r="J85" s="95"/>
      <c r="K85" s="95"/>
      <c r="L85" s="9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44" customFormat="1" x14ac:dyDescent="0.2">
      <c r="A88" s="76" t="s">
        <v>82</v>
      </c>
      <c r="B88" s="66"/>
      <c r="C88" s="67" t="s">
        <v>83</v>
      </c>
      <c r="D88" s="8"/>
      <c r="E88" s="95"/>
      <c r="F88" s="44">
        <v>11760.212299999999</v>
      </c>
      <c r="G88" s="8"/>
      <c r="H88" s="44">
        <v>11751.354196168601</v>
      </c>
      <c r="I88" s="8"/>
      <c r="J88" s="8">
        <f t="shared" ref="J88:J93" si="15">AVERAGE(D88:I88)</f>
        <v>11755.783248084299</v>
      </c>
      <c r="K88" s="8">
        <f t="shared" ref="K88:K93" si="16">STDEV(D88:I88)</f>
        <v>6.2636252876365548</v>
      </c>
      <c r="L88" s="66">
        <f t="shared" ref="L88:L93" si="17">ABS(MAX(D88:I88)-MIN(D88:I88))</f>
        <v>8.8581038313986937</v>
      </c>
    </row>
    <row r="89" spans="1:12" s="44" customFormat="1" x14ac:dyDescent="0.2">
      <c r="A89" s="76" t="s">
        <v>84</v>
      </c>
      <c r="B89" s="66"/>
      <c r="C89" s="67" t="s">
        <v>83</v>
      </c>
      <c r="D89" s="8"/>
      <c r="E89" s="95"/>
      <c r="F89" s="44">
        <v>4283.3778000000002</v>
      </c>
      <c r="G89" s="8"/>
      <c r="H89" s="75">
        <v>4283.3777777777796</v>
      </c>
      <c r="I89" s="8"/>
      <c r="J89" s="8">
        <f t="shared" si="15"/>
        <v>4283.3777888888899</v>
      </c>
      <c r="K89" s="8">
        <f t="shared" si="16"/>
        <v>1.5713482914845204E-5</v>
      </c>
      <c r="L89" s="66">
        <f t="shared" si="17"/>
        <v>2.2222220650292002E-5</v>
      </c>
    </row>
    <row r="90" spans="1:12" s="44" customFormat="1" x14ac:dyDescent="0.2">
      <c r="A90" s="76" t="s">
        <v>85</v>
      </c>
      <c r="B90" s="66"/>
      <c r="C90" s="67" t="s">
        <v>83</v>
      </c>
      <c r="D90" s="8"/>
      <c r="E90" s="95"/>
      <c r="F90" s="44">
        <v>388.17</v>
      </c>
      <c r="G90" s="8"/>
      <c r="H90" s="75">
        <v>388.17</v>
      </c>
      <c r="I90" s="8"/>
      <c r="J90" s="8">
        <f t="shared" si="15"/>
        <v>388.17</v>
      </c>
      <c r="K90" s="8">
        <f t="shared" si="16"/>
        <v>0</v>
      </c>
      <c r="L90" s="66">
        <f t="shared" si="17"/>
        <v>0</v>
      </c>
    </row>
    <row r="91" spans="1:12" s="44" customFormat="1" x14ac:dyDescent="0.2">
      <c r="A91" s="76" t="s">
        <v>86</v>
      </c>
      <c r="B91" s="66"/>
      <c r="C91" s="67" t="s">
        <v>83</v>
      </c>
      <c r="D91" s="8"/>
      <c r="E91" s="95"/>
      <c r="F91" s="44">
        <v>0</v>
      </c>
      <c r="G91" s="8"/>
      <c r="H91" s="75">
        <v>0</v>
      </c>
      <c r="I91" s="8"/>
      <c r="J91" s="8">
        <f t="shared" si="15"/>
        <v>0</v>
      </c>
      <c r="K91" s="8">
        <f t="shared" si="16"/>
        <v>0</v>
      </c>
      <c r="L91" s="66">
        <f t="shared" si="17"/>
        <v>0</v>
      </c>
    </row>
    <row r="92" spans="1:12" s="44" customFormat="1" x14ac:dyDescent="0.2">
      <c r="A92" s="76" t="s">
        <v>87</v>
      </c>
      <c r="B92" s="66"/>
      <c r="C92" s="67" t="s">
        <v>83</v>
      </c>
      <c r="D92" s="8"/>
      <c r="E92" s="95"/>
      <c r="F92" s="44">
        <v>240</v>
      </c>
      <c r="G92" s="8"/>
      <c r="H92" s="75">
        <v>240.45651095022001</v>
      </c>
      <c r="I92" s="8"/>
      <c r="J92" s="8">
        <f t="shared" si="15"/>
        <v>240.22825547511002</v>
      </c>
      <c r="K92" s="8">
        <f t="shared" si="16"/>
        <v>0.32280198858648163</v>
      </c>
      <c r="L92" s="66">
        <f t="shared" si="17"/>
        <v>0.45651095022000732</v>
      </c>
    </row>
    <row r="93" spans="1:12" s="44" customFormat="1" x14ac:dyDescent="0.2">
      <c r="A93" s="87" t="s">
        <v>89</v>
      </c>
      <c r="B93" s="78"/>
      <c r="C93" s="79" t="s">
        <v>83</v>
      </c>
      <c r="D93" s="80"/>
      <c r="E93" s="95"/>
      <c r="F93" s="44">
        <v>16671.7601</v>
      </c>
      <c r="G93" s="80"/>
      <c r="H93" s="44">
        <v>16663.358484896598</v>
      </c>
      <c r="I93" s="80"/>
      <c r="J93" s="80">
        <f t="shared" si="15"/>
        <v>16667.559292448299</v>
      </c>
      <c r="K93" s="80">
        <f t="shared" si="16"/>
        <v>5.9408390125342532</v>
      </c>
      <c r="L93" s="78">
        <f t="shared" si="17"/>
        <v>8.4016151034011273</v>
      </c>
    </row>
    <row r="94" spans="1:12" x14ac:dyDescent="0.2">
      <c r="B94" s="95"/>
      <c r="C94" s="95"/>
      <c r="D94" s="95"/>
      <c r="E94" s="29"/>
      <c r="F94" s="95"/>
      <c r="G94" s="95"/>
      <c r="I94" s="95"/>
      <c r="J94" s="95"/>
      <c r="K94" s="95"/>
      <c r="L94" s="95"/>
    </row>
    <row r="95" spans="1:12" x14ac:dyDescent="0.2">
      <c r="B95" s="95"/>
      <c r="C95" s="95"/>
      <c r="D95" s="95"/>
      <c r="E95" s="29"/>
      <c r="F95" s="95"/>
      <c r="G95" s="95"/>
      <c r="I95" s="95"/>
      <c r="J95" s="95"/>
      <c r="K95" s="95"/>
      <c r="L95" s="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44" customFormat="1" ht="14.25" x14ac:dyDescent="0.2">
      <c r="A98" s="65" t="s">
        <v>91</v>
      </c>
      <c r="B98" s="66"/>
      <c r="C98" s="67" t="s">
        <v>31</v>
      </c>
      <c r="D98" s="8"/>
      <c r="E98" s="95"/>
      <c r="F98" s="8">
        <v>6.8305999999999996</v>
      </c>
      <c r="G98" s="8"/>
      <c r="H98" s="55">
        <v>6.7934138600000002</v>
      </c>
      <c r="I98" s="8"/>
      <c r="J98" s="8">
        <f>AVERAGE(D98:I98)</f>
        <v>6.8120069299999999</v>
      </c>
      <c r="K98" s="8">
        <f>STDEV(D98:I98)</f>
        <v>2.6294571760151837E-2</v>
      </c>
      <c r="L98" s="66">
        <f>ABS(MAX(D98:I98)-MIN(D98:I98))</f>
        <v>3.7186139999999313E-2</v>
      </c>
    </row>
    <row r="99" spans="1:12" s="61" customFormat="1" ht="14.25" x14ac:dyDescent="0.2">
      <c r="A99" s="62" t="s">
        <v>92</v>
      </c>
      <c r="B99" s="63"/>
      <c r="C99" s="64" t="s">
        <v>31</v>
      </c>
      <c r="D99" s="54"/>
      <c r="E99" s="95"/>
      <c r="F99" s="54">
        <v>22.7697</v>
      </c>
      <c r="G99" s="54"/>
      <c r="H99" s="71">
        <v>22.707284600047998</v>
      </c>
      <c r="I99" s="54"/>
      <c r="J99" s="54">
        <f>AVERAGE(D99:I99)</f>
        <v>22.738492300023999</v>
      </c>
      <c r="K99" s="54">
        <f>STDEV(D99:I99)</f>
        <v>4.4134352556531017E-2</v>
      </c>
      <c r="L99" s="63">
        <f>ABS(MAX(D99:I99)-MIN(D99:I99))</f>
        <v>6.2415399952001849E-2</v>
      </c>
    </row>
    <row r="100" spans="1:12" s="44" customFormat="1" ht="14.25" x14ac:dyDescent="0.2">
      <c r="A100" s="65" t="s">
        <v>93</v>
      </c>
      <c r="B100" s="66"/>
      <c r="C100" s="67" t="s">
        <v>23</v>
      </c>
      <c r="D100" s="8"/>
      <c r="E100" s="95"/>
      <c r="F100" s="8">
        <v>15.5764</v>
      </c>
      <c r="G100" s="8"/>
      <c r="H100" s="75">
        <v>15.5521914</v>
      </c>
      <c r="I100" s="8"/>
      <c r="J100" s="8">
        <f>AVERAGE(D100:I100)</f>
        <v>15.564295699999999</v>
      </c>
      <c r="K100" s="8">
        <f>STDEV(D100:I100)</f>
        <v>1.7118065223032438E-2</v>
      </c>
      <c r="L100" s="66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95"/>
      <c r="F101" s="28"/>
      <c r="G101" s="28"/>
      <c r="H101" s="52"/>
      <c r="I101" s="28"/>
      <c r="J101" s="28"/>
      <c r="K101" s="28"/>
      <c r="L101" s="26"/>
    </row>
    <row r="102" spans="1:12" s="61" customFormat="1" x14ac:dyDescent="0.2">
      <c r="A102" s="70" t="s">
        <v>95</v>
      </c>
      <c r="B102" s="63"/>
      <c r="C102" s="64" t="s">
        <v>96</v>
      </c>
      <c r="D102" s="54"/>
      <c r="E102" s="95"/>
      <c r="F102" s="61">
        <v>3.0625</v>
      </c>
      <c r="G102" s="54"/>
      <c r="H102" s="71">
        <v>1.51049235</v>
      </c>
      <c r="I102" s="54"/>
      <c r="J102" s="54">
        <f>AVERAGE(D102:I102)</f>
        <v>2.2864961749999999</v>
      </c>
      <c r="K102" s="54">
        <f>STDEV(D102:I102)</f>
        <v>1.0974351337683983</v>
      </c>
      <c r="L102" s="63">
        <f>ABS(MAX(D102:I102)-MIN(D102:I102))</f>
        <v>1.55200765</v>
      </c>
    </row>
    <row r="103" spans="1:12" s="61" customFormat="1" x14ac:dyDescent="0.2">
      <c r="A103" s="70" t="s">
        <v>97</v>
      </c>
      <c r="B103" s="63"/>
      <c r="C103" s="64" t="s">
        <v>98</v>
      </c>
      <c r="D103" s="54"/>
      <c r="E103" s="95"/>
      <c r="F103" s="72">
        <v>0.4375</v>
      </c>
      <c r="G103" s="54"/>
      <c r="H103" s="71">
        <v>21.578628606563498</v>
      </c>
      <c r="I103" s="54"/>
      <c r="J103" s="54">
        <f>AVERAGE(D103:I103)</f>
        <v>11.008064303281749</v>
      </c>
      <c r="K103" s="54">
        <f>STDEV(D103:I103)</f>
        <v>14.949035399637955</v>
      </c>
      <c r="L103" s="63">
        <f>ABS(MAX(D103:I103)-MIN(D103:I103))</f>
        <v>21.141128606563498</v>
      </c>
    </row>
    <row r="104" spans="1:12" s="61" customFormat="1" x14ac:dyDescent="0.2">
      <c r="A104" s="73" t="s">
        <v>99</v>
      </c>
      <c r="B104" s="63"/>
      <c r="C104" s="64" t="s">
        <v>83</v>
      </c>
      <c r="D104" s="54"/>
      <c r="E104" s="95"/>
      <c r="F104" s="61">
        <v>7</v>
      </c>
      <c r="G104" s="54"/>
      <c r="H104" s="71">
        <v>6</v>
      </c>
      <c r="I104" s="54"/>
      <c r="J104" s="54">
        <f>AVERAGE(D104:I104)</f>
        <v>6.5</v>
      </c>
      <c r="K104" s="54">
        <f>STDEV(D104:I104)</f>
        <v>0.70710678118654757</v>
      </c>
      <c r="L104" s="63">
        <f>ABS(MAX(D104:I104)-MIN(D104:I104))</f>
        <v>1</v>
      </c>
    </row>
    <row r="105" spans="1:12" x14ac:dyDescent="0.2">
      <c r="A105" s="38" t="s">
        <v>100</v>
      </c>
      <c r="B105" s="26"/>
      <c r="C105" s="27"/>
      <c r="D105" s="28"/>
      <c r="E105" s="95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95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95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95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100" t="s">
        <v>101</v>
      </c>
      <c r="B109" s="98"/>
      <c r="C109" s="27"/>
      <c r="D109" s="28"/>
      <c r="E109" s="29"/>
      <c r="F109" s="95"/>
      <c r="G109" s="28"/>
      <c r="H109" s="52"/>
      <c r="I109" s="28"/>
      <c r="J109" s="28"/>
      <c r="K109" s="28"/>
      <c r="L109" s="26"/>
    </row>
    <row r="110" spans="1:12" x14ac:dyDescent="0.2">
      <c r="A110" s="95" t="s">
        <v>95</v>
      </c>
      <c r="B110" s="26"/>
      <c r="C110" s="27" t="s">
        <v>96</v>
      </c>
      <c r="D110" s="28"/>
      <c r="E110" s="95"/>
      <c r="F110" s="95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s="95" t="s">
        <v>97</v>
      </c>
      <c r="B111" s="26"/>
      <c r="C111" s="27" t="s">
        <v>98</v>
      </c>
      <c r="D111" s="28"/>
      <c r="E111" s="95"/>
      <c r="F111" s="95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s="95" t="s">
        <v>99</v>
      </c>
      <c r="B112" s="26"/>
      <c r="C112" s="27" t="s">
        <v>83</v>
      </c>
      <c r="D112" s="28"/>
      <c r="E112" s="95"/>
      <c r="F112" s="95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100" t="s">
        <v>102</v>
      </c>
      <c r="B113" s="98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s="95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s="9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s="95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7" t="s">
        <v>103</v>
      </c>
      <c r="B117" s="98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93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93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x14ac:dyDescent="0.2">
      <c r="A121" s="93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x14ac:dyDescent="0.2">
      <c r="A122" s="95" t="s">
        <v>129</v>
      </c>
      <c r="B122" s="28"/>
      <c r="C122" s="95"/>
      <c r="D122" s="28"/>
      <c r="E122" s="30"/>
      <c r="F122" s="95"/>
      <c r="G122" s="28"/>
      <c r="H122" s="50"/>
      <c r="I122" s="28"/>
      <c r="J122" s="28"/>
      <c r="K122" s="28"/>
      <c r="L122" s="28"/>
    </row>
    <row r="123" spans="1:12" x14ac:dyDescent="0.2">
      <c r="A123" s="95" t="s">
        <v>130</v>
      </c>
      <c r="B123" s="28"/>
      <c r="C123" s="95"/>
      <c r="D123" s="28"/>
      <c r="E123" s="30"/>
      <c r="F123" s="95"/>
      <c r="G123" s="28"/>
      <c r="H123" s="50"/>
      <c r="I123" s="28"/>
      <c r="J123" s="28"/>
      <c r="K123" s="28"/>
      <c r="L123" s="28"/>
    </row>
    <row r="124" spans="1:12" s="44" customFormat="1" x14ac:dyDescent="0.2">
      <c r="A124" s="44" t="s">
        <v>153</v>
      </c>
      <c r="B124" s="8"/>
      <c r="C124" s="44" t="s">
        <v>152</v>
      </c>
      <c r="D124" s="8"/>
      <c r="E124" s="95"/>
      <c r="F124" s="85">
        <v>1.6404999999999999E-2</v>
      </c>
      <c r="G124" s="8"/>
      <c r="H124" s="55">
        <v>1.6417269234437998E-2</v>
      </c>
      <c r="I124" s="8"/>
      <c r="J124" s="8">
        <f t="shared" ref="J124:J129" si="18">AVERAGE(D124:I124)</f>
        <v>1.6411134617218999E-2</v>
      </c>
      <c r="K124" s="8">
        <f t="shared" ref="K124:K129" si="19">STDEV(D124:I124)</f>
        <v>8.675658871076644E-6</v>
      </c>
      <c r="L124" s="8">
        <f t="shared" ref="L124:L129" si="20">ABS(MAX(D124:I124)-MIN(D124:I124))</f>
        <v>1.2269234437999044E-5</v>
      </c>
    </row>
    <row r="125" spans="1:12" s="44" customFormat="1" x14ac:dyDescent="0.2">
      <c r="A125" s="44" t="s">
        <v>153</v>
      </c>
      <c r="B125" s="8"/>
      <c r="C125" s="44" t="s">
        <v>152</v>
      </c>
      <c r="D125" s="8"/>
      <c r="E125" s="95"/>
      <c r="F125" s="85">
        <v>1.7492000000000001E-2</v>
      </c>
      <c r="G125" s="8"/>
      <c r="H125" s="55">
        <v>1.7499754541942001E-2</v>
      </c>
      <c r="I125" s="8"/>
      <c r="J125" s="8">
        <f t="shared" si="18"/>
        <v>1.7495877270971003E-2</v>
      </c>
      <c r="K125" s="8">
        <f t="shared" si="19"/>
        <v>5.4832891921839809E-6</v>
      </c>
      <c r="L125" s="8">
        <f t="shared" si="20"/>
        <v>7.754541942000398E-6</v>
      </c>
    </row>
    <row r="126" spans="1:12" s="44" customFormat="1" x14ac:dyDescent="0.2">
      <c r="A126" s="44" t="s">
        <v>154</v>
      </c>
      <c r="B126" s="8"/>
      <c r="C126" s="44" t="s">
        <v>152</v>
      </c>
      <c r="D126" s="8"/>
      <c r="E126" s="95"/>
      <c r="F126" s="85">
        <v>1.9134</v>
      </c>
      <c r="G126" s="8"/>
      <c r="H126" s="55">
        <v>1.91751820749011</v>
      </c>
      <c r="I126" s="8"/>
      <c r="J126" s="8">
        <f t="shared" si="18"/>
        <v>1.915459103745055</v>
      </c>
      <c r="K126" s="8">
        <f t="shared" si="19"/>
        <v>2.9120124425900469E-3</v>
      </c>
      <c r="L126" s="8">
        <f t="shared" si="20"/>
        <v>4.1182074901100485E-3</v>
      </c>
    </row>
    <row r="127" spans="1:12" s="44" customFormat="1" x14ac:dyDescent="0.2">
      <c r="A127" s="44" t="s">
        <v>155</v>
      </c>
      <c r="B127" s="8"/>
      <c r="C127" s="44" t="s">
        <v>152</v>
      </c>
      <c r="D127" s="8"/>
      <c r="E127" s="95"/>
      <c r="F127" s="85">
        <v>0.95506999999999997</v>
      </c>
      <c r="G127" s="8"/>
      <c r="H127" s="55">
        <v>0.95093228191697898</v>
      </c>
      <c r="I127" s="8"/>
      <c r="J127" s="8">
        <f t="shared" si="18"/>
        <v>0.95300114095848953</v>
      </c>
      <c r="K127" s="8">
        <f t="shared" si="19"/>
        <v>2.9258085151423452E-3</v>
      </c>
      <c r="L127" s="8">
        <f t="shared" si="20"/>
        <v>4.1377180830209914E-3</v>
      </c>
    </row>
    <row r="128" spans="1:12" s="44" customFormat="1" x14ac:dyDescent="0.2">
      <c r="A128" s="44" t="s">
        <v>156</v>
      </c>
      <c r="B128" s="8"/>
      <c r="C128" s="44" t="s">
        <v>152</v>
      </c>
      <c r="D128" s="8"/>
      <c r="E128" s="95"/>
      <c r="F128" s="85">
        <v>0.43490000000000001</v>
      </c>
      <c r="G128" s="8"/>
      <c r="H128" s="55">
        <v>0.43140337368029102</v>
      </c>
      <c r="I128" s="8"/>
      <c r="J128" s="8">
        <f t="shared" si="18"/>
        <v>0.43315168684014549</v>
      </c>
      <c r="K128" s="8">
        <f t="shared" si="19"/>
        <v>2.4724881819415834E-3</v>
      </c>
      <c r="L128" s="8">
        <f t="shared" si="20"/>
        <v>3.4966263197089842E-3</v>
      </c>
    </row>
    <row r="129" spans="1:12" s="44" customFormat="1" x14ac:dyDescent="0.2">
      <c r="A129" s="44" t="s">
        <v>157</v>
      </c>
      <c r="B129" s="8"/>
      <c r="C129" s="44" t="s">
        <v>152</v>
      </c>
      <c r="D129" s="8"/>
      <c r="E129" s="95"/>
      <c r="F129" s="85">
        <v>3.3372999999999999</v>
      </c>
      <c r="G129" s="8"/>
      <c r="H129" s="55">
        <v>3.32654132380322</v>
      </c>
      <c r="I129" s="8"/>
      <c r="J129" s="80">
        <f t="shared" si="18"/>
        <v>3.3319206619016102</v>
      </c>
      <c r="K129" s="80">
        <f t="shared" si="19"/>
        <v>7.6075328953333961E-3</v>
      </c>
      <c r="L129" s="80">
        <f t="shared" si="20"/>
        <v>1.0758676196779948E-2</v>
      </c>
    </row>
    <row r="130" spans="1:12" x14ac:dyDescent="0.2"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</row>
    <row r="131" spans="1:12" x14ac:dyDescent="0.2">
      <c r="B131" s="95"/>
      <c r="C131" s="95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161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BSM2 OL (1 year)</vt:lpstr>
      <vt:lpstr>Sheet2</vt:lpstr>
      <vt:lpstr>BSM2 OL (1 year) (2)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2014-11-18T16:19:07Z</dcterms:modified>
</cp:coreProperties>
</file>