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70" windowWidth="24240" windowHeight="1165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88" i="1" l="1"/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<sst xmlns="http://schemas.openxmlformats.org/spreadsheetml/2006/main" count="1355" uniqueCount="777">
  <si>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</si>
  <si>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</si>
  <si>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</si>
  <si>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</si>
  <si>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</si>
  <si>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</si>
  <si>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</si>
  <si>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</si>
  <si>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</si>
  <si>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</si>
  <si>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</si>
  <si>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</si>
  <si>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</si>
  <si>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</si>
  <si>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</si>
  <si>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</si>
  <si>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</si>
  <si>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</si>
  <si>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</si>
  <si>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</si>
  <si>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</si>
  <si>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</si>
  <si>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</si>
  <si>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</si>
  <si>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</si>
  <si>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</si>
  <si>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</si>
  <si>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</si>
  <si>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</si>
  <si>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</si>
  <si>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</si>
  <si>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</si>
  <si>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</si>
  <si>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</si>
  <si>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</si>
  <si>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</si>
  <si>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</si>
  <si>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</si>
  <si>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</si>
  <si>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</si>
  <si>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</si>
  <si>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</si>
  <si>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</si>
  <si>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</si>
  <si>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</si>
  <si>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</si>
  <si>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</si>
  <si>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</si>
  <si>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</si>
  <si>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</si>
  <si>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</si>
  <si>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</si>
  <si>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</si>
  <si>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</si>
  <si>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</si>
  <si>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</si>
  <si>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</si>
  <si>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</si>
  <si>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</si>
  <si>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</si>
  <si>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</si>
  <si>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</si>
  <si>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</si>
  <si>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</si>
  <si>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</si>
  <si>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</si>
  <si>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</si>
  <si>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</si>
  <si>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</si>
  <si>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</si>
  <si>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</si>
  <si>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</si>
  <si>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</si>
  <si>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</si>
  <si>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</si>
  <si>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</si>
  <si>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</si>
  <si>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</si>
  <si>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</si>
  <si>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</si>
  <si>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</si>
  <si>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</si>
  <si>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</si>
  <si>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</si>
  <si>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</si>
  <si>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</si>
  <si>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</si>
  <si>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</si>
  <si>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</si>
  <si>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</si>
  <si>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</si>
  <si>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</si>
  <si>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</si>
  <si>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</si>
  <si>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</si>
  <si>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</si>
  <si>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</si>
  <si>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</si>
  <si>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</si>
  <si>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</si>
  <si>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</si>
  <si>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</si>
  <si>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</si>
  <si>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</si>
  <si>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</si>
  <si>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</si>
  <si>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</si>
  <si>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</si>
  <si>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</si>
  <si>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Temperature = 15 degC</t>
  </si>
  <si>
    <t>Effluent average load</t>
  </si>
  <si>
    <t>Effluent average SI load = 541.84 kg COD/day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</si>
  <si>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</si>
  <si>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</si>
  <si>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</si>
  <si>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</si>
  <si>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</si>
  <si>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</si>
  <si>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</si>
  <si>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</si>
  <si>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</si>
  <si>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Influent Quality Index (IQI) = 52174.9257 kg poll.units/d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</si>
  <si>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</si>
  <si>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</si>
  <si>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</si>
  <si>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</si>
  <si>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</si>
  <si>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</si>
  <si>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</si>
  <si>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</si>
  <si>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</si>
  <si>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</si>
  <si>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</si>
  <si>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</si>
  <si>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</si>
  <si>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</si>
  <si>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</si>
  <si>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</si>
  <si>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</si>
  <si>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</si>
  <si>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</si>
  <si>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</si>
  <si>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</si>
  <si>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</si>
  <si>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</si>
  <si>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</si>
  <si>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</si>
  <si>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</si>
  <si>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</si>
  <si>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</si>
  <si>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</si>
  <si>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</si>
  <si>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</si>
  <si>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</si>
  <si>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</si>
  <si>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</si>
  <si>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</si>
  <si>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</si>
  <si>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</si>
  <si>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</si>
  <si>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</si>
  <si>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</si>
  <si>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</si>
  <si>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</si>
  <si>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</si>
  <si>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</si>
  <si>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</si>
  <si>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</si>
  <si>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</si>
  <si>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</si>
  <si>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</si>
  <si>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</si>
  <si>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</si>
  <si>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</si>
  <si>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</si>
  <si>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</si>
  <si>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</si>
  <si>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</si>
  <si>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</si>
  <si>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</si>
  <si>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</si>
  <si>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</si>
  <si>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</si>
  <si>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</si>
  <si>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</si>
  <si>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</si>
  <si>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</si>
  <si>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</si>
  <si>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</si>
  <si>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</si>
  <si>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</si>
  <si>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</si>
  <si>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</si>
  <si>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</si>
  <si>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</si>
  <si>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</si>
  <si>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</si>
  <si>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</si>
  <si>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</si>
  <si>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</si>
  <si>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</si>
  <si>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</si>
  <si>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</si>
  <si>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</si>
  <si>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</si>
  <si>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</si>
  <si>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</si>
  <si>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</si>
  <si>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</si>
  <si>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</si>
  <si>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</si>
  <si>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</si>
  <si>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</si>
  <si>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</si>
  <si>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</si>
  <si>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</si>
  <si>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</si>
  <si>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</si>
  <si>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</si>
  <si>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</si>
  <si>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</si>
  <si>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</si>
  <si>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</si>
  <si>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</si>
  <si>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</si>
  <si>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</si>
  <si>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</si>
  <si>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</si>
  <si>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</si>
  <si>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</si>
  <si>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</si>
  <si>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</si>
  <si>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</si>
  <si>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</si>
  <si>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</si>
  <si>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</si>
  <si>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</si>
  <si>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</si>
  <si>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</si>
  <si>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</si>
  <si>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</si>
  <si>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</si>
  <si>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</si>
  <si>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</si>
  <si>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</si>
  <si>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</si>
  <si>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</si>
  <si>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</si>
  <si>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</si>
  <si>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</si>
  <si>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</si>
  <si>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</si>
  <si>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</si>
  <si>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</si>
  <si>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</si>
  <si>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</si>
  <si>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</si>
  <si>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</si>
  <si>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</si>
  <si>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</si>
  <si>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</si>
  <si>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</si>
  <si>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</si>
  <si>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</si>
  <si>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</si>
  <si>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</si>
  <si>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</si>
  <si>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</si>
  <si>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</si>
  <si>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</si>
  <si>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</si>
  <si>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</si>
  <si>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</si>
  <si>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</si>
  <si>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</si>
  <si>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</si>
  <si>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</si>
  <si>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</si>
  <si>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</si>
  <si>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</si>
  <si>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</si>
  <si>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</si>
  <si>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</si>
  <si>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</si>
  <si>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</si>
  <si>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</si>
  <si>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</si>
  <si>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</si>
  <si>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</si>
  <si>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</si>
  <si>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</si>
  <si>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</si>
  <si>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</si>
  <si>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</si>
  <si>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</si>
  <si>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</si>
  <si>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</si>
  <si>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</si>
  <si>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</si>
  <si>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</si>
  <si>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</si>
  <si>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</si>
  <si>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</si>
  <si>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</si>
  <si>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</si>
  <si>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</si>
  <si>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</si>
  <si>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</si>
  <si>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</si>
  <si>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</si>
  <si>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</si>
  <si>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</si>
  <si>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</si>
  <si>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</si>
  <si>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</si>
  <si>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</si>
  <si>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</si>
  <si>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</si>
  <si>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</si>
  <si>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</si>
  <si>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</si>
  <si>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</si>
  <si>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</si>
  <si>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</si>
  <si>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</si>
  <si>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</si>
  <si>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</si>
  <si>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</si>
  <si>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</si>
  <si>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</si>
  <si>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</si>
  <si>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</si>
  <si>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</si>
  <si>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</si>
  <si>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</si>
  <si>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</si>
  <si>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</si>
  <si>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</si>
  <si>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</si>
  <si>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</si>
  <si>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</si>
  <si>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</si>
  <si>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</si>
  <si>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</si>
  <si>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</si>
  <si>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</si>
  <si>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</si>
  <si>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</si>
  <si>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</si>
  <si>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</si>
  <si>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</si>
  <si>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</si>
  <si>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</si>
  <si>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</si>
  <si>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16591.011 kg SS</t>
  </si>
  <si>
    <t>Average sludge production for disposal per day = 2370.1444 kg SS/d</t>
  </si>
  <si>
    <t>Sludge production released into effluent = 1621.9369 kg SS</t>
  </si>
  <si>
    <t>Average sludge production released into effluent per day = 231.7053 kg SS/d</t>
  </si>
  <si>
    <t>Total sludge production = 18212.9479 kg SS</t>
  </si>
  <si>
    <t>Total average sludge production per day = 2601.8497 kg SS/d</t>
  </si>
  <si>
    <t>Sludge production cost index = 7110.4333</t>
  </si>
  <si>
    <t>Total Operational Cost Index (OCI) = 12021.9811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</si>
  <si>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</si>
  <si>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</si>
  <si>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</si>
  <si>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</si>
  <si>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</si>
  <si>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</si>
  <si>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</si>
  <si>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17  23   8</t>
  </si>
  <si>
    <t>End time (hour:min:sec) = 14  56   5</t>
  </si>
  <si>
    <t>Effluent average flow rate = 18061.1774 m3/d</t>
  </si>
  <si>
    <t>Effluent average SS conc = 1.2087 g COD/m3</t>
  </si>
  <si>
    <t>Effluent average XI conc = 4.7035 g COD/m3</t>
  </si>
  <si>
    <t>Effluent average XS conc = 0.2157 g COD/m3</t>
  </si>
  <si>
    <t>Effluent average XBH conc = 9.8145 g COD/m3</t>
  </si>
  <si>
    <t>Effluent average XBA1 conc = 0.52387 g COD/m3</t>
  </si>
  <si>
    <t>Effluent average XP conc = 1.7236 g COD/m3</t>
  </si>
  <si>
    <t>Effluent average SO conc = 3.596 g (-COD)/m3</t>
  </si>
  <si>
    <t>Effluent average SNO3 conc = 14.2372 g N/m3</t>
  </si>
  <si>
    <t>Effluent average SNH conc = 1.6016 g N/m3  (limit = 4 g N/m3)</t>
  </si>
  <si>
    <t>Effluent average SND conc = 0.55649 g N/m3</t>
  </si>
  <si>
    <t>Effluent average XND conc = 0.016004 g N/m3</t>
  </si>
  <si>
    <t>Effluent average SALK conc = 3.8341 mol HCO3/m3</t>
  </si>
  <si>
    <t>Effluent average TSS conc = 12.8511 g SS/m3  (limit = 30 g SS/m3)</t>
  </si>
  <si>
    <t>Effluent average SNO2 conc = 0.10206 g N/m3</t>
  </si>
  <si>
    <t>Effluent average SNO conc = 0.0047473 g N/m3</t>
  </si>
  <si>
    <t>Effluent average SN2O conc = 0.0025244 g N/m3</t>
  </si>
  <si>
    <t>Effluent average SN2 conc = 13.3978 g N/m3</t>
  </si>
  <si>
    <t>Effluent average XBA2 conc = 0.15372 g COD/m3</t>
  </si>
  <si>
    <t>Effluent average Kjeldahl N conc = 3.4621 g N/m3</t>
  </si>
  <si>
    <t>Effluent average total N conc = 17.8086 g N/m3  (limit = 18 g N/m3)</t>
  </si>
  <si>
    <t>Effluent average total COD conc = 48.3434 g COD/m3  (limit = 100 g COD/m3)</t>
  </si>
  <si>
    <t>Effluent average BOD5 conc = 3.1657 g/m3  (limit = 10 g/m3)</t>
  </si>
  <si>
    <t>Effluent average SI load = 541.8353 kg COD/day</t>
  </si>
  <si>
    <t>Effluent average SS load = 21.8297 kg COD/day</t>
  </si>
  <si>
    <t>Effluent average XI load = 84.9503 kg COD/day</t>
  </si>
  <si>
    <t>Effluent average XS load = 3.8959 kg COD/day</t>
  </si>
  <si>
    <t>Effluent average XBH load = 177.2607 kg COD/day</t>
  </si>
  <si>
    <t>Effluent average XBA1 load = 9.4617 kg COD/day</t>
  </si>
  <si>
    <t>Effluent average XP load = 31.1295 kg COD/day</t>
  </si>
  <si>
    <t>Effluent average SO load = 64.9476 kg (-COD)/day</t>
  </si>
  <si>
    <t>Effluent average SNO3 load = 257.1413 kg N/day</t>
  </si>
  <si>
    <t>Effluent average SNH load = 28.9276 kg N/day</t>
  </si>
  <si>
    <t>Effluent average SND load = 10.0509 kg N/day</t>
  </si>
  <si>
    <t>Effluent average XND load = 0.28906 kg N/day</t>
  </si>
  <si>
    <t>Effluent average SALK load = 69.2477 kmol HCO3/day</t>
  </si>
  <si>
    <t>Effluent average TSS load = 232.1059 kg SS/day</t>
  </si>
  <si>
    <t>Effluent average SNO2 load = 1.8432 kg N/day</t>
  </si>
  <si>
    <t>Effluent average SNO load = 0.085743 kg N/day</t>
  </si>
  <si>
    <t>Effluent average SNO load = 0.045594 kg N/day</t>
  </si>
  <si>
    <t>Effluent average SN2O load = 241.9792 kg N/day</t>
  </si>
  <si>
    <t>Effluent average SN2 load = 2.7764 kg COD/day</t>
  </si>
  <si>
    <t>Effluent average Kjeldahl N load = 62.5292 kg N/d</t>
  </si>
  <si>
    <t>Effluent average total N load = 321.6451 kg N/d</t>
  </si>
  <si>
    <t>Effluent average total COD load = 873.1395 kg COD/d</t>
  </si>
  <si>
    <t>Effluent average BOD5 load = 50.0161 kg BOD5/d</t>
  </si>
  <si>
    <t>Sludge for disposal average XI conc = 2253.3258 g COD/m3</t>
  </si>
  <si>
    <t>Sludge for disposal average XS conc = 101.2962 g COD/m3</t>
  </si>
  <si>
    <t>Sludge for disposal average XBH conc = 4705.781 g COD/m3</t>
  </si>
  <si>
    <t>Sludge for disposal average XBA1 conc = 250.8751 g COD/m3</t>
  </si>
  <si>
    <t>Sludge for disposal average XP conc = 825.0903 g COD/m3</t>
  </si>
  <si>
    <t>Sludge for disposal average SO conc = 3.8085 g (-COD)/m3</t>
  </si>
  <si>
    <t>Sludge for disposal average SNO3 conc = 14.3701 g N/m3</t>
  </si>
  <si>
    <t>Sludge for disposal average SNH conc = 1.3453 g N/m3</t>
  </si>
  <si>
    <t>Sludge for disposal average SND conc = 0.54733 g N/m3</t>
  </si>
  <si>
    <t>Sludge for disposal average XND conc = 7.5407 g N/m3</t>
  </si>
  <si>
    <t>Sludge for disposal average SALK conc = 3.8128 mol HCO3/m3</t>
  </si>
  <si>
    <t>Sludge for disposal average TSS conc = 6157.6757 g SS/m3</t>
  </si>
  <si>
    <t>Sludge for disposal average SNO2 conc = 0.07953 g N/m3</t>
  </si>
  <si>
    <t>Sludge for disposal average SNO conc = 0.0038173 g N/m3</t>
  </si>
  <si>
    <t>Sludge for disposal average SN2O conc = 0.002039 g N/m3</t>
  </si>
  <si>
    <t>Sludge for disposal average SN2 conc = 13.3908 g N/m3</t>
  </si>
  <si>
    <t>Sludge for disposal average XBA2 conc = 73.8659 g COD/m3</t>
  </si>
  <si>
    <t>Sludge for disposal average Kjeldahl N conc = 631.1951 g N/m3</t>
  </si>
  <si>
    <t>Sludge for disposal average total N conc = 645.6505 g N/m3</t>
  </si>
  <si>
    <t>Sludge for disposal average total COD conc = 8241.4175 g COD/m3</t>
  </si>
  <si>
    <t>Sludge for disposal average BOD5 conc = 1182.6399 g BOD5/m3</t>
  </si>
  <si>
    <t>Sludge for disposal average SS load = 0.45552 kg COD/day</t>
  </si>
  <si>
    <t>Sludge for disposal average XI load = 867.5304 kg COD/day</t>
  </si>
  <si>
    <t>Sludge for disposal average XS load = 38.9991 kg COD/day</t>
  </si>
  <si>
    <t>Sludge for disposal average XBH load = 1811.7257 kg COD/day</t>
  </si>
  <si>
    <t>Sludge for disposal average XBA load = 96.5869 kg COD/day</t>
  </si>
  <si>
    <t>Sludge for disposal average XP load = 317.6598 kg COD/day</t>
  </si>
  <si>
    <t>Sludge for disposal average SO load = 1.4663 kg (-COD)/day</t>
  </si>
  <si>
    <t>Sludge for disposal average SNO3 load = 5.5325 kg N/day</t>
  </si>
  <si>
    <t>Sludge for disposal average SNH load = 0.51793 kg N/day</t>
  </si>
  <si>
    <t>Sludge for disposal average XND load = 2.9032 kg N/day</t>
  </si>
  <si>
    <t>Sludge for disposal average SALK load = 1.4679 kmol HCO3/day</t>
  </si>
  <si>
    <t>Sludge for disposal average TSS load = 2370.7052 kg SS/day</t>
  </si>
  <si>
    <t>Sludge for disposal average SNO2 load = 0.030619 kg N/day</t>
  </si>
  <si>
    <t>Sludge for disposal average SNO load = 0.0014696 kg N/day</t>
  </si>
  <si>
    <t>Sludge for disposal average SN2O load = 0.00078502 kg N/day</t>
  </si>
  <si>
    <t>Sludge for disposal average SN2 load = 5.1555 kg N/day</t>
  </si>
  <si>
    <t>Sludge for disposal average XBA2 load = 28.4384 kg N/day</t>
  </si>
  <si>
    <t>Sludge for disposal average Kjeldahl N load = 241.3038 kg N/d</t>
  </si>
  <si>
    <t>Sludge for disposal average total N load = 246.8691 kg N/d</t>
  </si>
  <si>
    <t>Sludge for disposal average total COD load = 3172.9457 kg COD/d</t>
  </si>
  <si>
    <t>Sludge for disposal average BOD5 load = 455.3164 kg BOD5/d</t>
  </si>
  <si>
    <t>Influent Quality Index (IQI) = 52174.9256 kg poll.units/d</t>
  </si>
  <si>
    <t>Effluent Quality Index (EQI) = 5911.5754 kg poll.units/d</t>
  </si>
  <si>
    <t>Sludge production for disposal = 16594.9361 kg SS</t>
  </si>
  <si>
    <t>Average sludge production for disposal per day = 2370.7052 kg SS/d</t>
  </si>
  <si>
    <t>Sludge production released into effluent = 1624.741 kg SS</t>
  </si>
  <si>
    <t>Average sludge production released into effluent per day = 232.1059 kg SS/d</t>
  </si>
  <si>
    <t>Total sludge production = 18219.6772 kg SS</t>
  </si>
  <si>
    <t>Total average sludge production per day = 2602.811 kg SS/d</t>
  </si>
  <si>
    <t>Sludge production cost index = 7112.1155</t>
  </si>
  <si>
    <t>Total Operational Cost Index (OCI) = 12023.6633</t>
  </si>
  <si>
    <t>N2O emission during nitrification/denitrification (AER1) = 2.0542 kg N2O/d</t>
  </si>
  <si>
    <t>N2O emission during nitrification/denitrification (AER2) = 1.2348 kg N2O/d</t>
  </si>
  <si>
    <t>N2O emission during nitrification/denitrification (AER3) = 0.58548 kg N2O/d</t>
  </si>
  <si>
    <t>N2O emission during nitrification/denitrification (total) = 3.8965 kg N2O/d</t>
  </si>
  <si>
    <t>End time (hour:min:sec) = 12  30  25</t>
  </si>
  <si>
    <t>Effluent average flow rate = 18061.1695 m3/d</t>
  </si>
  <si>
    <t>Effluent average SS conc = 1.2119 g COD/m3</t>
  </si>
  <si>
    <t>Effluent average XI conc = 4.7007 g COD/m3</t>
  </si>
  <si>
    <t>Effluent average XS conc = 0.21508 g COD/m3</t>
  </si>
  <si>
    <t>Effluent average XBH conc = 9.8119 g COD/m3</t>
  </si>
  <si>
    <t>Effluent average XBA1 conc = 0.52312 g COD/m3</t>
  </si>
  <si>
    <t>Effluent average XP conc = 1.7231 g COD/m3</t>
  </si>
  <si>
    <t>Effluent average SO conc = 3.5801 g (-COD)/m3</t>
  </si>
  <si>
    <t>Effluent average SNO3 conc = 14.7235 g N/m3</t>
  </si>
  <si>
    <t>Effluent average SNH conc = 1.6374 g N/m3  (limit = 4 g N/m3)</t>
  </si>
  <si>
    <t>Effluent average SND conc = 0.55553 g N/m3</t>
  </si>
  <si>
    <t>Effluent average XND conc = 0.015963 g N/m3</t>
  </si>
  <si>
    <t>Effluent average SALK conc = 3.806 mol HCO3/m3</t>
  </si>
  <si>
    <t>Effluent average TSS conc = 12.8571 g SS/m3  (limit = 30 g SS/m3)</t>
  </si>
  <si>
    <t>Effluent average SNO2 conc = 0.043797 g N/m3</t>
  </si>
  <si>
    <t>Effluent average SNO conc = 0.0026856 g N/m3</t>
  </si>
  <si>
    <t>Effluent average SN2O conc = 0.001433 g N/m3</t>
  </si>
  <si>
    <t>Effluent average SN2 conc = 13.3924 g N/m3</t>
  </si>
  <si>
    <t>Effluent average XBA2 conc = 0.16899 g COD/m3</t>
  </si>
  <si>
    <t>Effluent average Kjeldahl N conc = 3.4977 g N/m3</t>
  </si>
  <si>
    <t>Effluent average total N conc = 18.2691 g N/m3  (limit = 18 g N/m3)</t>
  </si>
  <si>
    <t>Effluent average total COD conc = 48.3548 g COD/m3  (limit = 100 g COD/m3)</t>
  </si>
  <si>
    <t>Effluent average BOD5 conc = 3.169 g/m3  (limit = 10 g/m3)</t>
  </si>
  <si>
    <t>Effluent average SI load = 541.8351 kg COD/day</t>
  </si>
  <si>
    <t>Effluent average SS load = 21.8887 kg COD/day</t>
  </si>
  <si>
    <t>Effluent average XI load = 84.8995 kg COD/day</t>
  </si>
  <si>
    <t>Effluent average XS load = 3.8846 kg COD/day</t>
  </si>
  <si>
    <t>Effluent average XBH load = 177.2142 kg COD/day</t>
  </si>
  <si>
    <t>Effluent average XBA1 load = 9.4482 kg COD/day</t>
  </si>
  <si>
    <t>Effluent average XP load = 31.1215 kg COD/day</t>
  </si>
  <si>
    <t>Effluent average SO load = 64.6604 kg (-COD)/day</t>
  </si>
  <si>
    <t>Effluent average SNO3 load = 265.9235 kg N/day</t>
  </si>
  <si>
    <t>Effluent average SNH load = 29.5732 kg N/day</t>
  </si>
  <si>
    <t>Effluent average SND load = 10.0335 kg N/day</t>
  </si>
  <si>
    <t>Effluent average SALK load = 68.7416 kmol HCO3/day</t>
  </si>
  <si>
    <t>Effluent average TSS load = 232.2151 kg SS/day</t>
  </si>
  <si>
    <t>Effluent average SNO2 load = 0.79103 kg N/day</t>
  </si>
  <si>
    <t>Effluent average SNO load = 0.048505 kg N/day</t>
  </si>
  <si>
    <t>Effluent average SNO load = 0.025882 kg N/day</t>
  </si>
  <si>
    <t>Effluent average SN2O load = 241.8824 kg N/day</t>
  </si>
  <si>
    <t>Effluent average SN2 load = 3.0521 kg COD/day</t>
  </si>
  <si>
    <t>Effluent average Kjeldahl N load = 63.1717 kg N/d</t>
  </si>
  <si>
    <t>Effluent average total N load = 329.9607 kg N/d</t>
  </si>
  <si>
    <t>Effluent average total COD load = 873.344 kg COD/d</t>
  </si>
  <si>
    <t>Effluent average BOD5 load = 50.0777 kg BOD5/d</t>
  </si>
  <si>
    <t>Sludge for disposal average SS conc = 1.1855 g COD/m3</t>
  </si>
  <si>
    <t>Sludge for disposal average XI conc = 2253.4019 g COD/m3</t>
  </si>
  <si>
    <t>Sludge for disposal average XS conc = 101.0669 g COD/m3</t>
  </si>
  <si>
    <t>Sludge for disposal average XBH conc = 4707.5006 g COD/m3</t>
  </si>
  <si>
    <t>Sludge for disposal average XBA1 conc = 250.6766 g COD/m3</t>
  </si>
  <si>
    <t>Sludge for disposal average XP conc = 825.4043 g COD/m3</t>
  </si>
  <si>
    <t>Sludge for disposal average SO conc = 3.7939 g (-COD)/m3</t>
  </si>
  <si>
    <t>Sludge for disposal average SNO3 conc = 14.842 g N/m3</t>
  </si>
  <si>
    <t>Sludge for disposal average SNH conc = 1.3764 g N/m3</t>
  </si>
  <si>
    <t>Sludge for disposal average SND conc = 0.5464 g N/m3</t>
  </si>
  <si>
    <t>Sludge for disposal average XND conc = 7.5259 g N/m3</t>
  </si>
  <si>
    <t>Sludge for disposal average SALK conc = 3.7845 mol HCO3/m3</t>
  </si>
  <si>
    <t>Sludge for disposal average TSS conc = 6164.358 g SS/m3</t>
  </si>
  <si>
    <t>Sludge for disposal average SNO2 conc = 0.034915 g N/m3</t>
  </si>
  <si>
    <t>Sludge for disposal average SNO conc = 0.0021891 g N/m3</t>
  </si>
  <si>
    <t>Sludge for disposal average SN2O conc = 0.0011698 g N/m3</t>
  </si>
  <si>
    <t>Sludge for disposal average SN2 conc = 13.3862 g N/m3</t>
  </si>
  <si>
    <t>Sludge for disposal average XBA2 conc = 81.0936 g COD/m3</t>
  </si>
  <si>
    <t>Sludge for disposal average Kjeldahl N conc = 632.4199 g N/m3</t>
  </si>
  <si>
    <t>Sludge for disposal average total N conc = 647.3002 g N/m3</t>
  </si>
  <si>
    <t>Sludge for disposal average total COD conc = 8250.3294 g COD/m3</t>
  </si>
  <si>
    <t>Sludge for disposal average BOD5 conc = 1184.5954 g BOD5/m3</t>
  </si>
  <si>
    <t>Sludge for disposal average SS load = 0.45641 kg COD/day</t>
  </si>
  <si>
    <t>Sludge for disposal average XI load = 867.5597 kg COD/day</t>
  </si>
  <si>
    <t>Sludge for disposal average XS load = 38.9108 kg COD/day</t>
  </si>
  <si>
    <t>Sludge for disposal average XBH load = 1812.3877 kg COD/day</t>
  </si>
  <si>
    <t>Sludge for disposal average XBA load = 96.5105 kg COD/day</t>
  </si>
  <si>
    <t>Sludge for disposal average XP load = 317.7807 kg COD/day</t>
  </si>
  <si>
    <t>Sludge for disposal average SO load = 1.4606 kg (-COD)/day</t>
  </si>
  <si>
    <t>Sludge for disposal average SNO3 load = 5.7142 kg N/day</t>
  </si>
  <si>
    <t>Sludge for disposal average SNH load = 0.5299 kg N/day</t>
  </si>
  <si>
    <t>Sludge for disposal average SND load = 0.21036 kg N/day</t>
  </si>
  <si>
    <t>Sludge for disposal average XND load = 2.8975 kg N/day</t>
  </si>
  <si>
    <t>Sludge for disposal average SALK load = 1.457 kmol HCO3/day</t>
  </si>
  <si>
    <t>Sludge for disposal average TSS load = 2373.2778 kg SS/day</t>
  </si>
  <si>
    <t>Sludge for disposal average SNO2 load = 0.013442 kg N/day</t>
  </si>
  <si>
    <t>Sludge for disposal average SNO load = 0.0008428 kg N/day</t>
  </si>
  <si>
    <t>Sludge for disposal average SN2O load = 0.00045036 kg N/day</t>
  </si>
  <si>
    <t>Sludge for disposal average SN2 load = 5.1537 kg N/day</t>
  </si>
  <si>
    <t>Sludge for disposal average XBA2 load = 31.221 kg N/day</t>
  </si>
  <si>
    <t>Sludge for disposal average Kjeldahl N load = 241.6084 kg N/d</t>
  </si>
  <si>
    <t>Sludge for disposal average total N load = 247.3373 kg N/d</t>
  </si>
  <si>
    <t>Sludge for disposal average total COD load = 3176.3768 kg COD/d</t>
  </si>
  <si>
    <t>Sludge for disposal average BOD5 load = 456.0692 kg BOD5/d</t>
  </si>
  <si>
    <t>Effluent Quality Index (EQI) = 6007.4128 kg poll.units/d</t>
  </si>
  <si>
    <t>Sludge production for disposal = 16612.9447 kg SS</t>
  </si>
  <si>
    <t>Average sludge production for disposal per day = 2373.2778 kg SS/d</t>
  </si>
  <si>
    <t>Sludge production released into effluent = 1625.5057 kg SS</t>
  </si>
  <si>
    <t>Average sludge production released into effluent per day = 232.2151 kg SS/d</t>
  </si>
  <si>
    <t>Total sludge production = 18238.4504 kg SS</t>
  </si>
  <si>
    <t>Total average sludge production per day = 2605.4929 kg SS/d</t>
  </si>
  <si>
    <t>Sludge production cost index = 7119.8334</t>
  </si>
  <si>
    <t>Total Operational Cost Index (OCI) = 12031.3812</t>
  </si>
  <si>
    <t>N2O emission during nitrification/denitrification (ANOX1) = 0.010644 kg N2O/d</t>
  </si>
  <si>
    <t>N2O emission during nitrification/denitrification (ANOX1) = 0.011242 kg N2O/d</t>
  </si>
  <si>
    <t>N2O emission during nitrification/denitrification (AER1) = 1.5307 kg N2O/d</t>
  </si>
  <si>
    <t>N2O emission during nitrification/denitrification (AER2) = 0.7788 kg N2O/d</t>
  </si>
  <si>
    <t>N2O emission during nitrification/denitrification (AER3) = 0.33675 kg N2O/d</t>
  </si>
  <si>
    <t>N2O emission during nitrification/denitrification (total) = 2.6681 kg N2O/d</t>
  </si>
  <si>
    <t>during 0.69792 days, i.e. 9.9702% of the operating time.</t>
  </si>
  <si>
    <t>End time (hour:min:sec) = 17  28  16</t>
  </si>
  <si>
    <t>Effluent average flow rate = 18061.1677 m3/d</t>
  </si>
  <si>
    <t>Effluent average SS conc = 1.2215 g COD/m3</t>
  </si>
  <si>
    <t>Effluent average XI conc = 4.6962 g COD/m3</t>
  </si>
  <si>
    <t>Effluent average XS conc = 0.22139 g COD/m3</t>
  </si>
  <si>
    <t>Effluent average XBH conc = 9.8352 g COD/m3</t>
  </si>
  <si>
    <t>Effluent average XBA1 conc = 0.51585 g COD/m3</t>
  </si>
  <si>
    <t>Effluent average XP conc = 1.6912 g COD/m3</t>
  </si>
  <si>
    <t>Effluent average SO conc = 3.5476 g (-COD)/m3</t>
  </si>
  <si>
    <t>Effluent average SNO3 conc = 14.9205 g N/m3</t>
  </si>
  <si>
    <t>Effluent average SNH conc = 1.7265 g N/m3  (limit = 4 g N/m3)</t>
  </si>
  <si>
    <t>Effluent average SND conc = 0.55713 g N/m3</t>
  </si>
  <si>
    <t>Effluent average XND conc = 0.016357 g N/m3</t>
  </si>
  <si>
    <t>Effluent average SALK conc = 3.7995 mol HCO3/m3</t>
  </si>
  <si>
    <t>Effluent average TSS conc = 12.8541 g SS/m3  (limit = 30 g SS/m3)</t>
  </si>
  <si>
    <t>Effluent average SNO2 conc = 0.026941 g N/m3</t>
  </si>
  <si>
    <t>Effluent average SNO conc = 0.0018406 g N/m3</t>
  </si>
  <si>
    <t>Effluent average SN2O conc = 0.00097381 g N/m3</t>
  </si>
  <si>
    <t>Effluent average SN2 conc = 13.3896 g N/m3</t>
  </si>
  <si>
    <t>Effluent average XBA2 conc = 0.17907 g COD/m3</t>
  </si>
  <si>
    <t>Effluent average Kjeldahl N conc = 3.5888 g N/m3</t>
  </si>
  <si>
    <t>Effluent average total N conc = 18.539 g N/m3  (limit = 18 g N/m3)</t>
  </si>
  <si>
    <t>Effluent average total COD conc = 48.3603 g COD/m3  (limit = 100 g COD/m3)</t>
  </si>
  <si>
    <t>Effluent average BOD5 conc = 3.1716 g/m3  (limit = 10 g/m3)</t>
  </si>
  <si>
    <t>Effluent average SI load = 541.835 kg COD/day</t>
  </si>
  <si>
    <t>Effluent average SS load = 22.0611 kg COD/day</t>
  </si>
  <si>
    <t>Effluent average XI load = 84.8182 kg COD/day</t>
  </si>
  <si>
    <t>Effluent average XS load = 3.9985 kg COD/day</t>
  </si>
  <si>
    <t>Effluent average XBH load = 177.6347 kg COD/day</t>
  </si>
  <si>
    <t>Effluent average XBA1 load = 9.3169 kg COD/day</t>
  </si>
  <si>
    <t>Effluent average XP load = 30.5443 kg COD/day</t>
  </si>
  <si>
    <t>Effluent average SO load = 64.0746 kg (-COD)/day</t>
  </si>
  <si>
    <t>Effluent average SNO3 load = 269.4812 kg N/day</t>
  </si>
  <si>
    <t>Effluent average SNH load = 31.1827 kg N/day</t>
  </si>
  <si>
    <t>Effluent average SND load = 10.0624 kg N/day</t>
  </si>
  <si>
    <t>Effluent average XND load = 0.29543 kg N/day</t>
  </si>
  <si>
    <t>Effluent average SALK load = 68.6241 kmol HCO3/day</t>
  </si>
  <si>
    <t>Effluent average TSS load = 232.16 kg SS/day</t>
  </si>
  <si>
    <t>Effluent average SNO2 load = 0.48658 kg N/day</t>
  </si>
  <si>
    <t>Effluent average SNO load = 0.033244 kg N/day</t>
  </si>
  <si>
    <t>Effluent average SNO load = 0.017588 kg N/day</t>
  </si>
  <si>
    <t>Effluent average SN2O load = 241.8326 kg N/day</t>
  </si>
  <si>
    <t>Effluent average SN2 load = 3.2341 kg COD/day</t>
  </si>
  <si>
    <t>Effluent average Kjeldahl N load = 64.8182 kg N/d</t>
  </si>
  <si>
    <t>Effluent average total N load = 334.8368 kg N/d</t>
  </si>
  <si>
    <t>Effluent average total COD load = 873.4428 kg COD/d</t>
  </si>
  <si>
    <t>Effluent average BOD5 load = 50.2576 kg BOD5/d</t>
  </si>
  <si>
    <t>Sludge for disposal average SS conc = 1.1922 g COD/m3</t>
  </si>
  <si>
    <t>Sludge for disposal average XI conc = 2250.6331 g COD/m3</t>
  </si>
  <si>
    <t>Sludge for disposal average XS conc = 102.603 g COD/m3</t>
  </si>
  <si>
    <t>Sludge for disposal average XBH conc = 4718.4697 g COD/m3</t>
  </si>
  <si>
    <t>Sludge for disposal average XBA1 conc = 247.151 g COD/m3</t>
  </si>
  <si>
    <t>Sludge for disposal average XP conc = 809.9203 g COD/m3</t>
  </si>
  <si>
    <t>Sludge for disposal average SO conc = 3.7613 g (-COD)/m3</t>
  </si>
  <si>
    <t>Sludge for disposal average SNO3 conc = 15.0413 g N/m3</t>
  </si>
  <si>
    <t>Sludge for disposal average SNH conc = 1.4568 g N/m3</t>
  </si>
  <si>
    <t>Sludge for disposal average SND conc = 0.54727 g N/m3</t>
  </si>
  <si>
    <t>Sludge for disposal average XND conc = 7.6234 g N/m3</t>
  </si>
  <si>
    <t>Sludge for disposal average SALK conc = 3.7769 mol HCO3/m3</t>
  </si>
  <si>
    <t>Sludge for disposal average TSS conc = 6160.9237 g SS/m3</t>
  </si>
  <si>
    <t>Sludge for disposal average SNO2 conc = 0.022222 g N/m3</t>
  </si>
  <si>
    <t>Sludge for disposal average SNO conc = 0.0015396 g N/m3</t>
  </si>
  <si>
    <t>Sludge for disposal average SN2O conc = 0.00081455 g N/m3</t>
  </si>
  <si>
    <t>Sludge for disposal average SN2 conc = 13.3839 g N/m3</t>
  </si>
  <si>
    <t>Sludge for disposal average XBA2 conc = 85.788 g COD/m3</t>
  </si>
  <si>
    <t>Sludge for disposal average Kjeldahl N conc = 632.829 g N/m3</t>
  </si>
  <si>
    <t>Sludge for disposal average total N conc = 647.8949 g N/m3</t>
  </si>
  <si>
    <t>Sludge for disposal average total COD conc = 8245.7571 g COD/m3</t>
  </si>
  <si>
    <t>Sludge for disposal average BOD5 conc = 1187.7728 g BOD5/m3</t>
  </si>
  <si>
    <t>Sludge for disposal average SS load = 0.45898 kg COD/day</t>
  </si>
  <si>
    <t>Sludge for disposal average XI load = 866.4937 kg COD/day</t>
  </si>
  <si>
    <t>Sludge for disposal average XS load = 39.5021 kg COD/day</t>
  </si>
  <si>
    <t>Sludge for disposal average XBH load = 1816.6108 kg COD/day</t>
  </si>
  <si>
    <t>Sludge for disposal average XBA load = 95.1531 kg COD/day</t>
  </si>
  <si>
    <t>Sludge for disposal average XP load = 311.8193 kg COD/day</t>
  </si>
  <si>
    <t>Sludge for disposal average SO load = 1.4481 kg (-COD)/day</t>
  </si>
  <si>
    <t>Sludge for disposal average SNO3 load = 5.7909 kg N/day</t>
  </si>
  <si>
    <t>Sludge for disposal average SNH load = 0.56085 kg N/day</t>
  </si>
  <si>
    <t>Sludge for disposal average SND load = 0.2107 kg N/day</t>
  </si>
  <si>
    <t>Sludge for disposal average XND load = 2.935 kg N/day</t>
  </si>
  <si>
    <t>Sludge for disposal average SALK load = 1.4541 kmol HCO3/day</t>
  </si>
  <si>
    <t>Sludge for disposal average TSS load = 2371.9556 kg SS/day</t>
  </si>
  <si>
    <t>Sludge for disposal average SNO2 load = 0.0085554 kg N/day</t>
  </si>
  <si>
    <t>Sludge for disposal average SNO load = 0.00059273 kg N/day</t>
  </si>
  <si>
    <t>Sludge for disposal average SN2O load = 0.0003136 kg N/day</t>
  </si>
  <si>
    <t>Sludge for disposal average SN2 load = 5.1528 kg N/day</t>
  </si>
  <si>
    <t>Sludge for disposal average XBA2 load = 33.0284 kg N/day</t>
  </si>
  <si>
    <t>Sludge for disposal average Kjeldahl N load = 241.6575 kg N/d</t>
  </si>
  <si>
    <t>Sludge for disposal average total N load = 247.4578 kg N/d</t>
  </si>
  <si>
    <t>Sludge for disposal average total COD load = 3174.6165 kg COD/d</t>
  </si>
  <si>
    <t>Sludge for disposal average BOD5 load = 457.2925 kg BOD5/d</t>
  </si>
  <si>
    <t>Effluent Quality Index (EQI) = 6088.7156 kg poll.units/d</t>
  </si>
  <si>
    <t>Sludge production for disposal = 16603.6895 kg SS</t>
  </si>
  <si>
    <t>Average sludge production for disposal per day = 2371.9556 kg SS/d</t>
  </si>
  <si>
    <t>Sludge production released into effluent = 1625.12 kg SS</t>
  </si>
  <si>
    <t>Average sludge production released into effluent per day = 232.16 kg SS/d</t>
  </si>
  <si>
    <t>Total sludge production = 18228.8094 kg SS</t>
  </si>
  <si>
    <t>Total average sludge production per day = 2604.1156 kg SS/d</t>
  </si>
  <si>
    <t>Sludge production cost index = 7115.8669</t>
  </si>
  <si>
    <t>Total Operational Cost Index (OCI) = 12027.4147</t>
  </si>
  <si>
    <t>N2O emission during nitrification/denitrification (ANOX1) = 0.01053 kg N2O/d</t>
  </si>
  <si>
    <t>N2O emission during nitrification/denitrification (ANOX2) = 0.011245 kg N2O/d</t>
  </si>
  <si>
    <t>N2O emission during nitrification/denitrification (AER1) = 1.2001 kg N2O/d</t>
  </si>
  <si>
    <t>N2O emission during nitrification/denitrification (AER2) = 0.55914 kg N2O/d</t>
  </si>
  <si>
    <t>N2O emission during nitrification/denitrification (AER3) = 0.23503 kg N2O/d</t>
  </si>
  <si>
    <t>N2O emission during nitrification/denitrification (total) = 2.0161 kg N2O/d</t>
  </si>
  <si>
    <t>during 0.76042 days, i.e. 10.8631% of the operating time.</t>
  </si>
  <si>
    <t>End time (hour:min:sec) = 15  11  48</t>
  </si>
  <si>
    <t>Effluent average flow rate = 18061.1451 m3/d</t>
  </si>
  <si>
    <t>Effluent average SS conc = 1.2214 g COD/m3</t>
  </si>
  <si>
    <t>Effluent average XI conc = 4.6961 g COD/m3</t>
  </si>
  <si>
    <t>Effluent average XBH conc = 9.8354 g COD/m3</t>
  </si>
  <si>
    <t>Effluent average XBA1 conc = 0.51584 g COD/m3</t>
  </si>
  <si>
    <t>Effluent average SNO3 conc = 14.919 g N/m3</t>
  </si>
  <si>
    <t>Effluent average SND conc = 0.55712 g N/m3</t>
  </si>
  <si>
    <t>Effluent average XND conc = 0.016358 g N/m3</t>
  </si>
  <si>
    <t>Effluent average SALK conc = 3.7996 mol HCO3/m3</t>
  </si>
  <si>
    <t>Effluent average TSS conc = 12.8542 g SS/m3  (limit = 30 g SS/m3)</t>
  </si>
  <si>
    <t>Effluent average SNO2 conc = 0.026999 g N/m3</t>
  </si>
  <si>
    <t>Effluent average SNO conc = 0.001844 g N/m3</t>
  </si>
  <si>
    <t>Effluent average SN2O conc = 0.00097564 g N/m3</t>
  </si>
  <si>
    <t>Effluent average SN2 conc = 13.3897 g N/m3</t>
  </si>
  <si>
    <t>Effluent average XBA2 conc = 0.179 g COD/m3</t>
  </si>
  <si>
    <t>Effluent average total N conc = 18.5376 g N/m3  (limit = 18 g N/m3)</t>
  </si>
  <si>
    <t>Effluent average total COD conc = 48.3604 g COD/m3  (limit = 100 g COD/m3)</t>
  </si>
  <si>
    <t>Effluent average SI load = 541.8344 kg COD/day</t>
  </si>
  <si>
    <t>Effluent average SS load = 22.0606 kg COD/day</t>
  </si>
  <si>
    <t>Effluent average XI load = 84.8176 kg COD/day</t>
  </si>
  <si>
    <t>Effluent average XBH load = 177.638 kg COD/day</t>
  </si>
  <si>
    <t>Effluent average XBA1 load = 9.3167 kg COD/day</t>
  </si>
  <si>
    <t>Effluent average XP load = 30.5455 kg COD/day</t>
  </si>
  <si>
    <t>Effluent average SO load = 64.0741 kg (-COD)/day</t>
  </si>
  <si>
    <t>Effluent average SNO3 load = 269.4541 kg N/day</t>
  </si>
  <si>
    <t>Effluent average SNH load = 31.1826 kg N/day</t>
  </si>
  <si>
    <t>Effluent average SND load = 10.0623 kg N/day</t>
  </si>
  <si>
    <t>Effluent average XND load = 0.29544 kg N/day</t>
  </si>
  <si>
    <t>Effluent average SALK load = 68.6258 kmol HCO3/day</t>
  </si>
  <si>
    <t>Effluent average TSS load = 232.1619 kg SS/day</t>
  </si>
  <si>
    <t>Effluent average SNO2 load = 0.48764 kg N/day</t>
  </si>
  <si>
    <t>Effluent average SNO load = 0.033304 kg N/day</t>
  </si>
  <si>
    <t>Effluent average SNO load = 0.017621 kg N/day</t>
  </si>
  <si>
    <t>Effluent average SN2 load = 3.233 kg COD/day</t>
  </si>
  <si>
    <t>Effluent average Kjeldahl N load = 64.8183 kg N/d</t>
  </si>
  <si>
    <t>Effluent average total N load = 334.811 kg N/d</t>
  </si>
  <si>
    <t>Effluent average total COD load = 873.4442 kg COD/d</t>
  </si>
  <si>
    <t>Effluent average BOD5 load = 50.2579 kg BOD5/d</t>
  </si>
  <si>
    <t>Sludge for disposal average SS conc = 1.1921 g COD/m3</t>
  </si>
  <si>
    <t>Sludge for disposal average XI conc = 2250.649 g COD/m3</t>
  </si>
  <si>
    <t>Sludge for disposal average XS conc = 102.6053 g COD/m3</t>
  </si>
  <si>
    <t>Sludge for disposal average XBH conc = 4718.6172 g COD/m3</t>
  </si>
  <si>
    <t>Sludge for disposal average XBA1 conc = 247.149 g COD/m3</t>
  </si>
  <si>
    <t>Sludge for disposal average XP conc = 809.9644 g COD/m3</t>
  </si>
  <si>
    <t>Sludge for disposal average SNO3 conc = 15.0398 g N/m3</t>
  </si>
  <si>
    <t>Sludge for disposal average XND conc = 7.6236 g N/m3</t>
  </si>
  <si>
    <t>Sludge for disposal average SALK conc = 3.777 mol HCO3/m3</t>
  </si>
  <si>
    <t>Sludge for disposal average TSS conc = 6161.0574 g SS/m3</t>
  </si>
  <si>
    <t>Sludge for disposal average SNO2 conc = 0.022267 g N/m3</t>
  </si>
  <si>
    <t>Sludge for disposal average SNO conc = 0.0015422 g N/m3</t>
  </si>
  <si>
    <t>Sludge for disposal average SN2O conc = 0.000816 g N/m3</t>
  </si>
  <si>
    <t>Sludge for disposal average XBA2 conc = 85.7583 g COD/m3</t>
  </si>
  <si>
    <t>Sludge for disposal average Kjeldahl N conc = 632.841 g N/m3</t>
  </si>
  <si>
    <t>Sludge for disposal average total N conc = 647.9055 g N/m3</t>
  </si>
  <si>
    <t>Sludge for disposal average total COD conc = 8245.9354 g COD/m3</t>
  </si>
  <si>
    <t>Sludge for disposal average BOD5 conc = 1187.8 g BOD5/m3</t>
  </si>
  <si>
    <t>Sludge for disposal average SS load = 0.45897 kg COD/day</t>
  </si>
  <si>
    <t>Sludge for disposal average XI load = 866.4999 kg COD/day</t>
  </si>
  <si>
    <t>Sludge for disposal average XS load = 39.503 kg COD/day</t>
  </si>
  <si>
    <t>Sludge for disposal average XBH load = 1816.6676 kg COD/day</t>
  </si>
  <si>
    <t>Sludge for disposal average XBA load = 95.1524 kg COD/day</t>
  </si>
  <si>
    <t>Sludge for disposal average XP load = 311.8363 kg COD/day</t>
  </si>
  <si>
    <t>Sludge for disposal average SNO3 load = 5.7903 kg N/day</t>
  </si>
  <si>
    <t>Sludge for disposal average XND load = 2.9351 kg N/day</t>
  </si>
  <si>
    <t>Sludge for disposal average SALK load = 1.4542 kmol HCO3/day</t>
  </si>
  <si>
    <t>Sludge for disposal average TSS load = 2372.0071 kg SS/day</t>
  </si>
  <si>
    <t>Sludge for disposal average SNO2 load = 0.0085727 kg N/day</t>
  </si>
  <si>
    <t>Sludge for disposal average SNO load = 0.00059375 kg N/day</t>
  </si>
  <si>
    <t>Sludge for disposal average SN2O load = 0.00031416 kg N/day</t>
  </si>
  <si>
    <t>Sludge for disposal average XBA2 load = 33.0169 kg N/day</t>
  </si>
  <si>
    <t>Sludge for disposal average Kjeldahl N load = 241.6628 kg N/d</t>
  </si>
  <si>
    <t>Sludge for disposal average total N load = 247.4626 kg N/d</t>
  </si>
  <si>
    <t>Sludge for disposal average total COD load = 3174.6851 kg COD/d</t>
  </si>
  <si>
    <t>Sludge for disposal average BOD5 load = 457.303 kg BOD5/d</t>
  </si>
  <si>
    <t>Effluent Quality Index (EQI) = 6088.4689 kg poll.units/d</t>
  </si>
  <si>
    <t>Sludge production for disposal = 16604.0498 kg SS</t>
  </si>
  <si>
    <t>Average sludge production for disposal per day = 2372.0071 kg SS/d</t>
  </si>
  <si>
    <t>Sludge production released into effluent = 1625.1336 kg SS</t>
  </si>
  <si>
    <t>Average sludge production released into effluent per day = 232.1619 kg SS/d</t>
  </si>
  <si>
    <t>Total sludge production = 18229.1834 kg SS</t>
  </si>
  <si>
    <t>Total average sludge production per day = 2604.1691 kg SS/d</t>
  </si>
  <si>
    <t>Sludge production cost index = 7116.0214</t>
  </si>
  <si>
    <t>Total Operational Cost Index (OCI) = 12027.5691</t>
  </si>
  <si>
    <t>N2O emission during nitrification/denitrification (ANOX2) = 0.011244 kg N2O/d</t>
  </si>
  <si>
    <t>N2O emission during nitrification/denitrification (AER1) = 1.2016 kg N2O/d</t>
  </si>
  <si>
    <t>N2O emission during nitrification/denitrification (AER2) = 0.56009 kg N2O/d</t>
  </si>
  <si>
    <t>N2O emission during nitrification/denitrification (AER3) = 0.23544 kg N2O/d</t>
  </si>
  <si>
    <t>N2O emission during nitrification/denitrification (total) = 2.0189 kg N2O/d</t>
  </si>
  <si>
    <t>End time (hour:min:sec) = 14  28   3</t>
  </si>
  <si>
    <t xml:space="preserve">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</si>
</sst>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6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10" fontId="0" fillId="0" borderId="0" xfId="0" applyNumberFormat="1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11" xfId="0" applyNumberFormat="1" applyBorder="1" applyAlignment="1">
      <alignment horizontal="center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36" borderId="0" xfId="41" applyFill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100" zoomScaleNormal="100" workbookViewId="0">
      <pane xSplit="5025" topLeftCell="E1" activePane="topRight"/>
      <selection activeCell="A15" sqref="A15"/>
      <selection pane="topRight" activeCell="G93" sqref="G93"/>
    </sheetView>
  </sheetViews>
  <sheetFormatPr defaultColWidth="8.85546875" defaultRowHeight="12.75" x14ac:dyDescent="0.2"/>
  <cols>
    <col min="1" max="1" width="23.42578125" customWidth="1"/>
    <col min="2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137</v>
      </c>
      <c r="C1" s="1" t="s">
        <v>0</v>
      </c>
      <c r="D1" s="1"/>
    </row>
    <row r="2" spans="1:12" x14ac:dyDescent="0.2">
      <c r="A2" s="3" t="s">
        <v>1</v>
      </c>
      <c r="B2" s="4" t="s">
        <v>138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67" t="s">
        <v>139</v>
      </c>
      <c r="B5" s="67"/>
      <c r="C5" s="67"/>
      <c r="D5" s="67"/>
    </row>
    <row r="6" spans="1:12" x14ac:dyDescent="0.2">
      <c r="A6" s="67" t="s">
        <v>140</v>
      </c>
      <c r="B6" s="67"/>
      <c r="C6" s="67"/>
      <c r="D6" s="67"/>
      <c r="E6" s="67"/>
      <c r="F6" s="67"/>
    </row>
    <row r="7" spans="1:12" x14ac:dyDescent="0.2">
      <c r="A7" s="67" t="s">
        <v>141</v>
      </c>
      <c r="B7" s="67"/>
      <c r="C7" s="67"/>
      <c r="D7" s="67"/>
      <c r="E7" s="67"/>
      <c r="F7" s="67"/>
    </row>
    <row r="8" spans="1:12" x14ac:dyDescent="0.2">
      <c r="A8" s="67" t="s">
        <v>6</v>
      </c>
      <c r="B8" s="67"/>
      <c r="C8" s="67"/>
      <c r="D8" s="67"/>
      <c r="E8" s="67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29"/>
      <c r="F15" s="64">
        <v>18061.145100000002</v>
      </c>
      <c r="G15" s="28"/>
      <c r="H15" s="63">
        <v>18061.167700000002</v>
      </c>
      <c r="I15" s="28"/>
      <c r="J15" s="28">
        <f t="shared" ref="J15:J39" si="0">AVERAGE(D15:I15)</f>
        <v>18061.1564</v>
      </c>
      <c r="K15" s="28">
        <f t="shared" ref="K15:K39" si="1">STDEV(D15:I15)</f>
        <v>1.5980613254984725E-2</v>
      </c>
      <c r="L15" s="26">
        <f t="shared" ref="L15:L39" si="2">ABS(MAX(D15:I15)-MIN(D15:I15))</f>
        <v>2.2600000000238651E-2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29"/>
      <c r="F16" s="64">
        <v>30</v>
      </c>
      <c r="G16" s="28"/>
      <c r="H16" s="63">
        <v>30</v>
      </c>
      <c r="I16" s="28"/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29"/>
      <c r="F17" s="64">
        <v>1.2214</v>
      </c>
      <c r="G17" s="28"/>
      <c r="H17" s="63">
        <v>1.2215</v>
      </c>
      <c r="I17" s="28"/>
      <c r="J17" s="28">
        <f t="shared" si="0"/>
        <v>1.2214499999999999</v>
      </c>
      <c r="K17" s="28">
        <f t="shared" si="1"/>
        <v>7.0710678118646961E-5</v>
      </c>
      <c r="L17" s="26">
        <f t="shared" si="2"/>
        <v>9.9999999999988987E-5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29"/>
      <c r="F18" s="64">
        <v>4.6961000000000004</v>
      </c>
      <c r="G18" s="28"/>
      <c r="H18" s="63">
        <v>4.6962000000000002</v>
      </c>
      <c r="I18" s="28"/>
      <c r="J18" s="28">
        <f t="shared" si="0"/>
        <v>4.6961500000000003</v>
      </c>
      <c r="K18" s="28">
        <f t="shared" si="1"/>
        <v>7.0710678118489955E-5</v>
      </c>
      <c r="L18" s="26">
        <f t="shared" si="2"/>
        <v>9.9999999999766942E-5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29"/>
      <c r="F19" s="64">
        <v>0.22139</v>
      </c>
      <c r="G19" s="28"/>
      <c r="H19" s="63">
        <v>0.22139</v>
      </c>
      <c r="I19" s="28"/>
      <c r="J19" s="28">
        <f t="shared" si="0"/>
        <v>0.22139</v>
      </c>
      <c r="K19" s="28">
        <f t="shared" si="1"/>
        <v>0</v>
      </c>
      <c r="L19" s="26">
        <f t="shared" si="2"/>
        <v>0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29"/>
      <c r="F20" s="64">
        <v>9.8353999999999999</v>
      </c>
      <c r="G20" s="28"/>
      <c r="H20" s="63">
        <v>9.8352000000000004</v>
      </c>
      <c r="I20" s="28"/>
      <c r="J20" s="28">
        <f t="shared" si="0"/>
        <v>9.8353000000000002</v>
      </c>
      <c r="K20" s="28">
        <f t="shared" si="1"/>
        <v>1.4142135623697991E-4</v>
      </c>
      <c r="L20" s="26">
        <f t="shared" si="2"/>
        <v>1.9999999999953388E-4</v>
      </c>
    </row>
    <row r="21" spans="1:13" ht="14.25" x14ac:dyDescent="0.2">
      <c r="A21" s="25" t="s">
        <v>142</v>
      </c>
      <c r="B21" s="26"/>
      <c r="C21" s="27" t="s">
        <v>23</v>
      </c>
      <c r="D21" s="28"/>
      <c r="E21" s="29"/>
      <c r="F21" s="64">
        <v>0.51583999999999997</v>
      </c>
      <c r="G21" s="28"/>
      <c r="H21" s="63">
        <v>0.51585000000000003</v>
      </c>
      <c r="I21" s="28"/>
      <c r="J21" s="28">
        <f t="shared" si="0"/>
        <v>0.515845</v>
      </c>
      <c r="K21" s="28">
        <f t="shared" si="1"/>
        <v>7.0710678119117998E-6</v>
      </c>
      <c r="L21" s="26">
        <f t="shared" si="2"/>
        <v>1.0000000000065512E-5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29"/>
      <c r="F22" s="64">
        <v>1.6912</v>
      </c>
      <c r="G22" s="28"/>
      <c r="H22" s="63">
        <v>1.6912</v>
      </c>
      <c r="I22" s="28"/>
      <c r="J22" s="28">
        <f t="shared" si="0"/>
        <v>1.6912</v>
      </c>
      <c r="K22" s="28">
        <f t="shared" si="1"/>
        <v>0</v>
      </c>
      <c r="L22" s="26">
        <f t="shared" si="2"/>
        <v>0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29"/>
      <c r="F23" s="64">
        <v>3.5476000000000001</v>
      </c>
      <c r="G23" s="28"/>
      <c r="H23" s="63">
        <v>3.5476000000000001</v>
      </c>
      <c r="I23" s="28"/>
      <c r="J23" s="28">
        <f t="shared" si="0"/>
        <v>3.5476000000000001</v>
      </c>
      <c r="K23" s="28">
        <f t="shared" si="1"/>
        <v>0</v>
      </c>
      <c r="L23" s="26">
        <f t="shared" si="2"/>
        <v>0</v>
      </c>
    </row>
    <row r="24" spans="1:13" ht="14.25" x14ac:dyDescent="0.2">
      <c r="A24" s="25" t="s">
        <v>143</v>
      </c>
      <c r="B24" s="26"/>
      <c r="C24" s="27" t="s">
        <v>31</v>
      </c>
      <c r="D24" s="28"/>
      <c r="E24" s="29"/>
      <c r="F24" s="64">
        <v>14.919</v>
      </c>
      <c r="G24" s="58"/>
      <c r="H24" s="63">
        <v>14.920500000000001</v>
      </c>
      <c r="I24" s="58"/>
      <c r="J24" s="58">
        <f t="shared" si="0"/>
        <v>14.919750000000001</v>
      </c>
      <c r="K24" s="58">
        <f t="shared" si="1"/>
        <v>1.0606601717798615E-3</v>
      </c>
      <c r="L24" s="26">
        <f t="shared" si="2"/>
        <v>1.5000000000000568E-3</v>
      </c>
      <c r="M24">
        <v>2.6475178342138604E-2</v>
      </c>
    </row>
    <row r="25" spans="1:13" ht="14.25" x14ac:dyDescent="0.2">
      <c r="A25" s="25" t="s">
        <v>32</v>
      </c>
      <c r="B25" s="26"/>
      <c r="C25" s="27" t="s">
        <v>31</v>
      </c>
      <c r="D25" s="28"/>
      <c r="E25" s="29"/>
      <c r="F25" s="64">
        <v>1.7264999999999999</v>
      </c>
      <c r="G25" s="58"/>
      <c r="H25" s="63">
        <v>1.7264999999999999</v>
      </c>
      <c r="I25" s="58"/>
      <c r="J25" s="58">
        <f t="shared" si="0"/>
        <v>1.7264999999999999</v>
      </c>
      <c r="K25" s="58">
        <f t="shared" si="1"/>
        <v>0</v>
      </c>
      <c r="L25" s="26">
        <f t="shared" si="2"/>
        <v>0</v>
      </c>
      <c r="M25">
        <v>0.20534091217191877</v>
      </c>
    </row>
    <row r="26" spans="1:13" ht="14.25" x14ac:dyDescent="0.2">
      <c r="A26" s="25" t="s">
        <v>33</v>
      </c>
      <c r="B26" s="26"/>
      <c r="C26" s="27" t="s">
        <v>31</v>
      </c>
      <c r="D26" s="28"/>
      <c r="E26" s="29"/>
      <c r="F26" s="64">
        <v>0.55711999999999995</v>
      </c>
      <c r="G26" s="28"/>
      <c r="H26" s="63">
        <v>0.55713000000000001</v>
      </c>
      <c r="I26" s="28"/>
      <c r="J26" s="28">
        <f t="shared" si="0"/>
        <v>0.55712499999999998</v>
      </c>
      <c r="K26" s="28">
        <f t="shared" si="1"/>
        <v>7.0710678119117998E-6</v>
      </c>
      <c r="L26" s="26">
        <f t="shared" si="2"/>
        <v>1.0000000000065512E-5</v>
      </c>
    </row>
    <row r="27" spans="1:13" ht="14.25" x14ac:dyDescent="0.2">
      <c r="A27" s="25" t="s">
        <v>34</v>
      </c>
      <c r="B27" s="26"/>
      <c r="C27" s="27" t="s">
        <v>31</v>
      </c>
      <c r="D27" s="28"/>
      <c r="E27" s="29"/>
      <c r="F27" s="64">
        <v>1.6358000000000001E-2</v>
      </c>
      <c r="G27" s="28"/>
      <c r="H27" s="63">
        <v>1.6357E-2</v>
      </c>
      <c r="I27" s="28"/>
      <c r="J27" s="28">
        <f t="shared" si="0"/>
        <v>1.6357500000000001E-2</v>
      </c>
      <c r="K27" s="28">
        <f t="shared" si="1"/>
        <v>7.0710678118725474E-7</v>
      </c>
      <c r="L27" s="26">
        <f t="shared" si="2"/>
        <v>1.0000000000010001E-6</v>
      </c>
    </row>
    <row r="28" spans="1:13" ht="15.75" x14ac:dyDescent="0.3">
      <c r="A28" s="25" t="s">
        <v>35</v>
      </c>
      <c r="B28" s="26"/>
      <c r="C28" s="27" t="s">
        <v>36</v>
      </c>
      <c r="D28" s="28"/>
      <c r="E28" s="29"/>
      <c r="F28" s="64">
        <v>3.7995999999999999</v>
      </c>
      <c r="G28" s="28"/>
      <c r="H28" s="63">
        <v>3.7995000000000001</v>
      </c>
      <c r="I28" s="28"/>
      <c r="J28" s="28">
        <f t="shared" si="0"/>
        <v>3.79955</v>
      </c>
      <c r="K28" s="28">
        <f t="shared" si="1"/>
        <v>7.0710678118489955E-5</v>
      </c>
      <c r="L28" s="26">
        <f t="shared" si="2"/>
        <v>9.9999999999766942E-5</v>
      </c>
    </row>
    <row r="29" spans="1:13" ht="14.25" x14ac:dyDescent="0.2">
      <c r="A29" s="25" t="s">
        <v>37</v>
      </c>
      <c r="B29" s="26"/>
      <c r="C29" s="27" t="s">
        <v>38</v>
      </c>
      <c r="D29" s="28"/>
      <c r="E29" s="29"/>
      <c r="F29" s="64">
        <v>12.854200000000001</v>
      </c>
      <c r="G29" s="28"/>
      <c r="H29" s="63">
        <v>12.854100000000001</v>
      </c>
      <c r="I29" s="28"/>
      <c r="J29" s="28">
        <f t="shared" si="0"/>
        <v>12.854150000000001</v>
      </c>
      <c r="K29" s="28">
        <f t="shared" si="1"/>
        <v>7.0710678118489955E-5</v>
      </c>
      <c r="L29" s="26">
        <f t="shared" si="2"/>
        <v>9.9999999999766942E-5</v>
      </c>
    </row>
    <row r="30" spans="1:13" x14ac:dyDescent="0.2">
      <c r="A30" s="25" t="s">
        <v>39</v>
      </c>
      <c r="B30" s="26"/>
      <c r="C30" s="27" t="s">
        <v>40</v>
      </c>
      <c r="D30" s="28"/>
      <c r="E30" s="30"/>
      <c r="F30" s="64">
        <v>15</v>
      </c>
      <c r="G30" s="28"/>
      <c r="H30" s="63">
        <v>15</v>
      </c>
      <c r="I30" s="28"/>
      <c r="J30" s="28">
        <f t="shared" si="0"/>
        <v>15</v>
      </c>
      <c r="K30" s="28">
        <f t="shared" si="1"/>
        <v>0</v>
      </c>
      <c r="L30" s="26">
        <f t="shared" si="2"/>
        <v>0</v>
      </c>
    </row>
    <row r="31" spans="1:13" s="42" customFormat="1" ht="14.25" x14ac:dyDescent="0.2">
      <c r="A31" s="42" t="s">
        <v>144</v>
      </c>
      <c r="B31" s="26"/>
      <c r="C31" s="27" t="s">
        <v>31</v>
      </c>
      <c r="D31" s="28"/>
      <c r="E31" s="30"/>
      <c r="F31" s="64">
        <v>2.6998999999999999E-2</v>
      </c>
      <c r="G31" s="28"/>
      <c r="H31" s="63">
        <v>2.6941E-2</v>
      </c>
      <c r="I31" s="28"/>
      <c r="J31" s="28">
        <f t="shared" si="0"/>
        <v>2.6970000000000001E-2</v>
      </c>
      <c r="K31" s="28">
        <f t="shared" si="1"/>
        <v>4.1012193308819066E-5</v>
      </c>
      <c r="L31" s="26">
        <f t="shared" si="2"/>
        <v>5.7999999999999025E-5</v>
      </c>
    </row>
    <row r="32" spans="1:13" s="42" customFormat="1" ht="14.25" x14ac:dyDescent="0.2">
      <c r="A32" s="42" t="s">
        <v>145</v>
      </c>
      <c r="B32" s="26"/>
      <c r="C32" s="27" t="s">
        <v>31</v>
      </c>
      <c r="D32" s="28"/>
      <c r="E32" s="30"/>
      <c r="F32" s="64">
        <v>1.8439999999999999E-3</v>
      </c>
      <c r="G32" s="28"/>
      <c r="H32" s="63">
        <v>1.8406E-3</v>
      </c>
      <c r="I32" s="28"/>
      <c r="J32" s="28">
        <f t="shared" si="0"/>
        <v>1.8422999999999998E-3</v>
      </c>
      <c r="K32" s="28">
        <f t="shared" si="1"/>
        <v>2.4041630560342434E-6</v>
      </c>
      <c r="L32" s="26">
        <f t="shared" si="2"/>
        <v>3.3999999999999742E-6</v>
      </c>
    </row>
    <row r="33" spans="1:12" s="42" customFormat="1" ht="14.25" x14ac:dyDescent="0.2">
      <c r="A33" s="42" t="s">
        <v>146</v>
      </c>
      <c r="B33" s="26"/>
      <c r="C33" s="27" t="s">
        <v>31</v>
      </c>
      <c r="D33" s="28"/>
      <c r="E33" s="30"/>
      <c r="F33" s="64">
        <v>9.7563999999999995E-4</v>
      </c>
      <c r="G33" s="28"/>
      <c r="H33" s="63">
        <v>9.7380999999999998E-4</v>
      </c>
      <c r="I33" s="28"/>
      <c r="J33" s="28">
        <f t="shared" si="0"/>
        <v>9.7472499999999996E-4</v>
      </c>
      <c r="K33" s="28">
        <f t="shared" si="1"/>
        <v>1.2940054095713636E-6</v>
      </c>
      <c r="L33" s="26">
        <f t="shared" si="2"/>
        <v>1.829999999999974E-6</v>
      </c>
    </row>
    <row r="34" spans="1:12" s="42" customFormat="1" ht="14.25" x14ac:dyDescent="0.2">
      <c r="A34" s="42" t="s">
        <v>147</v>
      </c>
      <c r="B34" s="26"/>
      <c r="C34" s="27" t="s">
        <v>31</v>
      </c>
      <c r="D34" s="28"/>
      <c r="E34" s="30"/>
      <c r="F34" s="64">
        <v>13.389699999999999</v>
      </c>
      <c r="G34" s="28"/>
      <c r="H34" s="63">
        <v>13.3896</v>
      </c>
      <c r="I34" s="28"/>
      <c r="J34" s="28">
        <f t="shared" si="0"/>
        <v>13.38965</v>
      </c>
      <c r="K34" s="28">
        <f t="shared" si="1"/>
        <v>7.0710678118489955E-5</v>
      </c>
      <c r="L34" s="26">
        <f t="shared" si="2"/>
        <v>9.9999999999766942E-5</v>
      </c>
    </row>
    <row r="35" spans="1:12" ht="14.25" x14ac:dyDescent="0.2">
      <c r="A35" s="42" t="s">
        <v>148</v>
      </c>
      <c r="B35" s="26"/>
      <c r="C35" s="27" t="s">
        <v>23</v>
      </c>
      <c r="D35" s="28"/>
      <c r="E35" s="29"/>
      <c r="F35" s="64">
        <v>0.17899999999999999</v>
      </c>
      <c r="G35" s="28"/>
      <c r="H35" s="63">
        <v>0.17907000000000001</v>
      </c>
      <c r="I35" s="28"/>
      <c r="J35" s="28">
        <f t="shared" si="0"/>
        <v>0.179035</v>
      </c>
      <c r="K35" s="28">
        <f t="shared" si="1"/>
        <v>4.9497474683068572E-5</v>
      </c>
      <c r="L35" s="26">
        <f t="shared" si="2"/>
        <v>7.0000000000014495E-5</v>
      </c>
    </row>
    <row r="36" spans="1:12" s="47" customFormat="1" ht="14.25" x14ac:dyDescent="0.2">
      <c r="A36" s="47" t="s">
        <v>149</v>
      </c>
      <c r="B36" s="26"/>
      <c r="C36" s="27" t="s">
        <v>31</v>
      </c>
      <c r="D36" s="28"/>
      <c r="E36" s="29"/>
      <c r="F36" s="64">
        <v>3.5888</v>
      </c>
      <c r="G36" s="28"/>
      <c r="H36" s="63">
        <v>3.5888</v>
      </c>
      <c r="I36" s="28"/>
      <c r="J36" s="28">
        <f>AVERAGE(D36:I36)</f>
        <v>3.5888</v>
      </c>
      <c r="K36" s="28">
        <f t="shared" si="1"/>
        <v>0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29"/>
      <c r="F37" s="64">
        <v>18.537600000000001</v>
      </c>
      <c r="G37" s="28"/>
      <c r="H37" s="63">
        <v>18.539000000000001</v>
      </c>
      <c r="I37" s="28"/>
      <c r="J37" s="28">
        <f t="shared" si="0"/>
        <v>18.5383</v>
      </c>
      <c r="K37" s="28">
        <f t="shared" si="1"/>
        <v>9.899494936613715E-4</v>
      </c>
      <c r="L37" s="26">
        <f t="shared" si="2"/>
        <v>1.4000000000002899E-3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29"/>
      <c r="F38" s="64">
        <v>48.360399999999998</v>
      </c>
      <c r="G38" s="28"/>
      <c r="H38" s="63">
        <v>48.360300000000002</v>
      </c>
      <c r="I38" s="28"/>
      <c r="J38" s="28">
        <f t="shared" si="0"/>
        <v>48.360349999999997</v>
      </c>
      <c r="K38" s="28">
        <f t="shared" si="1"/>
        <v>7.0710678115977805E-5</v>
      </c>
      <c r="L38" s="26">
        <f t="shared" si="2"/>
        <v>9.9999999996214228E-5</v>
      </c>
    </row>
    <row r="39" spans="1:12" ht="14.25" x14ac:dyDescent="0.2">
      <c r="A39" s="31" t="s">
        <v>43</v>
      </c>
      <c r="B39" s="32"/>
      <c r="C39" s="33" t="s">
        <v>38</v>
      </c>
      <c r="D39" s="34"/>
      <c r="E39" s="35"/>
      <c r="F39" s="64">
        <v>3.1716000000000002</v>
      </c>
      <c r="G39" s="34"/>
      <c r="H39" s="63">
        <v>3.1716000000000002</v>
      </c>
      <c r="I39" s="34"/>
      <c r="J39" s="34">
        <f t="shared" si="0"/>
        <v>3.1716000000000002</v>
      </c>
      <c r="K39" s="34">
        <f t="shared" si="1"/>
        <v>0</v>
      </c>
      <c r="L39" s="32">
        <f t="shared" si="2"/>
        <v>0</v>
      </c>
    </row>
    <row r="40" spans="1:12" x14ac:dyDescent="0.2">
      <c r="A40" s="36"/>
      <c r="B40" s="28"/>
      <c r="C40" s="28"/>
      <c r="D40" s="28"/>
      <c r="E40" s="30"/>
      <c r="G40" s="28"/>
      <c r="H40" s="52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50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7"/>
      <c r="E44" s="29"/>
      <c r="F44" s="64">
        <v>541.83439999999996</v>
      </c>
      <c r="G44" s="28"/>
      <c r="H44" s="51">
        <v>541.83896816511003</v>
      </c>
      <c r="I44" s="28"/>
      <c r="J44" s="28">
        <f t="shared" ref="J44:J66" si="3">AVERAGE(D44:I44)</f>
        <v>541.83668408255494</v>
      </c>
      <c r="K44" s="28">
        <f t="shared" ref="K44:K66" si="4">STDEV(D44:I44)</f>
        <v>3.2301805269118345E-3</v>
      </c>
      <c r="L44" s="26">
        <f t="shared" ref="L44:L66" si="5">ABS(MAX(D44:I44)-MIN(D44:I44))</f>
        <v>4.5681651100721865E-3</v>
      </c>
    </row>
    <row r="45" spans="1:12" ht="15" x14ac:dyDescent="0.25">
      <c r="A45" s="25" t="s">
        <v>47</v>
      </c>
      <c r="B45" s="26"/>
      <c r="C45" s="27" t="s">
        <v>46</v>
      </c>
      <c r="E45" s="29"/>
      <c r="F45" s="64">
        <v>22.060600000000001</v>
      </c>
      <c r="G45" s="28"/>
      <c r="H45" s="51">
        <v>22.1711931665489</v>
      </c>
      <c r="I45" s="28"/>
      <c r="J45" s="28">
        <f t="shared" ref="J45:J62" si="6">AVERAGE(E45:I45)</f>
        <v>22.115896583274449</v>
      </c>
      <c r="K45" s="28">
        <f t="shared" ref="K45:K62" si="7">STDEV(E45:I45)</f>
        <v>7.8201178019619608E-2</v>
      </c>
      <c r="L45" s="26">
        <f t="shared" ref="L45:L62" si="8">ABS(MAX(E45:I45)-MIN(E45:I45))</f>
        <v>0.11059316654889884</v>
      </c>
    </row>
    <row r="46" spans="1:12" ht="15" x14ac:dyDescent="0.25">
      <c r="A46" s="25" t="s">
        <v>48</v>
      </c>
      <c r="B46" s="26"/>
      <c r="C46" s="27" t="s">
        <v>46</v>
      </c>
      <c r="E46" s="29"/>
      <c r="F46" s="64">
        <v>84.817599999999999</v>
      </c>
      <c r="G46" s="28"/>
      <c r="H46" s="51">
        <v>84.607023319285503</v>
      </c>
      <c r="I46" s="28"/>
      <c r="J46" s="28">
        <f t="shared" si="6"/>
        <v>84.712311659642751</v>
      </c>
      <c r="K46" s="28">
        <f t="shared" si="7"/>
        <v>0.14890019889297459</v>
      </c>
      <c r="L46" s="26">
        <f t="shared" si="8"/>
        <v>0.21057668071449598</v>
      </c>
    </row>
    <row r="47" spans="1:12" ht="15" x14ac:dyDescent="0.25">
      <c r="A47" s="25" t="s">
        <v>49</v>
      </c>
      <c r="B47" s="26"/>
      <c r="C47" s="27" t="s">
        <v>46</v>
      </c>
      <c r="E47" s="29"/>
      <c r="F47" s="64">
        <v>3.9984999999999999</v>
      </c>
      <c r="G47" s="28"/>
      <c r="H47" s="51">
        <v>3.9979260718755798</v>
      </c>
      <c r="I47" s="28"/>
      <c r="J47" s="28">
        <f t="shared" si="6"/>
        <v>3.9982130359377899</v>
      </c>
      <c r="K47" s="28">
        <f t="shared" si="7"/>
        <v>4.0582846869115913E-4</v>
      </c>
      <c r="L47" s="26">
        <f t="shared" si="8"/>
        <v>5.7392812442014218E-4</v>
      </c>
    </row>
    <row r="48" spans="1:12" ht="15" x14ac:dyDescent="0.25">
      <c r="A48" s="25" t="s">
        <v>50</v>
      </c>
      <c r="B48" s="26"/>
      <c r="C48" s="27" t="s">
        <v>46</v>
      </c>
      <c r="E48" s="29"/>
      <c r="F48" s="64">
        <v>177.63800000000001</v>
      </c>
      <c r="G48" s="28"/>
      <c r="H48" s="51">
        <v>177.38024117947799</v>
      </c>
      <c r="I48" s="28"/>
      <c r="J48" s="28">
        <f t="shared" si="6"/>
        <v>177.50912058973898</v>
      </c>
      <c r="K48" s="28">
        <f t="shared" si="7"/>
        <v>0.1822630099017622</v>
      </c>
      <c r="L48" s="26">
        <f t="shared" si="8"/>
        <v>0.25775882052201382</v>
      </c>
    </row>
    <row r="49" spans="1:12" ht="15" x14ac:dyDescent="0.25">
      <c r="A49" s="25" t="s">
        <v>161</v>
      </c>
      <c r="B49" s="26"/>
      <c r="C49" s="27" t="s">
        <v>46</v>
      </c>
      <c r="E49" s="29"/>
      <c r="F49" s="64">
        <v>9.3167000000000009</v>
      </c>
      <c r="G49" s="28"/>
      <c r="H49" s="51">
        <v>9.2663940407807104</v>
      </c>
      <c r="I49" s="28"/>
      <c r="J49" s="28">
        <f t="shared" si="6"/>
        <v>9.2915470203903556</v>
      </c>
      <c r="K49" s="28">
        <f t="shared" si="7"/>
        <v>3.5571684898054221E-2</v>
      </c>
      <c r="L49" s="26">
        <f t="shared" si="8"/>
        <v>5.0305959219290486E-2</v>
      </c>
    </row>
    <row r="50" spans="1:12" ht="15" x14ac:dyDescent="0.25">
      <c r="A50" s="25" t="s">
        <v>51</v>
      </c>
      <c r="B50" s="26"/>
      <c r="C50" s="27" t="s">
        <v>46</v>
      </c>
      <c r="E50" s="29"/>
      <c r="F50" s="64">
        <v>30.545500000000001</v>
      </c>
      <c r="G50" s="28"/>
      <c r="H50" s="51">
        <v>30.516680532911401</v>
      </c>
      <c r="I50" s="28"/>
      <c r="J50" s="28">
        <f t="shared" si="6"/>
        <v>30.531090266455699</v>
      </c>
      <c r="K50" s="28">
        <f t="shared" si="7"/>
        <v>2.0378440608531081E-2</v>
      </c>
      <c r="L50" s="26">
        <f t="shared" si="8"/>
        <v>2.8819467088599282E-2</v>
      </c>
    </row>
    <row r="51" spans="1:12" ht="15" x14ac:dyDescent="0.25">
      <c r="A51" s="25" t="s">
        <v>52</v>
      </c>
      <c r="B51" s="26"/>
      <c r="C51" s="27" t="s">
        <v>53</v>
      </c>
      <c r="E51" s="29"/>
      <c r="F51" s="64">
        <v>64.074100000000001</v>
      </c>
      <c r="G51" s="28"/>
      <c r="H51" s="51">
        <v>63.7135146473641</v>
      </c>
      <c r="I51" s="28"/>
      <c r="J51" s="28">
        <f t="shared" si="6"/>
        <v>63.893807323682054</v>
      </c>
      <c r="K51" s="28">
        <f t="shared" si="7"/>
        <v>0.25497234804538832</v>
      </c>
      <c r="L51" s="26">
        <f t="shared" si="8"/>
        <v>0.3605853526359013</v>
      </c>
    </row>
    <row r="52" spans="1:12" ht="15" x14ac:dyDescent="0.25">
      <c r="A52" s="25" t="s">
        <v>162</v>
      </c>
      <c r="B52" s="26"/>
      <c r="C52" s="27" t="s">
        <v>54</v>
      </c>
      <c r="E52" s="57"/>
      <c r="F52" s="64">
        <v>269.45409999999998</v>
      </c>
      <c r="G52" s="58"/>
      <c r="H52" s="60">
        <v>265.31798427410803</v>
      </c>
      <c r="I52" s="58"/>
      <c r="J52" s="58">
        <f t="shared" si="6"/>
        <v>267.38604213705401</v>
      </c>
      <c r="K52" s="58">
        <f t="shared" si="7"/>
        <v>2.9246754775505206</v>
      </c>
      <c r="L52" s="26">
        <f t="shared" si="8"/>
        <v>4.1361157258919548</v>
      </c>
    </row>
    <row r="53" spans="1:12" ht="15" x14ac:dyDescent="0.25">
      <c r="A53" s="25" t="s">
        <v>55</v>
      </c>
      <c r="B53" s="26"/>
      <c r="C53" s="27" t="s">
        <v>54</v>
      </c>
      <c r="E53" s="57"/>
      <c r="F53" s="64">
        <v>31.182600000000001</v>
      </c>
      <c r="G53" s="58"/>
      <c r="H53" s="60">
        <v>34.791142987079901</v>
      </c>
      <c r="I53" s="58"/>
      <c r="J53" s="58">
        <f t="shared" si="6"/>
        <v>32.986871493539951</v>
      </c>
      <c r="K53" s="58">
        <f t="shared" si="7"/>
        <v>2.5516252163673578</v>
      </c>
      <c r="L53" s="26">
        <f t="shared" si="8"/>
        <v>3.6085429870799004</v>
      </c>
    </row>
    <row r="54" spans="1:12" ht="15" x14ac:dyDescent="0.25">
      <c r="A54" s="25" t="s">
        <v>56</v>
      </c>
      <c r="B54" s="26"/>
      <c r="C54" s="27" t="s">
        <v>54</v>
      </c>
      <c r="E54" s="29"/>
      <c r="F54" s="64">
        <v>10.0623</v>
      </c>
      <c r="G54" s="28"/>
      <c r="H54" s="51">
        <v>10.0991473946483</v>
      </c>
      <c r="I54" s="28"/>
      <c r="J54" s="28">
        <f t="shared" si="6"/>
        <v>10.080723697324149</v>
      </c>
      <c r="K54" s="28">
        <f t="shared" si="7"/>
        <v>2.6055042624869598E-2</v>
      </c>
      <c r="L54" s="26">
        <f t="shared" si="8"/>
        <v>3.6847394648299669E-2</v>
      </c>
    </row>
    <row r="55" spans="1:12" ht="15" x14ac:dyDescent="0.25">
      <c r="A55" s="25" t="s">
        <v>57</v>
      </c>
      <c r="B55" s="26"/>
      <c r="C55" s="27" t="s">
        <v>54</v>
      </c>
      <c r="E55" s="29"/>
      <c r="F55" s="64">
        <v>0.29543999999999998</v>
      </c>
      <c r="G55" s="28"/>
      <c r="H55" s="51">
        <v>0.29536536825755499</v>
      </c>
      <c r="I55" s="28"/>
      <c r="J55" s="28">
        <f t="shared" si="6"/>
        <v>0.29540268412877746</v>
      </c>
      <c r="K55" s="28">
        <f t="shared" si="7"/>
        <v>5.2772611174617523E-5</v>
      </c>
      <c r="L55" s="26">
        <f t="shared" si="8"/>
        <v>7.4631742444986049E-5</v>
      </c>
    </row>
    <row r="56" spans="1:12" ht="15.75" x14ac:dyDescent="0.3">
      <c r="A56" s="25" t="s">
        <v>58</v>
      </c>
      <c r="B56" s="26"/>
      <c r="C56" s="27" t="s">
        <v>59</v>
      </c>
      <c r="E56" s="29"/>
      <c r="F56" s="64">
        <v>68.625799999999998</v>
      </c>
      <c r="G56" s="28"/>
      <c r="H56" s="51">
        <v>69.219180474136493</v>
      </c>
      <c r="I56" s="28"/>
      <c r="J56" s="28">
        <f t="shared" si="6"/>
        <v>68.922490237068246</v>
      </c>
      <c r="K56" s="28">
        <f t="shared" si="7"/>
        <v>0.41958335708560451</v>
      </c>
      <c r="L56" s="26">
        <f t="shared" si="8"/>
        <v>0.5933804741364952</v>
      </c>
    </row>
    <row r="57" spans="1:12" x14ac:dyDescent="0.2">
      <c r="A57" s="25" t="s">
        <v>60</v>
      </c>
      <c r="B57" s="26"/>
      <c r="C57" s="27" t="s">
        <v>61</v>
      </c>
      <c r="E57" s="29"/>
      <c r="F57" s="64">
        <v>232.1619</v>
      </c>
      <c r="G57" s="8"/>
      <c r="H57" s="59">
        <v>231.73426323947899</v>
      </c>
      <c r="I57" s="28"/>
      <c r="J57" s="28">
        <f t="shared" si="6"/>
        <v>231.9480816197395</v>
      </c>
      <c r="K57" s="28">
        <f t="shared" si="7"/>
        <v>0.30238485324905467</v>
      </c>
      <c r="L57" s="26">
        <f t="shared" si="8"/>
        <v>0.42763676052101118</v>
      </c>
    </row>
    <row r="58" spans="1:12" s="47" customFormat="1" ht="15" x14ac:dyDescent="0.25">
      <c r="A58" s="47" t="s">
        <v>151</v>
      </c>
      <c r="B58" s="26"/>
      <c r="C58" s="27" t="s">
        <v>54</v>
      </c>
      <c r="E58" s="29"/>
      <c r="F58" s="64">
        <v>0.48764000000000002</v>
      </c>
      <c r="G58" s="28"/>
      <c r="H58" s="51">
        <v>0.59121677734511502</v>
      </c>
      <c r="I58" s="28"/>
      <c r="J58" s="28">
        <f t="shared" si="6"/>
        <v>0.53942838867255749</v>
      </c>
      <c r="K58" s="28">
        <f t="shared" si="7"/>
        <v>7.3239841634179986E-2</v>
      </c>
      <c r="L58" s="26">
        <f t="shared" si="8"/>
        <v>0.103576777345115</v>
      </c>
    </row>
    <row r="59" spans="1:12" s="47" customFormat="1" ht="15" x14ac:dyDescent="0.25">
      <c r="A59" s="47" t="s">
        <v>152</v>
      </c>
      <c r="B59" s="26"/>
      <c r="C59" s="27" t="s">
        <v>54</v>
      </c>
      <c r="E59" s="29"/>
      <c r="F59" s="64">
        <v>3.3304E-2</v>
      </c>
      <c r="G59" s="28"/>
      <c r="H59" s="51">
        <v>3.8882664864590702E-2</v>
      </c>
      <c r="I59" s="28"/>
      <c r="J59" s="28">
        <f t="shared" si="6"/>
        <v>3.6093332432295351E-2</v>
      </c>
      <c r="K59" s="28">
        <f t="shared" si="7"/>
        <v>3.9447117557192182E-3</v>
      </c>
      <c r="L59" s="26">
        <f t="shared" si="8"/>
        <v>5.5786648645907017E-3</v>
      </c>
    </row>
    <row r="60" spans="1:12" s="47" customFormat="1" ht="15" x14ac:dyDescent="0.25">
      <c r="A60" s="47" t="s">
        <v>153</v>
      </c>
      <c r="B60" s="26"/>
      <c r="C60" s="27" t="s">
        <v>54</v>
      </c>
      <c r="E60" s="29"/>
      <c r="F60" s="64">
        <v>1.7621000000000001E-2</v>
      </c>
      <c r="G60" s="28"/>
      <c r="H60" s="51">
        <v>2.06311293056512E-2</v>
      </c>
      <c r="I60" s="28"/>
      <c r="J60" s="28">
        <f t="shared" si="6"/>
        <v>1.9126064652825601E-2</v>
      </c>
      <c r="K60" s="28">
        <f t="shared" si="7"/>
        <v>2.1284828442743168E-3</v>
      </c>
      <c r="L60" s="26">
        <f t="shared" si="8"/>
        <v>3.0101293056511991E-3</v>
      </c>
    </row>
    <row r="61" spans="1:12" s="47" customFormat="1" ht="15" x14ac:dyDescent="0.25">
      <c r="A61" s="47" t="s">
        <v>154</v>
      </c>
      <c r="B61" s="26"/>
      <c r="C61" s="27" t="s">
        <v>54</v>
      </c>
      <c r="E61" s="29"/>
      <c r="F61" s="64">
        <v>241.83260000000001</v>
      </c>
      <c r="G61" s="28"/>
      <c r="H61" s="51">
        <v>241.19247320562701</v>
      </c>
      <c r="I61" s="28"/>
      <c r="J61" s="28">
        <f t="shared" si="6"/>
        <v>241.5125366028135</v>
      </c>
      <c r="K61" s="28">
        <f t="shared" si="7"/>
        <v>0.4526379971203574</v>
      </c>
      <c r="L61" s="26">
        <f t="shared" si="8"/>
        <v>0.64012679437300335</v>
      </c>
    </row>
    <row r="62" spans="1:12" s="47" customFormat="1" ht="15" x14ac:dyDescent="0.25">
      <c r="A62" s="47" t="s">
        <v>150</v>
      </c>
      <c r="B62" s="26"/>
      <c r="C62" s="27" t="s">
        <v>46</v>
      </c>
      <c r="E62" s="29"/>
      <c r="F62" s="64">
        <v>3.2330000000000001</v>
      </c>
      <c r="G62" s="28"/>
      <c r="H62" s="51">
        <v>3.2107525083069302</v>
      </c>
      <c r="I62" s="28"/>
      <c r="J62" s="28">
        <f t="shared" si="6"/>
        <v>3.2218762541534653</v>
      </c>
      <c r="K62" s="28">
        <f t="shared" si="7"/>
        <v>1.5731352240561141E-2</v>
      </c>
      <c r="L62" s="26">
        <f t="shared" si="8"/>
        <v>2.2247491693069943E-2</v>
      </c>
    </row>
    <row r="63" spans="1:12" x14ac:dyDescent="0.2">
      <c r="A63" s="25" t="s">
        <v>62</v>
      </c>
      <c r="B63" s="26"/>
      <c r="C63" s="27" t="s">
        <v>54</v>
      </c>
      <c r="D63" s="28"/>
      <c r="E63" s="29"/>
      <c r="F63" s="64">
        <v>64.818299999999994</v>
      </c>
      <c r="G63" s="28"/>
      <c r="H63" s="52">
        <v>67.281668999402797</v>
      </c>
      <c r="I63" s="28"/>
      <c r="J63" s="28">
        <f>AVERAGE(D63:I63)</f>
        <v>66.049984499701395</v>
      </c>
      <c r="K63" s="28">
        <f t="shared" si="4"/>
        <v>1.7418649240424424</v>
      </c>
      <c r="L63" s="26">
        <f t="shared" si="5"/>
        <v>2.4633689994028032</v>
      </c>
    </row>
    <row r="64" spans="1:12" x14ac:dyDescent="0.2">
      <c r="A64" s="25" t="s">
        <v>63</v>
      </c>
      <c r="B64" s="26"/>
      <c r="C64" s="27" t="s">
        <v>54</v>
      </c>
      <c r="D64" s="28"/>
      <c r="E64" s="29"/>
      <c r="F64" s="64">
        <v>334.81099999999998</v>
      </c>
      <c r="G64" s="28"/>
      <c r="H64" s="52">
        <v>332.59965327351102</v>
      </c>
      <c r="I64" s="28"/>
      <c r="J64" s="28">
        <f t="shared" si="3"/>
        <v>333.7053266367555</v>
      </c>
      <c r="K64" s="28">
        <f t="shared" si="4"/>
        <v>1.5636582658550136</v>
      </c>
      <c r="L64" s="26">
        <f t="shared" si="5"/>
        <v>2.211346726488955</v>
      </c>
    </row>
    <row r="65" spans="1:12" x14ac:dyDescent="0.2">
      <c r="A65" s="25" t="s">
        <v>64</v>
      </c>
      <c r="B65" s="26"/>
      <c r="C65" s="27" t="s">
        <v>46</v>
      </c>
      <c r="D65" s="28"/>
      <c r="E65" s="29"/>
      <c r="F65" s="64">
        <v>873.44420000000002</v>
      </c>
      <c r="G65" s="28"/>
      <c r="H65" s="52">
        <v>872.98917898429704</v>
      </c>
      <c r="I65" s="28"/>
      <c r="J65" s="28">
        <f t="shared" si="3"/>
        <v>873.21668949214859</v>
      </c>
      <c r="K65" s="28">
        <f t="shared" si="4"/>
        <v>0.32174844578596934</v>
      </c>
      <c r="L65" s="26">
        <f t="shared" si="5"/>
        <v>0.45502101570298237</v>
      </c>
    </row>
    <row r="66" spans="1:12" x14ac:dyDescent="0.2">
      <c r="A66" s="31" t="s">
        <v>65</v>
      </c>
      <c r="B66" s="32"/>
      <c r="C66" s="33" t="s">
        <v>61</v>
      </c>
      <c r="D66" s="34"/>
      <c r="E66" s="35"/>
      <c r="F66" s="64">
        <v>50.257899999999999</v>
      </c>
      <c r="G66" s="34"/>
      <c r="H66" s="53">
        <v>50.209478987176297</v>
      </c>
      <c r="I66" s="34"/>
      <c r="J66" s="34">
        <f t="shared" si="3"/>
        <v>50.233689493588145</v>
      </c>
      <c r="K66" s="34">
        <f t="shared" si="4"/>
        <v>3.4238826519560728E-2</v>
      </c>
      <c r="L66" s="32">
        <f t="shared" si="5"/>
        <v>4.842101282370237E-2</v>
      </c>
    </row>
    <row r="67" spans="1:12" x14ac:dyDescent="0.2">
      <c r="A67" s="36"/>
      <c r="B67" s="28"/>
      <c r="C67" s="28"/>
      <c r="D67" s="28"/>
      <c r="E67" s="30"/>
      <c r="F67" s="28"/>
      <c r="G67" s="28"/>
      <c r="H67" s="52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50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x14ac:dyDescent="0.2">
      <c r="A71" s="25" t="s">
        <v>67</v>
      </c>
      <c r="B71" s="26"/>
      <c r="C71" s="27" t="s">
        <v>68</v>
      </c>
      <c r="D71" s="28"/>
      <c r="E71" s="29"/>
      <c r="F71" s="63">
        <v>52174.925600000002</v>
      </c>
      <c r="G71" s="28"/>
      <c r="H71" s="52">
        <v>52081.197802852199</v>
      </c>
      <c r="I71" s="28"/>
      <c r="J71" s="28">
        <f>AVERAGE(D71:I71)</f>
        <v>52128.061701426101</v>
      </c>
      <c r="K71" s="28">
        <f>STDEV(D71:I71)</f>
        <v>66.275560948888909</v>
      </c>
      <c r="L71" s="26">
        <f>ABS(MAX(D71:I71)-MIN(D71:I71))</f>
        <v>93.727797147803358</v>
      </c>
    </row>
    <row r="72" spans="1:12" x14ac:dyDescent="0.2">
      <c r="A72" s="25" t="s">
        <v>69</v>
      </c>
      <c r="B72" s="26"/>
      <c r="C72" s="27" t="s">
        <v>68</v>
      </c>
      <c r="D72" s="28"/>
      <c r="E72" s="29"/>
      <c r="F72" s="63">
        <v>6088.4688999999998</v>
      </c>
      <c r="G72" s="28"/>
      <c r="H72" s="55">
        <v>6108.7714076845696</v>
      </c>
      <c r="I72" s="28"/>
      <c r="J72" s="28">
        <f>AVERAGE(D72:I72)</f>
        <v>6098.6201538422847</v>
      </c>
      <c r="K72" s="28">
        <f>STDEV(D72:I72)</f>
        <v>14.356040858851239</v>
      </c>
      <c r="L72" s="26">
        <f>ABS(MAX(D72:I72)-MIN(D72:I72))</f>
        <v>20.302507684569719</v>
      </c>
    </row>
    <row r="73" spans="1:12" x14ac:dyDescent="0.2">
      <c r="A73" s="38" t="s">
        <v>70</v>
      </c>
      <c r="B73" s="26"/>
      <c r="C73" s="27" t="s">
        <v>71</v>
      </c>
      <c r="D73" s="28"/>
      <c r="E73" s="29"/>
      <c r="F73" s="64">
        <v>2372.0070999999998</v>
      </c>
      <c r="G73" s="28"/>
      <c r="H73" s="54">
        <v>2371.08184330018</v>
      </c>
      <c r="I73" s="28"/>
      <c r="J73" s="28">
        <f>AVERAGE(D73:I73)</f>
        <v>2371.5444716500897</v>
      </c>
      <c r="K73" s="28">
        <f>STDEV(D73:I73)</f>
        <v>0.65425528678085476</v>
      </c>
      <c r="L73" s="26">
        <f>ABS(MAX(D73:I73)-MIN(D73:I73))</f>
        <v>0.92525669981978353</v>
      </c>
    </row>
    <row r="74" spans="1:12" x14ac:dyDescent="0.2">
      <c r="A74" s="38" t="s">
        <v>72</v>
      </c>
      <c r="B74" s="26"/>
      <c r="C74" s="27" t="s">
        <v>71</v>
      </c>
      <c r="D74" s="28"/>
      <c r="E74" s="29"/>
      <c r="F74" s="64">
        <v>232.1619</v>
      </c>
      <c r="G74" s="28"/>
      <c r="H74" s="54">
        <v>231.74768327368901</v>
      </c>
      <c r="I74" s="28"/>
      <c r="J74" s="28">
        <f>AVERAGE(D74:I74)</f>
        <v>231.9547916368445</v>
      </c>
      <c r="K74" s="28">
        <f>STDEV(D74:I74)</f>
        <v>0.29289545605539807</v>
      </c>
      <c r="L74" s="26">
        <f>ABS(MAX(D74:I74)-MIN(D74:I74))</f>
        <v>0.41421672631099682</v>
      </c>
    </row>
    <row r="75" spans="1:12" x14ac:dyDescent="0.2">
      <c r="A75" s="39" t="s">
        <v>73</v>
      </c>
      <c r="B75" s="32"/>
      <c r="C75" s="33" t="s">
        <v>71</v>
      </c>
      <c r="D75" s="34"/>
      <c r="E75" s="29"/>
      <c r="F75" s="64">
        <v>2604.1691000000001</v>
      </c>
      <c r="G75" s="56"/>
      <c r="H75" s="53">
        <v>2602.8295265738702</v>
      </c>
      <c r="I75" s="56"/>
      <c r="J75" s="34">
        <f>AVERAGE(D75:I75)</f>
        <v>2603.4993132869349</v>
      </c>
      <c r="K75" s="34">
        <f>STDEV(D75:I75)</f>
        <v>0.94722145351371057</v>
      </c>
      <c r="L75" s="32">
        <f>ABS(MAX(D75:I75)-MIN(D75:I75))</f>
        <v>1.3395734261298458</v>
      </c>
    </row>
    <row r="76" spans="1:12" x14ac:dyDescent="0.2">
      <c r="A76" s="40"/>
      <c r="B76" s="28"/>
      <c r="C76" s="28"/>
      <c r="D76" s="28"/>
      <c r="E76" s="30"/>
      <c r="F76" s="28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50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57"/>
      <c r="F80" s="64">
        <v>4283.3778000000002</v>
      </c>
      <c r="G80" s="28"/>
      <c r="H80" s="52">
        <v>7710.0800000064201</v>
      </c>
      <c r="I80" s="28"/>
      <c r="J80" s="28">
        <f t="shared" ref="J80:J83" si="9">AVERAGE(D80:I80)</f>
        <v>5996.7289000032106</v>
      </c>
      <c r="K80" s="28">
        <f t="shared" ref="K80:K83" si="10">STDEV(D80:I80)</f>
        <v>2423.0443627313989</v>
      </c>
      <c r="L80" s="26">
        <f t="shared" ref="L80:L83" si="11">ABS(MAX(D80:I80)-MIN(D80:I80))</f>
        <v>3426.7022000064198</v>
      </c>
    </row>
    <row r="81" spans="1:12" x14ac:dyDescent="0.2">
      <c r="A81" s="25" t="s">
        <v>77</v>
      </c>
      <c r="B81" s="26"/>
      <c r="C81" s="27" t="s">
        <v>76</v>
      </c>
      <c r="D81" s="28"/>
      <c r="E81" s="57"/>
      <c r="F81" s="64">
        <v>388.17</v>
      </c>
      <c r="G81" s="28"/>
      <c r="H81" s="54">
        <v>503.67000000000399</v>
      </c>
      <c r="I81" s="28"/>
      <c r="J81" s="28">
        <f t="shared" si="9"/>
        <v>445.92000000000201</v>
      </c>
      <c r="K81" s="28">
        <f t="shared" si="10"/>
        <v>81.670833227048732</v>
      </c>
      <c r="L81" s="26">
        <f t="shared" si="11"/>
        <v>115.50000000000398</v>
      </c>
    </row>
    <row r="82" spans="1:12" x14ac:dyDescent="0.2">
      <c r="A82" s="25" t="s">
        <v>78</v>
      </c>
      <c r="B82" s="26"/>
      <c r="C82" s="27" t="s">
        <v>46</v>
      </c>
      <c r="D82" s="28"/>
      <c r="E82" s="57"/>
      <c r="F82" s="64">
        <v>0</v>
      </c>
      <c r="G82" s="28"/>
      <c r="H82" s="9">
        <v>0</v>
      </c>
      <c r="I82" s="28"/>
      <c r="J82" s="28">
        <f t="shared" si="9"/>
        <v>0</v>
      </c>
      <c r="K82" s="28">
        <f t="shared" si="10"/>
        <v>0</v>
      </c>
      <c r="L82" s="26">
        <f t="shared" si="11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57"/>
      <c r="F83" s="64">
        <v>240</v>
      </c>
      <c r="G83" s="28"/>
      <c r="H83" s="9">
        <v>240.357142857214</v>
      </c>
      <c r="I83" s="28"/>
      <c r="J83" s="28">
        <f t="shared" si="9"/>
        <v>240.178571428607</v>
      </c>
      <c r="K83" s="28">
        <f t="shared" si="10"/>
        <v>0.2525381361883588</v>
      </c>
      <c r="L83" s="26">
        <f t="shared" si="11"/>
        <v>0.35714285721400074</v>
      </c>
    </row>
    <row r="84" spans="1:12" x14ac:dyDescent="0.2">
      <c r="A84" s="40"/>
      <c r="B84" s="28"/>
      <c r="C84" s="28"/>
      <c r="D84" s="28"/>
      <c r="E84" s="30"/>
      <c r="F84" s="28"/>
      <c r="G84" s="28"/>
      <c r="H84" s="52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50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x14ac:dyDescent="0.2">
      <c r="A88" s="38" t="s">
        <v>82</v>
      </c>
      <c r="B88" s="26"/>
      <c r="C88" s="27" t="s">
        <v>83</v>
      </c>
      <c r="D88" s="28"/>
      <c r="E88" s="29"/>
      <c r="F88" s="64">
        <v>7116.0213999999996</v>
      </c>
      <c r="G88" s="28">
        <f>H88/5*3</f>
        <v>7808.4885797216411</v>
      </c>
      <c r="H88" s="52">
        <v>13014.147632869401</v>
      </c>
      <c r="I88" s="28"/>
      <c r="J88" s="28">
        <f t="shared" ref="J88:J93" si="12">AVERAGE(D88:I88)</f>
        <v>9312.8858708636817</v>
      </c>
      <c r="K88" s="28">
        <f t="shared" ref="K88:K93" si="13">STDEV(D88:I88)</f>
        <v>3224.0318968509259</v>
      </c>
      <c r="L88" s="26">
        <f t="shared" ref="L88:L93" si="14">ABS(MAX(D88:I88)-MIN(D88:I88))</f>
        <v>5898.1262328694011</v>
      </c>
    </row>
    <row r="89" spans="1:12" x14ac:dyDescent="0.2">
      <c r="A89" s="38" t="s">
        <v>84</v>
      </c>
      <c r="B89" s="26"/>
      <c r="C89" s="27" t="s">
        <v>83</v>
      </c>
      <c r="D89" s="28"/>
      <c r="E89" s="29"/>
      <c r="F89" s="64">
        <v>4283.3778000000002</v>
      </c>
      <c r="G89" s="28"/>
      <c r="H89" s="54">
        <v>7710.0800000064201</v>
      </c>
      <c r="I89" s="28"/>
      <c r="J89" s="28">
        <f t="shared" si="12"/>
        <v>5996.7289000032106</v>
      </c>
      <c r="K89" s="28">
        <f t="shared" si="13"/>
        <v>2423.0443627313989</v>
      </c>
      <c r="L89" s="26">
        <f t="shared" si="14"/>
        <v>3426.7022000064198</v>
      </c>
    </row>
    <row r="90" spans="1:12" x14ac:dyDescent="0.2">
      <c r="A90" s="38" t="s">
        <v>85</v>
      </c>
      <c r="B90" s="26"/>
      <c r="C90" s="27" t="s">
        <v>83</v>
      </c>
      <c r="D90" s="28"/>
      <c r="E90" s="29"/>
      <c r="F90" s="64">
        <v>388.17</v>
      </c>
      <c r="G90" s="28"/>
      <c r="H90" s="54">
        <v>503.67000000000399</v>
      </c>
      <c r="I90" s="28"/>
      <c r="J90" s="28">
        <f t="shared" si="12"/>
        <v>445.92000000000201</v>
      </c>
      <c r="K90" s="28">
        <f t="shared" si="13"/>
        <v>81.670833227048732</v>
      </c>
      <c r="L90" s="26">
        <f t="shared" si="14"/>
        <v>115.50000000000398</v>
      </c>
    </row>
    <row r="91" spans="1:12" x14ac:dyDescent="0.2">
      <c r="A91" s="38" t="s">
        <v>86</v>
      </c>
      <c r="B91" s="26"/>
      <c r="C91" s="27" t="s">
        <v>83</v>
      </c>
      <c r="D91" s="28"/>
      <c r="E91" s="29"/>
      <c r="F91" s="64">
        <v>0</v>
      </c>
      <c r="G91" s="28"/>
      <c r="H91" s="54">
        <v>0</v>
      </c>
      <c r="I91" s="28"/>
      <c r="J91" s="28">
        <f t="shared" si="12"/>
        <v>0</v>
      </c>
      <c r="K91" s="28">
        <f t="shared" si="13"/>
        <v>0</v>
      </c>
      <c r="L91" s="26">
        <f t="shared" si="14"/>
        <v>0</v>
      </c>
    </row>
    <row r="92" spans="1:12" x14ac:dyDescent="0.2">
      <c r="A92" s="38" t="s">
        <v>87</v>
      </c>
      <c r="B92" s="26"/>
      <c r="C92" s="27" t="s">
        <v>83</v>
      </c>
      <c r="D92" s="28"/>
      <c r="E92" s="29"/>
      <c r="F92" s="64">
        <v>240</v>
      </c>
      <c r="G92" s="28"/>
      <c r="H92" s="54">
        <v>240.357142857214</v>
      </c>
      <c r="I92" s="28"/>
      <c r="J92" s="28">
        <f t="shared" si="12"/>
        <v>240.178571428607</v>
      </c>
      <c r="K92" s="28">
        <f t="shared" si="13"/>
        <v>0.2525381361883588</v>
      </c>
      <c r="L92" s="26">
        <f t="shared" si="14"/>
        <v>0.35714285721400074</v>
      </c>
    </row>
    <row r="93" spans="1:12" x14ac:dyDescent="0.2">
      <c r="A93" s="39" t="s">
        <v>89</v>
      </c>
      <c r="B93" s="32"/>
      <c r="C93" s="33" t="s">
        <v>83</v>
      </c>
      <c r="D93" s="34"/>
      <c r="E93" s="35"/>
      <c r="F93" s="64">
        <v>12027.569100000001</v>
      </c>
      <c r="G93" s="34"/>
      <c r="H93" s="53">
        <v>21468.254775732999</v>
      </c>
      <c r="I93" s="34"/>
      <c r="J93" s="34">
        <f t="shared" si="12"/>
        <v>16747.911937866498</v>
      </c>
      <c r="K93" s="34">
        <f t="shared" si="13"/>
        <v>6675.5728603615207</v>
      </c>
      <c r="L93" s="32">
        <f t="shared" si="14"/>
        <v>9440.6856757329988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50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ht="14.25" x14ac:dyDescent="0.2">
      <c r="A98" s="25" t="s">
        <v>91</v>
      </c>
      <c r="B98" s="26"/>
      <c r="C98" s="27" t="s">
        <v>31</v>
      </c>
      <c r="D98" s="28"/>
      <c r="E98" s="29"/>
      <c r="F98" s="28"/>
      <c r="G98" s="28"/>
      <c r="H98" s="52">
        <v>6.7920704624782902</v>
      </c>
      <c r="I98" s="28"/>
      <c r="J98" s="28">
        <f>AVERAGE(D98:I98)</f>
        <v>6.7920704624782902</v>
      </c>
      <c r="K98" s="28" t="e">
        <f>STDEV(D98:I98)</f>
        <v>#DIV/0!</v>
      </c>
      <c r="L98" s="26">
        <f>ABS(MAX(D98:I98)-MIN(D98:I98))</f>
        <v>0</v>
      </c>
    </row>
    <row r="99" spans="1:12" ht="14.25" x14ac:dyDescent="0.2">
      <c r="A99" s="25" t="s">
        <v>92</v>
      </c>
      <c r="B99" s="26"/>
      <c r="C99" s="27" t="s">
        <v>31</v>
      </c>
      <c r="D99" s="28"/>
      <c r="E99" s="29"/>
      <c r="F99" s="28"/>
      <c r="G99" s="28"/>
      <c r="H99" s="54">
        <v>22.542272675531599</v>
      </c>
      <c r="I99" s="28"/>
      <c r="J99" s="28">
        <f>AVERAGE(D99:I99)</f>
        <v>22.542272675531599</v>
      </c>
      <c r="K99" s="28" t="e">
        <f>STDEV(D99:I99)</f>
        <v>#DIV/0!</v>
      </c>
      <c r="L99" s="26">
        <f>ABS(MAX(D99:I99)-MIN(D99:I99))</f>
        <v>0</v>
      </c>
    </row>
    <row r="100" spans="1:12" ht="14.25" x14ac:dyDescent="0.2">
      <c r="A100" s="25" t="s">
        <v>93</v>
      </c>
      <c r="B100" s="26"/>
      <c r="C100" s="27" t="s">
        <v>23</v>
      </c>
      <c r="D100" s="28"/>
      <c r="E100" s="29"/>
      <c r="F100" s="28"/>
      <c r="G100" s="28"/>
      <c r="H100" s="54">
        <v>15.5488058155563</v>
      </c>
      <c r="I100" s="28"/>
      <c r="J100" s="28">
        <f>AVERAGE(D100:I100)</f>
        <v>15.5488058155563</v>
      </c>
      <c r="K100" s="28" t="e">
        <f>STDEV(D100:I100)</f>
        <v>#DIV/0!</v>
      </c>
      <c r="L100" s="26">
        <f>ABS(MAX(D100:I100)-MIN(D100:I100))</f>
        <v>0</v>
      </c>
    </row>
    <row r="101" spans="1:12" x14ac:dyDescent="0.2">
      <c r="A101" s="38" t="s">
        <v>94</v>
      </c>
      <c r="B101" s="26"/>
      <c r="C101" s="27"/>
      <c r="D101" s="28"/>
      <c r="E101" s="29"/>
      <c r="F101" s="28"/>
      <c r="G101" s="28"/>
      <c r="H101" s="54">
        <v>0</v>
      </c>
      <c r="I101" s="28"/>
      <c r="J101" s="28"/>
      <c r="K101" s="28"/>
      <c r="L101" s="26"/>
    </row>
    <row r="102" spans="1:12" x14ac:dyDescent="0.2">
      <c r="A102" s="38" t="s">
        <v>95</v>
      </c>
      <c r="B102" s="26"/>
      <c r="C102" s="27" t="s">
        <v>96</v>
      </c>
      <c r="D102" s="28"/>
      <c r="E102" s="29"/>
      <c r="F102" s="47"/>
      <c r="G102" s="28"/>
      <c r="H102" s="54">
        <v>1.7916666666666801</v>
      </c>
      <c r="I102" s="28"/>
      <c r="J102" s="28">
        <f>AVERAGE(D102:I102)</f>
        <v>1.7916666666666801</v>
      </c>
      <c r="K102" s="28" t="e">
        <f>STDEV(D102:I102)</f>
        <v>#DIV/0!</v>
      </c>
      <c r="L102" s="26">
        <f>ABS(MAX(D102:I102)-MIN(D102:I102))</f>
        <v>0</v>
      </c>
    </row>
    <row r="103" spans="1:12" x14ac:dyDescent="0.2">
      <c r="A103" s="38" t="s">
        <v>97</v>
      </c>
      <c r="B103" s="26"/>
      <c r="C103" s="27" t="s">
        <v>98</v>
      </c>
      <c r="D103" s="28"/>
      <c r="E103" s="29"/>
      <c r="F103" s="48"/>
      <c r="G103" s="28"/>
      <c r="H103" s="54">
        <v>25.5952380952385</v>
      </c>
      <c r="I103" s="28"/>
      <c r="J103" s="28">
        <f>AVERAGE(D103:I103)</f>
        <v>25.5952380952385</v>
      </c>
      <c r="K103" s="28" t="e">
        <f>STDEV(D103:I103)</f>
        <v>#DIV/0!</v>
      </c>
      <c r="L103" s="26">
        <f>ABS(MAX(D103:I103)-MIN(D103:I103))</f>
        <v>0</v>
      </c>
    </row>
    <row r="104" spans="1:12" x14ac:dyDescent="0.2">
      <c r="A104" s="41" t="s">
        <v>99</v>
      </c>
      <c r="B104" s="26"/>
      <c r="C104" s="27" t="s">
        <v>83</v>
      </c>
      <c r="D104" s="28"/>
      <c r="E104" s="29"/>
      <c r="F104" s="47"/>
      <c r="G104" s="28"/>
      <c r="H104" s="54">
        <v>7</v>
      </c>
      <c r="I104" s="28"/>
      <c r="J104" s="28">
        <f>AVERAGE(D104:I104)</f>
        <v>7</v>
      </c>
      <c r="K104" s="28" t="e">
        <f>STDEV(D104:I104)</f>
        <v>#DIV/0!</v>
      </c>
      <c r="L104" s="26">
        <f>ABS(MAX(D104:I104)-MIN(D104:I104))</f>
        <v>0</v>
      </c>
    </row>
    <row r="105" spans="1:12" x14ac:dyDescent="0.2">
      <c r="A105" s="38" t="s">
        <v>100</v>
      </c>
      <c r="B105" s="26"/>
      <c r="C105" s="27"/>
      <c r="D105" s="28"/>
      <c r="E105" s="29"/>
      <c r="F105" s="28"/>
      <c r="G105" s="28"/>
      <c r="H105" s="54">
        <v>0</v>
      </c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29"/>
      <c r="G106" s="28"/>
      <c r="H106" s="54">
        <v>0</v>
      </c>
      <c r="I106" s="28"/>
      <c r="J106" s="28">
        <f>AVERAGE(D106:I106)</f>
        <v>0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29"/>
      <c r="G107" s="28"/>
      <c r="H107" s="54">
        <v>0</v>
      </c>
      <c r="I107" s="28"/>
      <c r="J107" s="28">
        <f>AVERAGE(D107:I107)</f>
        <v>0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1" t="s">
        <v>99</v>
      </c>
      <c r="B108" s="26"/>
      <c r="C108" s="27" t="s">
        <v>83</v>
      </c>
      <c r="D108" s="28"/>
      <c r="E108" s="29"/>
      <c r="G108" s="28"/>
      <c r="H108" s="54">
        <v>0</v>
      </c>
      <c r="I108" s="28"/>
      <c r="J108" s="28">
        <f>AVERAGE(D108:I108)</f>
        <v>0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68" t="s">
        <v>101</v>
      </c>
      <c r="B109" s="66"/>
      <c r="C109" s="27"/>
      <c r="D109" s="28"/>
      <c r="E109" s="29"/>
      <c r="F109" s="63"/>
      <c r="G109" s="28"/>
      <c r="H109" s="54">
        <v>0</v>
      </c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29"/>
      <c r="F110" s="63">
        <v>0.76041999999999998</v>
      </c>
      <c r="G110" s="28"/>
      <c r="H110" s="54">
        <v>0.81250000000000799</v>
      </c>
      <c r="I110" s="28"/>
      <c r="J110" s="28">
        <f>AVERAGE(D110:I110)</f>
        <v>0.78646000000000393</v>
      </c>
      <c r="K110" s="28">
        <f>STDEV(D110:I110)</f>
        <v>3.6826121164201059E-2</v>
      </c>
      <c r="L110" s="26">
        <f>ABS(MAX(D110:I110)-MIN(D110:I110))</f>
        <v>5.2080000000008009E-2</v>
      </c>
    </row>
    <row r="111" spans="1:12" x14ac:dyDescent="0.2">
      <c r="A111" t="s">
        <v>97</v>
      </c>
      <c r="B111" s="26"/>
      <c r="C111" s="27" t="s">
        <v>98</v>
      </c>
      <c r="D111" s="28"/>
      <c r="E111" s="29"/>
      <c r="F111" s="63">
        <v>10.863099999999999</v>
      </c>
      <c r="G111" s="28"/>
      <c r="H111" s="54">
        <v>11.607142857143099</v>
      </c>
      <c r="I111" s="28"/>
      <c r="J111" s="28">
        <f>AVERAGE(D111:I111)</f>
        <v>11.235121428571549</v>
      </c>
      <c r="K111" s="28">
        <f>STDEV(D111:I111)</f>
        <v>0.52611774977929959</v>
      </c>
      <c r="L111" s="26">
        <f>ABS(MAX(D111:I111)-MIN(D111:I111))</f>
        <v>0.74404285714309992</v>
      </c>
    </row>
    <row r="112" spans="1:12" x14ac:dyDescent="0.2">
      <c r="A112" t="s">
        <v>99</v>
      </c>
      <c r="B112" s="26"/>
      <c r="C112" s="27" t="s">
        <v>83</v>
      </c>
      <c r="D112" s="28"/>
      <c r="E112" s="29"/>
      <c r="F112" s="61">
        <v>5</v>
      </c>
      <c r="G112" s="28"/>
      <c r="H112" s="54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68" t="s">
        <v>102</v>
      </c>
      <c r="B113" s="66"/>
      <c r="C113" s="27"/>
      <c r="D113" s="28"/>
      <c r="E113" s="29"/>
      <c r="F113" s="28"/>
      <c r="G113" s="28"/>
      <c r="H113" s="54">
        <v>0</v>
      </c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4">
        <v>0</v>
      </c>
      <c r="I114" s="28"/>
      <c r="J114" s="28">
        <f>AVERAGE(D114:I114)</f>
        <v>0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4">
        <v>0</v>
      </c>
      <c r="I115" s="28"/>
      <c r="J115" s="28">
        <f>AVERAGE(D115:I115)</f>
        <v>0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4">
        <v>0</v>
      </c>
      <c r="I116" s="28"/>
      <c r="J116" s="28">
        <f>AVERAGE(D116:I116)</f>
        <v>0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65" t="s">
        <v>103</v>
      </c>
      <c r="B117" s="66"/>
      <c r="C117" s="27"/>
      <c r="D117" s="28"/>
      <c r="E117" s="29"/>
      <c r="F117" s="28"/>
      <c r="G117" s="28"/>
      <c r="H117" s="54">
        <v>0</v>
      </c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4">
        <v>0</v>
      </c>
      <c r="I118" s="28"/>
      <c r="J118" s="28">
        <f>AVERAGE(D118:I118)</f>
        <v>0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4">
        <v>0</v>
      </c>
      <c r="I119" s="28"/>
      <c r="J119" s="28">
        <f>AVERAGE(D119:I119)</f>
        <v>0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3" t="s">
        <v>99</v>
      </c>
      <c r="B120" s="32"/>
      <c r="C120" s="33" t="s">
        <v>83</v>
      </c>
      <c r="D120" s="34"/>
      <c r="E120" s="35"/>
      <c r="F120" s="34"/>
      <c r="G120" s="34"/>
      <c r="H120" s="53">
        <v>0</v>
      </c>
      <c r="I120" s="34"/>
      <c r="J120" s="28">
        <f>AVERAGE(D120:I120)</f>
        <v>0</v>
      </c>
      <c r="K120" s="28" t="e">
        <f>STDEV(D120:I120)</f>
        <v>#DIV/0!</v>
      </c>
      <c r="L120" s="26">
        <f>ABS(MAX(D120:I120)-MIN(D120:I120))</f>
        <v>0</v>
      </c>
    </row>
    <row r="121" spans="1:12" s="47" customFormat="1" x14ac:dyDescent="0.2">
      <c r="A121" s="46"/>
      <c r="B121" s="28"/>
      <c r="C121" s="28"/>
      <c r="D121" s="28"/>
      <c r="E121" s="30"/>
      <c r="F121" s="28"/>
      <c r="G121" s="28"/>
      <c r="H121" s="52"/>
      <c r="I121" s="28"/>
      <c r="J121" s="62"/>
      <c r="K121" s="62"/>
      <c r="L121" s="62"/>
    </row>
    <row r="122" spans="1:12" s="47" customFormat="1" x14ac:dyDescent="0.2">
      <c r="A122" s="47" t="s">
        <v>132</v>
      </c>
      <c r="B122" s="28"/>
      <c r="D122" s="28"/>
      <c r="E122" s="30"/>
      <c r="F122" s="49"/>
      <c r="G122" s="28"/>
      <c r="H122" s="52"/>
      <c r="I122" s="28"/>
      <c r="J122" s="28"/>
      <c r="K122" s="28"/>
      <c r="L122" s="28"/>
    </row>
    <row r="123" spans="1:12" s="47" customFormat="1" x14ac:dyDescent="0.2">
      <c r="A123" s="47" t="s">
        <v>133</v>
      </c>
      <c r="B123" s="28"/>
      <c r="D123" s="28"/>
      <c r="E123" s="30"/>
      <c r="F123" s="49"/>
      <c r="G123" s="28"/>
      <c r="H123" s="52"/>
      <c r="I123" s="28"/>
      <c r="J123" s="28"/>
      <c r="K123" s="28"/>
      <c r="L123" s="28"/>
    </row>
    <row r="124" spans="1:12" s="47" customFormat="1" x14ac:dyDescent="0.2">
      <c r="A124" s="47" t="s">
        <v>156</v>
      </c>
      <c r="B124" s="28"/>
      <c r="C124" s="47" t="s">
        <v>155</v>
      </c>
      <c r="D124" s="28"/>
      <c r="E124" s="30"/>
      <c r="F124" s="63">
        <v>1.0529999999999999E-2</v>
      </c>
      <c r="G124" s="28"/>
      <c r="H124" s="52">
        <v>1.6407706953089601E-2</v>
      </c>
      <c r="I124" s="28"/>
      <c r="J124" s="28">
        <f t="shared" ref="J124:J129" si="15">AVERAGE(D124:I124)</f>
        <v>1.34688534765448E-2</v>
      </c>
      <c r="K124" s="28">
        <f t="shared" ref="K124:K129" si="16">STDEV(D124:I124)</f>
        <v>4.1561664443569828E-3</v>
      </c>
      <c r="L124" s="28">
        <f t="shared" ref="L124:L129" si="17">ABS(MAX(D124:I124)-MIN(D124:I124))</f>
        <v>5.8777069530896019E-3</v>
      </c>
    </row>
    <row r="125" spans="1:12" s="47" customFormat="1" x14ac:dyDescent="0.2">
      <c r="A125" s="47" t="s">
        <v>156</v>
      </c>
      <c r="B125" s="28"/>
      <c r="C125" s="47" t="s">
        <v>155</v>
      </c>
      <c r="D125" s="28"/>
      <c r="E125" s="30"/>
      <c r="F125" s="63">
        <v>1.1245E-2</v>
      </c>
      <c r="G125" s="28"/>
      <c r="H125" s="52">
        <v>1.7495294103655201E-2</v>
      </c>
      <c r="I125" s="28"/>
      <c r="J125" s="28">
        <f t="shared" si="15"/>
        <v>1.4370147051827601E-2</v>
      </c>
      <c r="K125" s="28">
        <f t="shared" si="16"/>
        <v>4.4196253451048812E-3</v>
      </c>
      <c r="L125" s="28">
        <f t="shared" si="17"/>
        <v>6.2502941036552007E-3</v>
      </c>
    </row>
    <row r="126" spans="1:12" s="47" customFormat="1" x14ac:dyDescent="0.2">
      <c r="A126" s="47" t="s">
        <v>157</v>
      </c>
      <c r="B126" s="28"/>
      <c r="C126" s="47" t="s">
        <v>155</v>
      </c>
      <c r="D126" s="28"/>
      <c r="E126" s="30"/>
      <c r="F126" s="63">
        <v>1.2000999999999999</v>
      </c>
      <c r="G126" s="28"/>
      <c r="H126" s="52">
        <v>1.9102941265126201</v>
      </c>
      <c r="I126" s="28"/>
      <c r="J126" s="28">
        <f t="shared" si="15"/>
        <v>1.5551970632563101</v>
      </c>
      <c r="K126" s="28">
        <f t="shared" si="16"/>
        <v>0.50218308281593027</v>
      </c>
      <c r="L126" s="28">
        <f t="shared" si="17"/>
        <v>0.71019412651262015</v>
      </c>
    </row>
    <row r="127" spans="1:12" s="47" customFormat="1" x14ac:dyDescent="0.2">
      <c r="A127" s="47" t="s">
        <v>158</v>
      </c>
      <c r="B127" s="28"/>
      <c r="C127" s="47" t="s">
        <v>155</v>
      </c>
      <c r="D127" s="28"/>
      <c r="E127" s="30"/>
      <c r="F127" s="63">
        <v>0.55913999999999997</v>
      </c>
      <c r="G127" s="28"/>
      <c r="H127" s="52">
        <v>0.95092590666824695</v>
      </c>
      <c r="I127" s="28"/>
      <c r="J127" s="28">
        <f t="shared" si="15"/>
        <v>0.75503295333412346</v>
      </c>
      <c r="K127" s="28">
        <f t="shared" si="16"/>
        <v>0.27703447137843729</v>
      </c>
      <c r="L127" s="28">
        <f t="shared" si="17"/>
        <v>0.39178590666824697</v>
      </c>
    </row>
    <row r="128" spans="1:12" s="47" customFormat="1" x14ac:dyDescent="0.2">
      <c r="A128" s="47" t="s">
        <v>159</v>
      </c>
      <c r="B128" s="28"/>
      <c r="C128" s="47" t="s">
        <v>155</v>
      </c>
      <c r="D128" s="28"/>
      <c r="E128" s="30"/>
      <c r="F128" s="63">
        <v>0.23502999999999999</v>
      </c>
      <c r="G128" s="28"/>
      <c r="H128" s="52">
        <v>0.43140121083480498</v>
      </c>
      <c r="I128" s="28"/>
      <c r="J128" s="28">
        <f t="shared" si="15"/>
        <v>0.33321560541740247</v>
      </c>
      <c r="K128" s="28">
        <f t="shared" si="16"/>
        <v>0.13885541481110392</v>
      </c>
      <c r="L128" s="28">
        <f t="shared" si="17"/>
        <v>0.19637121083480499</v>
      </c>
    </row>
    <row r="129" spans="1:12" s="47" customFormat="1" x14ac:dyDescent="0.2">
      <c r="A129" s="47" t="s">
        <v>160</v>
      </c>
      <c r="B129" s="28"/>
      <c r="C129" s="47" t="s">
        <v>155</v>
      </c>
      <c r="D129" s="28"/>
      <c r="E129" s="30"/>
      <c r="F129" s="63">
        <v>2.0160999999999998</v>
      </c>
      <c r="G129" s="28"/>
      <c r="H129" s="52">
        <v>3.32652424507241</v>
      </c>
      <c r="I129" s="28"/>
      <c r="J129" s="34">
        <f t="shared" si="15"/>
        <v>2.6713121225362046</v>
      </c>
      <c r="K129" s="34">
        <f t="shared" si="16"/>
        <v>0.92660986992196404</v>
      </c>
      <c r="L129" s="34">
        <f t="shared" si="17"/>
        <v>1.3104242450724102</v>
      </c>
    </row>
    <row r="130" spans="1:12" x14ac:dyDescent="0.2">
      <c r="B130"/>
      <c r="C130"/>
      <c r="D130"/>
      <c r="E130"/>
      <c r="F130"/>
      <c r="G13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4"/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5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59"/>
  <sheetViews>
    <sheetView topLeftCell="A116" workbookViewId="0">
      <selection activeCell="B133" sqref="B133:B138"/>
    </sheetView>
  </sheetViews>
  <sheetFormatPr defaultRowHeight="12.75" x14ac:dyDescent="0.2"/>
  <sheetData>
    <row r="1" spans="2:43" x14ac:dyDescent="0.2">
      <c r="P1" t="s">
        <v>88</v>
      </c>
    </row>
    <row r="2" spans="2:43" x14ac:dyDescent="0.2">
      <c r="B2" t="s">
        <v>106</v>
      </c>
      <c r="I2" t="s">
        <v>106</v>
      </c>
      <c r="P2" t="s">
        <v>106</v>
      </c>
      <c r="W2" t="s">
        <v>106</v>
      </c>
      <c r="AC2" t="s">
        <v>106</v>
      </c>
      <c r="AJ2" t="s">
        <v>106</v>
      </c>
      <c r="AQ2" t="s">
        <v>106</v>
      </c>
    </row>
    <row r="3" spans="2:43" x14ac:dyDescent="0.2">
      <c r="B3" t="s">
        <v>104</v>
      </c>
      <c r="I3" t="s">
        <v>104</v>
      </c>
      <c r="P3" t="s">
        <v>104</v>
      </c>
      <c r="W3" t="s">
        <v>104</v>
      </c>
      <c r="AC3" t="s">
        <v>104</v>
      </c>
      <c r="AJ3" t="s">
        <v>104</v>
      </c>
      <c r="AQ3" t="s">
        <v>104</v>
      </c>
    </row>
    <row r="4" spans="2:43" x14ac:dyDescent="0.2">
      <c r="B4" t="s">
        <v>687</v>
      </c>
      <c r="I4" t="s">
        <v>107</v>
      </c>
      <c r="P4" t="s">
        <v>107</v>
      </c>
      <c r="W4" t="s">
        <v>107</v>
      </c>
      <c r="AC4" t="s">
        <v>371</v>
      </c>
      <c r="AJ4" t="s">
        <v>474</v>
      </c>
      <c r="AQ4" t="s">
        <v>580</v>
      </c>
    </row>
    <row r="5" spans="2:43" x14ac:dyDescent="0.2">
      <c r="B5" t="s">
        <v>108</v>
      </c>
      <c r="I5" t="s">
        <v>108</v>
      </c>
      <c r="P5" t="s">
        <v>108</v>
      </c>
      <c r="W5" t="s">
        <v>108</v>
      </c>
      <c r="AC5" t="s">
        <v>108</v>
      </c>
      <c r="AJ5" t="s">
        <v>108</v>
      </c>
      <c r="AQ5" t="s">
        <v>108</v>
      </c>
    </row>
    <row r="6" spans="2:43" x14ac:dyDescent="0.2">
      <c r="B6" t="s">
        <v>688</v>
      </c>
      <c r="I6" t="s">
        <v>163</v>
      </c>
      <c r="P6" t="s">
        <v>266</v>
      </c>
      <c r="W6" t="s">
        <v>266</v>
      </c>
      <c r="AC6" t="s">
        <v>372</v>
      </c>
      <c r="AJ6" t="s">
        <v>475</v>
      </c>
      <c r="AQ6" t="s">
        <v>581</v>
      </c>
    </row>
    <row r="7" spans="2:43" x14ac:dyDescent="0.2">
      <c r="B7" t="s">
        <v>689</v>
      </c>
      <c r="I7" t="s">
        <v>164</v>
      </c>
      <c r="P7" t="s">
        <v>267</v>
      </c>
      <c r="W7" t="s">
        <v>267</v>
      </c>
      <c r="AC7" t="s">
        <v>373</v>
      </c>
      <c r="AJ7" t="s">
        <v>476</v>
      </c>
      <c r="AQ7" t="s">
        <v>582</v>
      </c>
    </row>
    <row r="8" spans="2:43" x14ac:dyDescent="0.2">
      <c r="B8" t="s">
        <v>583</v>
      </c>
      <c r="I8" t="s">
        <v>165</v>
      </c>
      <c r="P8" t="s">
        <v>268</v>
      </c>
      <c r="W8" t="s">
        <v>268</v>
      </c>
      <c r="AC8" t="s">
        <v>374</v>
      </c>
      <c r="AJ8" t="s">
        <v>477</v>
      </c>
      <c r="AQ8" t="s">
        <v>583</v>
      </c>
    </row>
    <row r="9" spans="2:43" x14ac:dyDescent="0.2">
      <c r="B9" t="s">
        <v>690</v>
      </c>
      <c r="I9" t="s">
        <v>166</v>
      </c>
      <c r="P9" t="s">
        <v>269</v>
      </c>
      <c r="W9" t="s">
        <v>269</v>
      </c>
      <c r="AC9" t="s">
        <v>375</v>
      </c>
      <c r="AJ9" t="s">
        <v>478</v>
      </c>
      <c r="AQ9" t="s">
        <v>584</v>
      </c>
    </row>
    <row r="10" spans="2:43" x14ac:dyDescent="0.2">
      <c r="B10" t="s">
        <v>691</v>
      </c>
      <c r="I10" t="s">
        <v>167</v>
      </c>
      <c r="P10" t="s">
        <v>270</v>
      </c>
      <c r="W10" t="s">
        <v>270</v>
      </c>
      <c r="AC10" t="s">
        <v>376</v>
      </c>
      <c r="AJ10" t="s">
        <v>479</v>
      </c>
      <c r="AQ10" t="s">
        <v>585</v>
      </c>
    </row>
    <row r="11" spans="2:43" x14ac:dyDescent="0.2">
      <c r="B11" t="s">
        <v>586</v>
      </c>
      <c r="I11" t="s">
        <v>168</v>
      </c>
      <c r="P11" t="s">
        <v>168</v>
      </c>
      <c r="W11" t="s">
        <v>168</v>
      </c>
      <c r="AC11" t="s">
        <v>377</v>
      </c>
      <c r="AJ11" t="s">
        <v>480</v>
      </c>
      <c r="AQ11" t="s">
        <v>586</v>
      </c>
    </row>
    <row r="12" spans="2:43" x14ac:dyDescent="0.2">
      <c r="B12" t="s">
        <v>587</v>
      </c>
      <c r="I12" t="s">
        <v>169</v>
      </c>
      <c r="P12" t="s">
        <v>271</v>
      </c>
      <c r="W12" t="s">
        <v>271</v>
      </c>
      <c r="AC12" t="s">
        <v>378</v>
      </c>
      <c r="AJ12" t="s">
        <v>481</v>
      </c>
      <c r="AQ12" t="s">
        <v>587</v>
      </c>
    </row>
    <row r="13" spans="2:43" x14ac:dyDescent="0.2">
      <c r="B13" t="s">
        <v>692</v>
      </c>
      <c r="I13" t="s">
        <v>170</v>
      </c>
      <c r="P13" t="s">
        <v>272</v>
      </c>
      <c r="W13" t="s">
        <v>272</v>
      </c>
      <c r="AC13" t="s">
        <v>379</v>
      </c>
      <c r="AJ13" t="s">
        <v>482</v>
      </c>
      <c r="AQ13" t="s">
        <v>588</v>
      </c>
    </row>
    <row r="14" spans="2:43" x14ac:dyDescent="0.2">
      <c r="B14" t="s">
        <v>589</v>
      </c>
      <c r="I14" t="s">
        <v>171</v>
      </c>
      <c r="P14" t="s">
        <v>273</v>
      </c>
      <c r="W14" t="s">
        <v>273</v>
      </c>
      <c r="AC14" t="s">
        <v>380</v>
      </c>
      <c r="AJ14" t="s">
        <v>483</v>
      </c>
      <c r="AQ14" t="s">
        <v>589</v>
      </c>
    </row>
    <row r="15" spans="2:43" x14ac:dyDescent="0.2">
      <c r="B15" t="s">
        <v>693</v>
      </c>
      <c r="I15" t="s">
        <v>172</v>
      </c>
      <c r="P15" t="s">
        <v>274</v>
      </c>
      <c r="W15" t="s">
        <v>274</v>
      </c>
      <c r="AC15" t="s">
        <v>381</v>
      </c>
      <c r="AJ15" t="s">
        <v>484</v>
      </c>
      <c r="AQ15" t="s">
        <v>590</v>
      </c>
    </row>
    <row r="16" spans="2:43" x14ac:dyDescent="0.2">
      <c r="B16" t="s">
        <v>694</v>
      </c>
      <c r="I16" t="s">
        <v>173</v>
      </c>
      <c r="P16" t="s">
        <v>275</v>
      </c>
      <c r="W16" t="s">
        <v>275</v>
      </c>
      <c r="AC16" t="s">
        <v>382</v>
      </c>
      <c r="AJ16" t="s">
        <v>485</v>
      </c>
      <c r="AQ16" t="s">
        <v>591</v>
      </c>
    </row>
    <row r="17" spans="2:43" x14ac:dyDescent="0.2">
      <c r="B17" t="s">
        <v>695</v>
      </c>
      <c r="I17" t="s">
        <v>174</v>
      </c>
      <c r="P17" t="s">
        <v>276</v>
      </c>
      <c r="W17" t="s">
        <v>276</v>
      </c>
      <c r="AC17" t="s">
        <v>383</v>
      </c>
      <c r="AJ17" t="s">
        <v>486</v>
      </c>
      <c r="AQ17" t="s">
        <v>592</v>
      </c>
    </row>
    <row r="18" spans="2:43" x14ac:dyDescent="0.2">
      <c r="B18" t="s">
        <v>696</v>
      </c>
      <c r="I18" t="s">
        <v>175</v>
      </c>
      <c r="P18" t="s">
        <v>277</v>
      </c>
      <c r="W18" t="s">
        <v>277</v>
      </c>
      <c r="AC18" t="s">
        <v>384</v>
      </c>
      <c r="AJ18" t="s">
        <v>487</v>
      </c>
      <c r="AQ18" t="s">
        <v>593</v>
      </c>
    </row>
    <row r="19" spans="2:43" x14ac:dyDescent="0.2">
      <c r="B19" t="s">
        <v>109</v>
      </c>
      <c r="I19" t="s">
        <v>109</v>
      </c>
      <c r="P19" t="s">
        <v>109</v>
      </c>
      <c r="W19" t="s">
        <v>109</v>
      </c>
      <c r="AC19" t="s">
        <v>109</v>
      </c>
      <c r="AJ19" t="s">
        <v>109</v>
      </c>
      <c r="AQ19" t="s">
        <v>109</v>
      </c>
    </row>
    <row r="20" spans="2:43" x14ac:dyDescent="0.2">
      <c r="B20" t="s">
        <v>697</v>
      </c>
      <c r="I20" t="s">
        <v>176</v>
      </c>
      <c r="P20" t="s">
        <v>278</v>
      </c>
      <c r="W20" t="s">
        <v>278</v>
      </c>
      <c r="AC20" t="s">
        <v>385</v>
      </c>
      <c r="AJ20" t="s">
        <v>488</v>
      </c>
      <c r="AQ20" t="s">
        <v>594</v>
      </c>
    </row>
    <row r="21" spans="2:43" x14ac:dyDescent="0.2">
      <c r="B21" t="s">
        <v>698</v>
      </c>
      <c r="I21" t="s">
        <v>177</v>
      </c>
      <c r="P21" t="s">
        <v>279</v>
      </c>
      <c r="W21" t="s">
        <v>279</v>
      </c>
      <c r="AC21" t="s">
        <v>386</v>
      </c>
      <c r="AJ21" t="s">
        <v>489</v>
      </c>
      <c r="AQ21" t="s">
        <v>595</v>
      </c>
    </row>
    <row r="22" spans="2:43" x14ac:dyDescent="0.2">
      <c r="B22" t="s">
        <v>699</v>
      </c>
      <c r="I22" t="s">
        <v>178</v>
      </c>
      <c r="P22" t="s">
        <v>280</v>
      </c>
      <c r="W22" t="s">
        <v>280</v>
      </c>
      <c r="AC22" t="s">
        <v>387</v>
      </c>
      <c r="AJ22" t="s">
        <v>490</v>
      </c>
      <c r="AQ22" t="s">
        <v>596</v>
      </c>
    </row>
    <row r="23" spans="2:43" x14ac:dyDescent="0.2">
      <c r="B23" t="s">
        <v>700</v>
      </c>
      <c r="I23" t="s">
        <v>179</v>
      </c>
      <c r="P23" t="s">
        <v>281</v>
      </c>
      <c r="W23" t="s">
        <v>281</v>
      </c>
      <c r="AC23" t="s">
        <v>388</v>
      </c>
      <c r="AJ23" t="s">
        <v>491</v>
      </c>
      <c r="AQ23" t="s">
        <v>597</v>
      </c>
    </row>
    <row r="24" spans="2:43" x14ac:dyDescent="0.2">
      <c r="B24" t="s">
        <v>701</v>
      </c>
      <c r="I24" t="s">
        <v>180</v>
      </c>
      <c r="P24" t="s">
        <v>282</v>
      </c>
      <c r="W24" t="s">
        <v>282</v>
      </c>
      <c r="AC24" t="s">
        <v>389</v>
      </c>
      <c r="AJ24" t="s">
        <v>492</v>
      </c>
      <c r="AQ24" t="s">
        <v>598</v>
      </c>
    </row>
    <row r="25" spans="2:43" x14ac:dyDescent="0.2">
      <c r="B25" t="s">
        <v>88</v>
      </c>
      <c r="I25" t="s">
        <v>88</v>
      </c>
      <c r="P25" t="s">
        <v>88</v>
      </c>
      <c r="W25" t="s">
        <v>88</v>
      </c>
      <c r="AC25" t="s">
        <v>88</v>
      </c>
      <c r="AJ25" t="s">
        <v>88</v>
      </c>
      <c r="AQ25" t="s">
        <v>88</v>
      </c>
    </row>
    <row r="26" spans="2:43" x14ac:dyDescent="0.2">
      <c r="B26" t="s">
        <v>599</v>
      </c>
      <c r="I26" t="s">
        <v>181</v>
      </c>
      <c r="P26" t="s">
        <v>283</v>
      </c>
      <c r="W26" t="s">
        <v>283</v>
      </c>
      <c r="AC26" t="s">
        <v>390</v>
      </c>
      <c r="AJ26" t="s">
        <v>493</v>
      </c>
      <c r="AQ26" t="s">
        <v>599</v>
      </c>
    </row>
    <row r="27" spans="2:43" x14ac:dyDescent="0.2">
      <c r="B27" t="s">
        <v>702</v>
      </c>
      <c r="I27" t="s">
        <v>182</v>
      </c>
      <c r="P27" t="s">
        <v>284</v>
      </c>
      <c r="W27" t="s">
        <v>284</v>
      </c>
      <c r="AC27" t="s">
        <v>391</v>
      </c>
      <c r="AJ27" t="s">
        <v>494</v>
      </c>
      <c r="AQ27" t="s">
        <v>600</v>
      </c>
    </row>
    <row r="28" spans="2:43" x14ac:dyDescent="0.2">
      <c r="B28" t="s">
        <v>703</v>
      </c>
      <c r="I28" t="s">
        <v>183</v>
      </c>
      <c r="P28" t="s">
        <v>285</v>
      </c>
      <c r="W28" t="s">
        <v>285</v>
      </c>
      <c r="AC28" t="s">
        <v>392</v>
      </c>
      <c r="AJ28" t="s">
        <v>495</v>
      </c>
      <c r="AQ28" t="s">
        <v>601</v>
      </c>
    </row>
    <row r="29" spans="2:43" x14ac:dyDescent="0.2">
      <c r="B29" t="s">
        <v>602</v>
      </c>
      <c r="I29" t="s">
        <v>184</v>
      </c>
      <c r="P29" t="s">
        <v>286</v>
      </c>
      <c r="W29" t="s">
        <v>286</v>
      </c>
      <c r="AC29" t="s">
        <v>393</v>
      </c>
      <c r="AJ29" t="s">
        <v>496</v>
      </c>
      <c r="AQ29" t="s">
        <v>602</v>
      </c>
    </row>
    <row r="30" spans="2:43" x14ac:dyDescent="0.2">
      <c r="B30" t="s">
        <v>88</v>
      </c>
      <c r="I30" t="s">
        <v>88</v>
      </c>
      <c r="P30" t="s">
        <v>88</v>
      </c>
      <c r="W30" t="s">
        <v>88</v>
      </c>
      <c r="AC30" t="s">
        <v>88</v>
      </c>
      <c r="AJ30" t="s">
        <v>88</v>
      </c>
      <c r="AQ30" t="s">
        <v>88</v>
      </c>
    </row>
    <row r="31" spans="2:43" x14ac:dyDescent="0.2">
      <c r="B31" t="s">
        <v>110</v>
      </c>
      <c r="I31" t="s">
        <v>110</v>
      </c>
      <c r="P31" t="s">
        <v>110</v>
      </c>
      <c r="W31" t="s">
        <v>110</v>
      </c>
      <c r="AC31" t="s">
        <v>110</v>
      </c>
      <c r="AJ31" t="s">
        <v>110</v>
      </c>
      <c r="AQ31" t="s">
        <v>110</v>
      </c>
    </row>
    <row r="32" spans="2:43" x14ac:dyDescent="0.2">
      <c r="B32" t="s">
        <v>105</v>
      </c>
      <c r="I32" t="s">
        <v>105</v>
      </c>
      <c r="P32" t="s">
        <v>105</v>
      </c>
      <c r="W32" t="s">
        <v>105</v>
      </c>
      <c r="AC32" t="s">
        <v>105</v>
      </c>
      <c r="AJ32" t="s">
        <v>105</v>
      </c>
      <c r="AQ32" t="s">
        <v>105</v>
      </c>
    </row>
    <row r="33" spans="2:43" x14ac:dyDescent="0.2">
      <c r="B33" t="s">
        <v>704</v>
      </c>
      <c r="I33" t="s">
        <v>111</v>
      </c>
      <c r="P33" t="s">
        <v>111</v>
      </c>
      <c r="W33" t="s">
        <v>111</v>
      </c>
      <c r="AC33" t="s">
        <v>394</v>
      </c>
      <c r="AJ33" t="s">
        <v>497</v>
      </c>
      <c r="AQ33" t="s">
        <v>603</v>
      </c>
    </row>
    <row r="34" spans="2:43" x14ac:dyDescent="0.2">
      <c r="B34" t="s">
        <v>705</v>
      </c>
      <c r="I34" t="s">
        <v>185</v>
      </c>
      <c r="P34" t="s">
        <v>287</v>
      </c>
      <c r="W34" t="s">
        <v>287</v>
      </c>
      <c r="AC34" t="s">
        <v>395</v>
      </c>
      <c r="AJ34" t="s">
        <v>498</v>
      </c>
      <c r="AQ34" t="s">
        <v>604</v>
      </c>
    </row>
    <row r="35" spans="2:43" x14ac:dyDescent="0.2">
      <c r="B35" t="s">
        <v>706</v>
      </c>
      <c r="I35" t="s">
        <v>186</v>
      </c>
      <c r="P35" t="s">
        <v>288</v>
      </c>
      <c r="W35" t="s">
        <v>288</v>
      </c>
      <c r="AC35" t="s">
        <v>396</v>
      </c>
      <c r="AJ35" t="s">
        <v>499</v>
      </c>
      <c r="AQ35" t="s">
        <v>605</v>
      </c>
    </row>
    <row r="36" spans="2:43" x14ac:dyDescent="0.2">
      <c r="B36" t="s">
        <v>606</v>
      </c>
      <c r="I36" t="s">
        <v>187</v>
      </c>
      <c r="P36" t="s">
        <v>289</v>
      </c>
      <c r="W36" t="s">
        <v>289</v>
      </c>
      <c r="AC36" t="s">
        <v>397</v>
      </c>
      <c r="AJ36" t="s">
        <v>500</v>
      </c>
      <c r="AQ36" t="s">
        <v>606</v>
      </c>
    </row>
    <row r="37" spans="2:43" x14ac:dyDescent="0.2">
      <c r="B37" t="s">
        <v>707</v>
      </c>
      <c r="I37" t="s">
        <v>188</v>
      </c>
      <c r="P37" t="s">
        <v>290</v>
      </c>
      <c r="W37" t="s">
        <v>290</v>
      </c>
      <c r="AC37" t="s">
        <v>398</v>
      </c>
      <c r="AJ37" t="s">
        <v>501</v>
      </c>
      <c r="AQ37" t="s">
        <v>607</v>
      </c>
    </row>
    <row r="38" spans="2:43" x14ac:dyDescent="0.2">
      <c r="B38" t="s">
        <v>708</v>
      </c>
      <c r="I38" t="s">
        <v>189</v>
      </c>
      <c r="P38" t="s">
        <v>291</v>
      </c>
      <c r="W38" t="s">
        <v>291</v>
      </c>
      <c r="AC38" t="s">
        <v>399</v>
      </c>
      <c r="AJ38" t="s">
        <v>502</v>
      </c>
      <c r="AQ38" t="s">
        <v>608</v>
      </c>
    </row>
    <row r="39" spans="2:43" x14ac:dyDescent="0.2">
      <c r="B39" t="s">
        <v>709</v>
      </c>
      <c r="I39" t="s">
        <v>190</v>
      </c>
      <c r="P39" t="s">
        <v>292</v>
      </c>
      <c r="W39" t="s">
        <v>292</v>
      </c>
      <c r="AC39" t="s">
        <v>400</v>
      </c>
      <c r="AJ39" t="s">
        <v>503</v>
      </c>
      <c r="AQ39" t="s">
        <v>609</v>
      </c>
    </row>
    <row r="40" spans="2:43" x14ac:dyDescent="0.2">
      <c r="B40" t="s">
        <v>710</v>
      </c>
      <c r="I40" t="s">
        <v>191</v>
      </c>
      <c r="P40" t="s">
        <v>293</v>
      </c>
      <c r="W40" t="s">
        <v>293</v>
      </c>
      <c r="AC40" t="s">
        <v>401</v>
      </c>
      <c r="AJ40" t="s">
        <v>504</v>
      </c>
      <c r="AQ40" t="s">
        <v>610</v>
      </c>
    </row>
    <row r="41" spans="2:43" x14ac:dyDescent="0.2">
      <c r="B41" t="s">
        <v>711</v>
      </c>
      <c r="I41" t="s">
        <v>192</v>
      </c>
      <c r="P41" t="s">
        <v>294</v>
      </c>
      <c r="W41" t="s">
        <v>294</v>
      </c>
      <c r="AC41" t="s">
        <v>402</v>
      </c>
      <c r="AJ41" t="s">
        <v>505</v>
      </c>
      <c r="AQ41" t="s">
        <v>611</v>
      </c>
    </row>
    <row r="42" spans="2:43" x14ac:dyDescent="0.2">
      <c r="B42" t="s">
        <v>712</v>
      </c>
      <c r="I42" t="s">
        <v>193</v>
      </c>
      <c r="P42" t="s">
        <v>295</v>
      </c>
      <c r="W42" t="s">
        <v>295</v>
      </c>
      <c r="AC42" t="s">
        <v>403</v>
      </c>
      <c r="AJ42" t="s">
        <v>506</v>
      </c>
      <c r="AQ42" t="s">
        <v>612</v>
      </c>
    </row>
    <row r="43" spans="2:43" x14ac:dyDescent="0.2">
      <c r="B43" t="s">
        <v>713</v>
      </c>
      <c r="I43" t="s">
        <v>194</v>
      </c>
      <c r="P43" t="s">
        <v>296</v>
      </c>
      <c r="W43" t="s">
        <v>296</v>
      </c>
      <c r="AC43" t="s">
        <v>404</v>
      </c>
      <c r="AJ43" t="s">
        <v>507</v>
      </c>
      <c r="AQ43" t="s">
        <v>613</v>
      </c>
    </row>
    <row r="44" spans="2:43" x14ac:dyDescent="0.2">
      <c r="B44" t="s">
        <v>714</v>
      </c>
      <c r="I44" t="s">
        <v>195</v>
      </c>
      <c r="P44" t="s">
        <v>297</v>
      </c>
      <c r="W44" t="s">
        <v>297</v>
      </c>
      <c r="AC44" t="s">
        <v>405</v>
      </c>
      <c r="AJ44" t="s">
        <v>195</v>
      </c>
      <c r="AQ44" t="s">
        <v>614</v>
      </c>
    </row>
    <row r="45" spans="2:43" x14ac:dyDescent="0.2">
      <c r="B45" t="s">
        <v>715</v>
      </c>
      <c r="I45" t="s">
        <v>196</v>
      </c>
      <c r="P45" t="s">
        <v>298</v>
      </c>
      <c r="W45" t="s">
        <v>298</v>
      </c>
      <c r="AC45" t="s">
        <v>406</v>
      </c>
      <c r="AJ45" t="s">
        <v>508</v>
      </c>
      <c r="AQ45" t="s">
        <v>615</v>
      </c>
    </row>
    <row r="46" spans="2:43" x14ac:dyDescent="0.2">
      <c r="B46" t="s">
        <v>716</v>
      </c>
      <c r="I46" t="s">
        <v>197</v>
      </c>
      <c r="P46" t="s">
        <v>299</v>
      </c>
      <c r="W46" t="s">
        <v>299</v>
      </c>
      <c r="AC46" t="s">
        <v>407</v>
      </c>
      <c r="AJ46" t="s">
        <v>509</v>
      </c>
      <c r="AQ46" t="s">
        <v>616</v>
      </c>
    </row>
    <row r="47" spans="2:43" x14ac:dyDescent="0.2">
      <c r="B47" t="s">
        <v>717</v>
      </c>
      <c r="I47" t="s">
        <v>198</v>
      </c>
      <c r="P47" t="s">
        <v>300</v>
      </c>
      <c r="W47" t="s">
        <v>300</v>
      </c>
      <c r="AC47" t="s">
        <v>408</v>
      </c>
      <c r="AJ47" t="s">
        <v>510</v>
      </c>
      <c r="AQ47" t="s">
        <v>617</v>
      </c>
    </row>
    <row r="48" spans="2:43" x14ac:dyDescent="0.2">
      <c r="B48" t="s">
        <v>718</v>
      </c>
      <c r="I48" t="s">
        <v>199</v>
      </c>
      <c r="P48" t="s">
        <v>301</v>
      </c>
      <c r="W48" t="s">
        <v>301</v>
      </c>
      <c r="AC48" t="s">
        <v>409</v>
      </c>
      <c r="AJ48" t="s">
        <v>511</v>
      </c>
      <c r="AQ48" t="s">
        <v>618</v>
      </c>
    </row>
    <row r="49" spans="2:43" x14ac:dyDescent="0.2">
      <c r="B49" t="s">
        <v>719</v>
      </c>
      <c r="I49" t="s">
        <v>200</v>
      </c>
      <c r="P49" t="s">
        <v>302</v>
      </c>
      <c r="W49" t="s">
        <v>302</v>
      </c>
      <c r="AC49" t="s">
        <v>410</v>
      </c>
      <c r="AJ49" t="s">
        <v>512</v>
      </c>
      <c r="AQ49" t="s">
        <v>619</v>
      </c>
    </row>
    <row r="50" spans="2:43" x14ac:dyDescent="0.2">
      <c r="B50" t="s">
        <v>620</v>
      </c>
      <c r="I50" t="s">
        <v>201</v>
      </c>
      <c r="P50" t="s">
        <v>303</v>
      </c>
      <c r="W50" t="s">
        <v>303</v>
      </c>
      <c r="AC50" t="s">
        <v>411</v>
      </c>
      <c r="AJ50" t="s">
        <v>513</v>
      </c>
      <c r="AQ50" t="s">
        <v>620</v>
      </c>
    </row>
    <row r="51" spans="2:43" x14ac:dyDescent="0.2">
      <c r="B51" t="s">
        <v>720</v>
      </c>
      <c r="I51" t="s">
        <v>202</v>
      </c>
      <c r="P51" t="s">
        <v>304</v>
      </c>
      <c r="W51" t="s">
        <v>304</v>
      </c>
      <c r="AC51" t="s">
        <v>412</v>
      </c>
      <c r="AJ51" t="s">
        <v>514</v>
      </c>
      <c r="AQ51" t="s">
        <v>621</v>
      </c>
    </row>
    <row r="52" spans="2:43" x14ac:dyDescent="0.2">
      <c r="B52" t="s">
        <v>88</v>
      </c>
      <c r="I52" t="s">
        <v>88</v>
      </c>
      <c r="P52" t="s">
        <v>88</v>
      </c>
      <c r="W52" t="s">
        <v>88</v>
      </c>
      <c r="AC52" t="s">
        <v>88</v>
      </c>
      <c r="AJ52" t="s">
        <v>88</v>
      </c>
      <c r="AQ52" t="s">
        <v>88</v>
      </c>
    </row>
    <row r="53" spans="2:43" x14ac:dyDescent="0.2">
      <c r="B53" t="s">
        <v>721</v>
      </c>
      <c r="I53" t="s">
        <v>203</v>
      </c>
      <c r="P53" t="s">
        <v>305</v>
      </c>
      <c r="W53" t="s">
        <v>305</v>
      </c>
      <c r="AC53" t="s">
        <v>413</v>
      </c>
      <c r="AJ53" t="s">
        <v>515</v>
      </c>
      <c r="AQ53" t="s">
        <v>622</v>
      </c>
    </row>
    <row r="54" spans="2:43" x14ac:dyDescent="0.2">
      <c r="B54" t="s">
        <v>722</v>
      </c>
      <c r="I54" t="s">
        <v>204</v>
      </c>
      <c r="P54" t="s">
        <v>306</v>
      </c>
      <c r="W54" t="s">
        <v>306</v>
      </c>
      <c r="AC54" t="s">
        <v>414</v>
      </c>
      <c r="AJ54" t="s">
        <v>516</v>
      </c>
      <c r="AQ54" t="s">
        <v>623</v>
      </c>
    </row>
    <row r="55" spans="2:43" x14ac:dyDescent="0.2">
      <c r="B55" t="s">
        <v>723</v>
      </c>
      <c r="I55" t="s">
        <v>205</v>
      </c>
      <c r="P55" t="s">
        <v>307</v>
      </c>
      <c r="W55" t="s">
        <v>307</v>
      </c>
      <c r="AC55" t="s">
        <v>415</v>
      </c>
      <c r="AJ55" t="s">
        <v>517</v>
      </c>
      <c r="AQ55" t="s">
        <v>624</v>
      </c>
    </row>
    <row r="56" spans="2:43" x14ac:dyDescent="0.2">
      <c r="B56" t="s">
        <v>724</v>
      </c>
      <c r="I56" t="s">
        <v>206</v>
      </c>
      <c r="P56" t="s">
        <v>308</v>
      </c>
      <c r="W56" t="s">
        <v>308</v>
      </c>
      <c r="AC56" t="s">
        <v>416</v>
      </c>
      <c r="AJ56" t="s">
        <v>518</v>
      </c>
      <c r="AQ56" t="s">
        <v>625</v>
      </c>
    </row>
    <row r="57" spans="2:43" x14ac:dyDescent="0.2">
      <c r="B57" t="s">
        <v>88</v>
      </c>
      <c r="I57" t="s">
        <v>88</v>
      </c>
      <c r="P57" t="s">
        <v>88</v>
      </c>
      <c r="W57" t="s">
        <v>88</v>
      </c>
      <c r="AC57" t="s">
        <v>88</v>
      </c>
      <c r="AJ57" t="s">
        <v>88</v>
      </c>
      <c r="AQ57" t="s">
        <v>88</v>
      </c>
    </row>
    <row r="58" spans="2:43" x14ac:dyDescent="0.2">
      <c r="B58" t="s">
        <v>112</v>
      </c>
      <c r="I58" t="s">
        <v>112</v>
      </c>
      <c r="P58" t="s">
        <v>112</v>
      </c>
      <c r="W58" t="s">
        <v>112</v>
      </c>
      <c r="AC58" t="s">
        <v>112</v>
      </c>
      <c r="AJ58" t="s">
        <v>112</v>
      </c>
      <c r="AQ58" t="s">
        <v>112</v>
      </c>
    </row>
    <row r="59" spans="2:43" x14ac:dyDescent="0.2">
      <c r="B59" t="s">
        <v>113</v>
      </c>
      <c r="I59" t="s">
        <v>113</v>
      </c>
      <c r="P59" t="s">
        <v>113</v>
      </c>
      <c r="W59" t="s">
        <v>113</v>
      </c>
      <c r="AC59" t="s">
        <v>113</v>
      </c>
      <c r="AJ59" t="s">
        <v>113</v>
      </c>
      <c r="AQ59" t="s">
        <v>113</v>
      </c>
    </row>
    <row r="60" spans="2:43" x14ac:dyDescent="0.2">
      <c r="B60" t="s">
        <v>114</v>
      </c>
      <c r="I60" t="s">
        <v>114</v>
      </c>
      <c r="P60" t="s">
        <v>114</v>
      </c>
      <c r="W60" t="s">
        <v>114</v>
      </c>
      <c r="AC60" t="s">
        <v>114</v>
      </c>
      <c r="AJ60" t="s">
        <v>114</v>
      </c>
      <c r="AQ60" t="s">
        <v>114</v>
      </c>
    </row>
    <row r="61" spans="2:43" x14ac:dyDescent="0.2">
      <c r="B61" t="s">
        <v>115</v>
      </c>
      <c r="I61" t="s">
        <v>115</v>
      </c>
      <c r="P61" t="s">
        <v>115</v>
      </c>
      <c r="W61" t="s">
        <v>115</v>
      </c>
      <c r="AC61" t="s">
        <v>115</v>
      </c>
      <c r="AJ61" t="s">
        <v>115</v>
      </c>
      <c r="AQ61" t="s">
        <v>115</v>
      </c>
    </row>
    <row r="62" spans="2:43" x14ac:dyDescent="0.2">
      <c r="B62" t="s">
        <v>725</v>
      </c>
      <c r="I62" t="s">
        <v>207</v>
      </c>
      <c r="P62" t="s">
        <v>309</v>
      </c>
      <c r="W62" t="s">
        <v>309</v>
      </c>
      <c r="AC62" t="s">
        <v>309</v>
      </c>
      <c r="AJ62" t="s">
        <v>519</v>
      </c>
      <c r="AQ62" t="s">
        <v>626</v>
      </c>
    </row>
    <row r="63" spans="2:43" x14ac:dyDescent="0.2">
      <c r="B63" t="s">
        <v>726</v>
      </c>
      <c r="I63" t="s">
        <v>208</v>
      </c>
      <c r="P63" t="s">
        <v>310</v>
      </c>
      <c r="W63" t="s">
        <v>310</v>
      </c>
      <c r="AC63" t="s">
        <v>417</v>
      </c>
      <c r="AJ63" t="s">
        <v>520</v>
      </c>
      <c r="AQ63" t="s">
        <v>627</v>
      </c>
    </row>
    <row r="64" spans="2:43" x14ac:dyDescent="0.2">
      <c r="B64" t="s">
        <v>727</v>
      </c>
      <c r="I64" t="s">
        <v>209</v>
      </c>
      <c r="P64" t="s">
        <v>311</v>
      </c>
      <c r="W64" t="s">
        <v>311</v>
      </c>
      <c r="AC64" t="s">
        <v>418</v>
      </c>
      <c r="AJ64" t="s">
        <v>521</v>
      </c>
      <c r="AQ64" t="s">
        <v>628</v>
      </c>
    </row>
    <row r="65" spans="2:43" x14ac:dyDescent="0.2">
      <c r="B65" t="s">
        <v>728</v>
      </c>
      <c r="I65" t="s">
        <v>210</v>
      </c>
      <c r="P65" t="s">
        <v>312</v>
      </c>
      <c r="W65" t="s">
        <v>312</v>
      </c>
      <c r="AC65" t="s">
        <v>419</v>
      </c>
      <c r="AJ65" t="s">
        <v>522</v>
      </c>
      <c r="AQ65" t="s">
        <v>629</v>
      </c>
    </row>
    <row r="66" spans="2:43" x14ac:dyDescent="0.2">
      <c r="B66" t="s">
        <v>729</v>
      </c>
      <c r="I66" t="s">
        <v>211</v>
      </c>
      <c r="P66" t="s">
        <v>313</v>
      </c>
      <c r="W66" t="s">
        <v>313</v>
      </c>
      <c r="AC66" t="s">
        <v>420</v>
      </c>
      <c r="AJ66" t="s">
        <v>523</v>
      </c>
      <c r="AQ66" t="s">
        <v>630</v>
      </c>
    </row>
    <row r="67" spans="2:43" x14ac:dyDescent="0.2">
      <c r="B67" t="s">
        <v>730</v>
      </c>
      <c r="I67" t="s">
        <v>212</v>
      </c>
      <c r="P67" t="s">
        <v>314</v>
      </c>
      <c r="W67" t="s">
        <v>314</v>
      </c>
      <c r="AC67" t="s">
        <v>421</v>
      </c>
      <c r="AJ67" t="s">
        <v>524</v>
      </c>
      <c r="AQ67" t="s">
        <v>631</v>
      </c>
    </row>
    <row r="68" spans="2:43" x14ac:dyDescent="0.2">
      <c r="B68" t="s">
        <v>632</v>
      </c>
      <c r="I68" t="s">
        <v>213</v>
      </c>
      <c r="P68" t="s">
        <v>315</v>
      </c>
      <c r="W68" t="s">
        <v>315</v>
      </c>
      <c r="AC68" t="s">
        <v>422</v>
      </c>
      <c r="AJ68" t="s">
        <v>525</v>
      </c>
      <c r="AQ68" t="s">
        <v>632</v>
      </c>
    </row>
    <row r="69" spans="2:43" x14ac:dyDescent="0.2">
      <c r="B69" t="s">
        <v>731</v>
      </c>
      <c r="I69" t="s">
        <v>214</v>
      </c>
      <c r="P69" t="s">
        <v>316</v>
      </c>
      <c r="W69" t="s">
        <v>316</v>
      </c>
      <c r="AC69" t="s">
        <v>423</v>
      </c>
      <c r="AJ69" t="s">
        <v>526</v>
      </c>
      <c r="AQ69" t="s">
        <v>633</v>
      </c>
    </row>
    <row r="70" spans="2:43" x14ac:dyDescent="0.2">
      <c r="B70" t="s">
        <v>634</v>
      </c>
      <c r="I70" t="s">
        <v>215</v>
      </c>
      <c r="P70" t="s">
        <v>317</v>
      </c>
      <c r="W70" t="s">
        <v>317</v>
      </c>
      <c r="AC70" t="s">
        <v>424</v>
      </c>
      <c r="AJ70" t="s">
        <v>527</v>
      </c>
      <c r="AQ70" t="s">
        <v>634</v>
      </c>
    </row>
    <row r="71" spans="2:43" x14ac:dyDescent="0.2">
      <c r="B71" t="s">
        <v>635</v>
      </c>
      <c r="I71" t="s">
        <v>216</v>
      </c>
      <c r="P71" t="s">
        <v>318</v>
      </c>
      <c r="W71" t="s">
        <v>318</v>
      </c>
      <c r="AC71" t="s">
        <v>425</v>
      </c>
      <c r="AJ71" t="s">
        <v>528</v>
      </c>
      <c r="AQ71" t="s">
        <v>635</v>
      </c>
    </row>
    <row r="72" spans="2:43" x14ac:dyDescent="0.2">
      <c r="B72" t="s">
        <v>732</v>
      </c>
      <c r="I72" t="s">
        <v>217</v>
      </c>
      <c r="P72" t="s">
        <v>319</v>
      </c>
      <c r="W72" t="s">
        <v>319</v>
      </c>
      <c r="AC72" t="s">
        <v>426</v>
      </c>
      <c r="AJ72" t="s">
        <v>529</v>
      </c>
      <c r="AQ72" t="s">
        <v>636</v>
      </c>
    </row>
    <row r="73" spans="2:43" x14ac:dyDescent="0.2">
      <c r="B73" t="s">
        <v>733</v>
      </c>
      <c r="I73" t="s">
        <v>218</v>
      </c>
      <c r="P73" t="s">
        <v>320</v>
      </c>
      <c r="W73" t="s">
        <v>320</v>
      </c>
      <c r="AC73" t="s">
        <v>427</v>
      </c>
      <c r="AJ73" t="s">
        <v>530</v>
      </c>
      <c r="AQ73" t="s">
        <v>637</v>
      </c>
    </row>
    <row r="74" spans="2:43" x14ac:dyDescent="0.2">
      <c r="B74" t="s">
        <v>734</v>
      </c>
      <c r="I74" t="s">
        <v>219</v>
      </c>
      <c r="P74" t="s">
        <v>321</v>
      </c>
      <c r="W74" t="s">
        <v>321</v>
      </c>
      <c r="AC74" t="s">
        <v>428</v>
      </c>
      <c r="AJ74" t="s">
        <v>531</v>
      </c>
      <c r="AQ74" t="s">
        <v>638</v>
      </c>
    </row>
    <row r="75" spans="2:43" x14ac:dyDescent="0.2">
      <c r="B75" t="s">
        <v>116</v>
      </c>
      <c r="I75" t="s">
        <v>116</v>
      </c>
      <c r="P75" t="s">
        <v>116</v>
      </c>
      <c r="W75" t="s">
        <v>116</v>
      </c>
      <c r="AC75" t="s">
        <v>116</v>
      </c>
      <c r="AJ75" t="s">
        <v>116</v>
      </c>
      <c r="AQ75" t="s">
        <v>116</v>
      </c>
    </row>
    <row r="76" spans="2:43" x14ac:dyDescent="0.2">
      <c r="B76" t="s">
        <v>735</v>
      </c>
      <c r="I76" t="s">
        <v>220</v>
      </c>
      <c r="P76" t="s">
        <v>322</v>
      </c>
      <c r="W76" t="s">
        <v>322</v>
      </c>
      <c r="AC76" t="s">
        <v>429</v>
      </c>
      <c r="AJ76" t="s">
        <v>532</v>
      </c>
      <c r="AQ76" t="s">
        <v>639</v>
      </c>
    </row>
    <row r="77" spans="2:43" x14ac:dyDescent="0.2">
      <c r="B77" t="s">
        <v>736</v>
      </c>
      <c r="I77" t="s">
        <v>221</v>
      </c>
      <c r="P77" t="s">
        <v>323</v>
      </c>
      <c r="W77" t="s">
        <v>323</v>
      </c>
      <c r="AC77" t="s">
        <v>430</v>
      </c>
      <c r="AJ77" t="s">
        <v>533</v>
      </c>
      <c r="AQ77" t="s">
        <v>640</v>
      </c>
    </row>
    <row r="78" spans="2:43" x14ac:dyDescent="0.2">
      <c r="B78" t="s">
        <v>737</v>
      </c>
      <c r="I78" t="s">
        <v>222</v>
      </c>
      <c r="P78" t="s">
        <v>324</v>
      </c>
      <c r="W78" t="s">
        <v>324</v>
      </c>
      <c r="AC78" t="s">
        <v>431</v>
      </c>
      <c r="AJ78" t="s">
        <v>534</v>
      </c>
      <c r="AQ78" t="s">
        <v>641</v>
      </c>
    </row>
    <row r="79" spans="2:43" x14ac:dyDescent="0.2">
      <c r="B79" t="s">
        <v>642</v>
      </c>
      <c r="I79" t="s">
        <v>223</v>
      </c>
      <c r="P79" t="s">
        <v>325</v>
      </c>
      <c r="W79" t="s">
        <v>325</v>
      </c>
      <c r="AC79" t="s">
        <v>432</v>
      </c>
      <c r="AJ79" t="s">
        <v>535</v>
      </c>
      <c r="AQ79" t="s">
        <v>642</v>
      </c>
    </row>
    <row r="80" spans="2:43" x14ac:dyDescent="0.2">
      <c r="B80" t="s">
        <v>738</v>
      </c>
      <c r="I80" t="s">
        <v>224</v>
      </c>
      <c r="P80" t="s">
        <v>326</v>
      </c>
      <c r="W80" t="s">
        <v>326</v>
      </c>
      <c r="AC80" t="s">
        <v>433</v>
      </c>
      <c r="AJ80" t="s">
        <v>536</v>
      </c>
      <c r="AQ80" t="s">
        <v>643</v>
      </c>
    </row>
    <row r="81" spans="2:43" x14ac:dyDescent="0.2">
      <c r="B81" t="s">
        <v>88</v>
      </c>
      <c r="I81" t="s">
        <v>88</v>
      </c>
      <c r="P81" t="s">
        <v>88</v>
      </c>
      <c r="W81" t="s">
        <v>88</v>
      </c>
      <c r="AC81" t="s">
        <v>88</v>
      </c>
      <c r="AJ81" t="s">
        <v>88</v>
      </c>
      <c r="AQ81" t="s">
        <v>88</v>
      </c>
    </row>
    <row r="82" spans="2:43" x14ac:dyDescent="0.2">
      <c r="B82" t="s">
        <v>739</v>
      </c>
      <c r="I82" t="s">
        <v>225</v>
      </c>
      <c r="P82" t="s">
        <v>327</v>
      </c>
      <c r="W82" t="s">
        <v>327</v>
      </c>
      <c r="AC82" t="s">
        <v>434</v>
      </c>
      <c r="AJ82" t="s">
        <v>537</v>
      </c>
      <c r="AQ82" t="s">
        <v>644</v>
      </c>
    </row>
    <row r="83" spans="2:43" x14ac:dyDescent="0.2">
      <c r="B83" t="s">
        <v>740</v>
      </c>
      <c r="I83" t="s">
        <v>226</v>
      </c>
      <c r="P83" t="s">
        <v>328</v>
      </c>
      <c r="W83" t="s">
        <v>328</v>
      </c>
      <c r="AC83" t="s">
        <v>435</v>
      </c>
      <c r="AJ83" t="s">
        <v>538</v>
      </c>
      <c r="AQ83" t="s">
        <v>645</v>
      </c>
    </row>
    <row r="84" spans="2:43" x14ac:dyDescent="0.2">
      <c r="B84" t="s">
        <v>741</v>
      </c>
      <c r="I84" t="s">
        <v>227</v>
      </c>
      <c r="P84" t="s">
        <v>329</v>
      </c>
      <c r="W84" t="s">
        <v>329</v>
      </c>
      <c r="AC84" t="s">
        <v>436</v>
      </c>
      <c r="AJ84" t="s">
        <v>539</v>
      </c>
      <c r="AQ84" t="s">
        <v>646</v>
      </c>
    </row>
    <row r="85" spans="2:43" x14ac:dyDescent="0.2">
      <c r="B85" t="s">
        <v>742</v>
      </c>
      <c r="I85" t="s">
        <v>228</v>
      </c>
      <c r="P85" t="s">
        <v>330</v>
      </c>
      <c r="W85" t="s">
        <v>330</v>
      </c>
      <c r="AC85" t="s">
        <v>437</v>
      </c>
      <c r="AJ85" t="s">
        <v>540</v>
      </c>
      <c r="AQ85" t="s">
        <v>647</v>
      </c>
    </row>
    <row r="86" spans="2:43" x14ac:dyDescent="0.2">
      <c r="B86" t="s">
        <v>88</v>
      </c>
      <c r="I86" t="s">
        <v>88</v>
      </c>
      <c r="P86" t="s">
        <v>88</v>
      </c>
      <c r="W86" t="s">
        <v>88</v>
      </c>
      <c r="AC86" t="s">
        <v>88</v>
      </c>
      <c r="AJ86" t="s">
        <v>88</v>
      </c>
      <c r="AQ86" t="s">
        <v>88</v>
      </c>
    </row>
    <row r="87" spans="2:43" x14ac:dyDescent="0.2">
      <c r="B87" t="s">
        <v>117</v>
      </c>
      <c r="I87" t="s">
        <v>117</v>
      </c>
      <c r="P87" t="s">
        <v>117</v>
      </c>
      <c r="W87" t="s">
        <v>117</v>
      </c>
      <c r="AC87" t="s">
        <v>117</v>
      </c>
      <c r="AJ87" t="s">
        <v>117</v>
      </c>
      <c r="AQ87" t="s">
        <v>117</v>
      </c>
    </row>
    <row r="88" spans="2:43" x14ac:dyDescent="0.2">
      <c r="B88" t="s">
        <v>118</v>
      </c>
      <c r="I88" t="s">
        <v>118</v>
      </c>
      <c r="P88" t="s">
        <v>118</v>
      </c>
      <c r="W88" t="s">
        <v>118</v>
      </c>
      <c r="AC88" t="s">
        <v>118</v>
      </c>
      <c r="AJ88" t="s">
        <v>118</v>
      </c>
      <c r="AQ88" t="s">
        <v>118</v>
      </c>
    </row>
    <row r="89" spans="2:43" x14ac:dyDescent="0.2">
      <c r="B89" t="s">
        <v>119</v>
      </c>
      <c r="I89" t="s">
        <v>119</v>
      </c>
      <c r="P89" t="s">
        <v>119</v>
      </c>
      <c r="W89" t="s">
        <v>119</v>
      </c>
      <c r="AC89" t="s">
        <v>119</v>
      </c>
      <c r="AJ89" t="s">
        <v>119</v>
      </c>
      <c r="AQ89" t="s">
        <v>119</v>
      </c>
    </row>
    <row r="90" spans="2:43" x14ac:dyDescent="0.2">
      <c r="B90" t="s">
        <v>743</v>
      </c>
      <c r="I90" t="s">
        <v>229</v>
      </c>
      <c r="P90" t="s">
        <v>331</v>
      </c>
      <c r="W90" t="s">
        <v>331</v>
      </c>
      <c r="AC90" t="s">
        <v>438</v>
      </c>
      <c r="AJ90" t="s">
        <v>541</v>
      </c>
      <c r="AQ90" t="s">
        <v>648</v>
      </c>
    </row>
    <row r="91" spans="2:43" x14ac:dyDescent="0.2">
      <c r="B91" t="s">
        <v>744</v>
      </c>
      <c r="I91" t="s">
        <v>230</v>
      </c>
      <c r="P91" t="s">
        <v>332</v>
      </c>
      <c r="W91" t="s">
        <v>332</v>
      </c>
      <c r="AC91" t="s">
        <v>439</v>
      </c>
      <c r="AJ91" t="s">
        <v>542</v>
      </c>
      <c r="AQ91" t="s">
        <v>649</v>
      </c>
    </row>
    <row r="92" spans="2:43" x14ac:dyDescent="0.2">
      <c r="B92" t="s">
        <v>745</v>
      </c>
      <c r="I92" t="s">
        <v>231</v>
      </c>
      <c r="P92" t="s">
        <v>333</v>
      </c>
      <c r="W92" t="s">
        <v>333</v>
      </c>
      <c r="AC92" t="s">
        <v>440</v>
      </c>
      <c r="AJ92" t="s">
        <v>543</v>
      </c>
      <c r="AQ92" t="s">
        <v>650</v>
      </c>
    </row>
    <row r="93" spans="2:43" x14ac:dyDescent="0.2">
      <c r="B93" t="s">
        <v>746</v>
      </c>
      <c r="I93" t="s">
        <v>232</v>
      </c>
      <c r="P93" t="s">
        <v>334</v>
      </c>
      <c r="W93" t="s">
        <v>334</v>
      </c>
      <c r="AC93" t="s">
        <v>441</v>
      </c>
      <c r="AJ93" t="s">
        <v>544</v>
      </c>
      <c r="AQ93" t="s">
        <v>651</v>
      </c>
    </row>
    <row r="94" spans="2:43" x14ac:dyDescent="0.2">
      <c r="B94" t="s">
        <v>747</v>
      </c>
      <c r="I94" t="s">
        <v>233</v>
      </c>
      <c r="P94" t="s">
        <v>335</v>
      </c>
      <c r="W94" t="s">
        <v>335</v>
      </c>
      <c r="AC94" t="s">
        <v>442</v>
      </c>
      <c r="AJ94" t="s">
        <v>545</v>
      </c>
      <c r="AQ94" t="s">
        <v>652</v>
      </c>
    </row>
    <row r="95" spans="2:43" x14ac:dyDescent="0.2">
      <c r="B95" t="s">
        <v>748</v>
      </c>
      <c r="I95" t="s">
        <v>234</v>
      </c>
      <c r="P95" t="s">
        <v>336</v>
      </c>
      <c r="W95" t="s">
        <v>336</v>
      </c>
      <c r="AC95" t="s">
        <v>443</v>
      </c>
      <c r="AJ95" t="s">
        <v>546</v>
      </c>
      <c r="AQ95" t="s">
        <v>653</v>
      </c>
    </row>
    <row r="96" spans="2:43" x14ac:dyDescent="0.2">
      <c r="B96" t="s">
        <v>654</v>
      </c>
      <c r="I96" t="s">
        <v>235</v>
      </c>
      <c r="P96" t="s">
        <v>337</v>
      </c>
      <c r="W96" t="s">
        <v>337</v>
      </c>
      <c r="AC96" t="s">
        <v>444</v>
      </c>
      <c r="AJ96" t="s">
        <v>547</v>
      </c>
      <c r="AQ96" t="s">
        <v>654</v>
      </c>
    </row>
    <row r="97" spans="2:43" x14ac:dyDescent="0.2">
      <c r="B97" t="s">
        <v>749</v>
      </c>
      <c r="I97" t="s">
        <v>236</v>
      </c>
      <c r="P97" t="s">
        <v>338</v>
      </c>
      <c r="W97" t="s">
        <v>338</v>
      </c>
      <c r="AC97" t="s">
        <v>445</v>
      </c>
      <c r="AJ97" t="s">
        <v>548</v>
      </c>
      <c r="AQ97" t="s">
        <v>655</v>
      </c>
    </row>
    <row r="98" spans="2:43" x14ac:dyDescent="0.2">
      <c r="B98" t="s">
        <v>656</v>
      </c>
      <c r="I98" t="s">
        <v>237</v>
      </c>
      <c r="P98" t="s">
        <v>339</v>
      </c>
      <c r="W98" t="s">
        <v>339</v>
      </c>
      <c r="AC98" t="s">
        <v>446</v>
      </c>
      <c r="AJ98" t="s">
        <v>549</v>
      </c>
      <c r="AQ98" t="s">
        <v>656</v>
      </c>
    </row>
    <row r="99" spans="2:43" x14ac:dyDescent="0.2">
      <c r="B99" t="s">
        <v>657</v>
      </c>
      <c r="I99" t="s">
        <v>238</v>
      </c>
      <c r="P99" t="s">
        <v>340</v>
      </c>
      <c r="W99" t="s">
        <v>340</v>
      </c>
      <c r="AC99" t="s">
        <v>238</v>
      </c>
      <c r="AJ99" t="s">
        <v>550</v>
      </c>
      <c r="AQ99" t="s">
        <v>657</v>
      </c>
    </row>
    <row r="100" spans="2:43" x14ac:dyDescent="0.2">
      <c r="B100" t="s">
        <v>750</v>
      </c>
      <c r="I100" t="s">
        <v>239</v>
      </c>
      <c r="P100" t="s">
        <v>341</v>
      </c>
      <c r="W100" t="s">
        <v>341</v>
      </c>
      <c r="AC100" t="s">
        <v>447</v>
      </c>
      <c r="AJ100" t="s">
        <v>551</v>
      </c>
      <c r="AQ100" t="s">
        <v>658</v>
      </c>
    </row>
    <row r="101" spans="2:43" x14ac:dyDescent="0.2">
      <c r="B101" t="s">
        <v>751</v>
      </c>
      <c r="I101" t="s">
        <v>240</v>
      </c>
      <c r="P101" t="s">
        <v>342</v>
      </c>
      <c r="W101" t="s">
        <v>342</v>
      </c>
      <c r="AC101" t="s">
        <v>448</v>
      </c>
      <c r="AJ101" t="s">
        <v>552</v>
      </c>
      <c r="AQ101" t="s">
        <v>659</v>
      </c>
    </row>
    <row r="102" spans="2:43" x14ac:dyDescent="0.2">
      <c r="B102" t="s">
        <v>752</v>
      </c>
      <c r="I102" t="s">
        <v>241</v>
      </c>
      <c r="P102" t="s">
        <v>343</v>
      </c>
      <c r="W102" t="s">
        <v>343</v>
      </c>
      <c r="AC102" t="s">
        <v>449</v>
      </c>
      <c r="AJ102" t="s">
        <v>553</v>
      </c>
      <c r="AQ102" t="s">
        <v>660</v>
      </c>
    </row>
    <row r="103" spans="2:43" x14ac:dyDescent="0.2">
      <c r="B103" t="s">
        <v>753</v>
      </c>
      <c r="I103" t="s">
        <v>242</v>
      </c>
      <c r="P103" t="s">
        <v>344</v>
      </c>
      <c r="W103" t="s">
        <v>344</v>
      </c>
      <c r="AC103" t="s">
        <v>450</v>
      </c>
      <c r="AJ103" t="s">
        <v>554</v>
      </c>
      <c r="AQ103" t="s">
        <v>661</v>
      </c>
    </row>
    <row r="104" spans="2:43" x14ac:dyDescent="0.2">
      <c r="B104" t="s">
        <v>754</v>
      </c>
      <c r="I104" t="s">
        <v>243</v>
      </c>
      <c r="P104" t="s">
        <v>345</v>
      </c>
      <c r="W104" t="s">
        <v>345</v>
      </c>
      <c r="AC104" t="s">
        <v>451</v>
      </c>
      <c r="AJ104" t="s">
        <v>555</v>
      </c>
      <c r="AQ104" t="s">
        <v>662</v>
      </c>
    </row>
    <row r="105" spans="2:43" x14ac:dyDescent="0.2">
      <c r="B105" t="s">
        <v>755</v>
      </c>
      <c r="I105" t="s">
        <v>244</v>
      </c>
      <c r="P105" t="s">
        <v>346</v>
      </c>
      <c r="W105" t="s">
        <v>346</v>
      </c>
      <c r="AC105" t="s">
        <v>452</v>
      </c>
      <c r="AJ105" t="s">
        <v>556</v>
      </c>
      <c r="AQ105" t="s">
        <v>663</v>
      </c>
    </row>
    <row r="106" spans="2:43" x14ac:dyDescent="0.2">
      <c r="B106" t="s">
        <v>664</v>
      </c>
      <c r="I106" t="s">
        <v>245</v>
      </c>
      <c r="P106" t="s">
        <v>347</v>
      </c>
      <c r="W106" t="s">
        <v>347</v>
      </c>
      <c r="AC106" t="s">
        <v>453</v>
      </c>
      <c r="AJ106" t="s">
        <v>557</v>
      </c>
      <c r="AQ106" t="s">
        <v>664</v>
      </c>
    </row>
    <row r="107" spans="2:43" x14ac:dyDescent="0.2">
      <c r="B107" t="s">
        <v>756</v>
      </c>
      <c r="I107" t="s">
        <v>246</v>
      </c>
      <c r="P107" t="s">
        <v>348</v>
      </c>
      <c r="W107" t="s">
        <v>348</v>
      </c>
      <c r="AC107" t="s">
        <v>454</v>
      </c>
      <c r="AJ107" t="s">
        <v>558</v>
      </c>
      <c r="AQ107" t="s">
        <v>665</v>
      </c>
    </row>
    <row r="108" spans="2:43" x14ac:dyDescent="0.2">
      <c r="B108" t="s">
        <v>88</v>
      </c>
      <c r="I108" t="s">
        <v>88</v>
      </c>
      <c r="P108" t="s">
        <v>88</v>
      </c>
      <c r="W108" t="s">
        <v>88</v>
      </c>
      <c r="AC108" t="s">
        <v>88</v>
      </c>
      <c r="AJ108" t="s">
        <v>88</v>
      </c>
      <c r="AQ108" t="s">
        <v>88</v>
      </c>
    </row>
    <row r="109" spans="2:43" x14ac:dyDescent="0.2">
      <c r="B109" t="s">
        <v>757</v>
      </c>
      <c r="I109" t="s">
        <v>247</v>
      </c>
      <c r="P109" t="s">
        <v>349</v>
      </c>
      <c r="W109" t="s">
        <v>349</v>
      </c>
      <c r="AC109" t="s">
        <v>455</v>
      </c>
      <c r="AJ109" t="s">
        <v>559</v>
      </c>
      <c r="AQ109" t="s">
        <v>666</v>
      </c>
    </row>
    <row r="110" spans="2:43" x14ac:dyDescent="0.2">
      <c r="B110" t="s">
        <v>758</v>
      </c>
      <c r="I110" t="s">
        <v>248</v>
      </c>
      <c r="P110" t="s">
        <v>350</v>
      </c>
      <c r="W110" t="s">
        <v>350</v>
      </c>
      <c r="AC110" t="s">
        <v>456</v>
      </c>
      <c r="AJ110" t="s">
        <v>560</v>
      </c>
      <c r="AQ110" t="s">
        <v>667</v>
      </c>
    </row>
    <row r="111" spans="2:43" x14ac:dyDescent="0.2">
      <c r="B111" t="s">
        <v>759</v>
      </c>
      <c r="I111" t="s">
        <v>249</v>
      </c>
      <c r="P111" t="s">
        <v>351</v>
      </c>
      <c r="W111" t="s">
        <v>351</v>
      </c>
      <c r="AC111" t="s">
        <v>457</v>
      </c>
      <c r="AJ111" t="s">
        <v>561</v>
      </c>
      <c r="AQ111" t="s">
        <v>668</v>
      </c>
    </row>
    <row r="112" spans="2:43" x14ac:dyDescent="0.2">
      <c r="B112" t="s">
        <v>760</v>
      </c>
      <c r="I112" t="s">
        <v>250</v>
      </c>
      <c r="P112" t="s">
        <v>352</v>
      </c>
      <c r="W112" t="s">
        <v>352</v>
      </c>
      <c r="AC112" t="s">
        <v>458</v>
      </c>
      <c r="AJ112" t="s">
        <v>562</v>
      </c>
      <c r="AQ112" t="s">
        <v>669</v>
      </c>
    </row>
    <row r="113" spans="2:43" x14ac:dyDescent="0.2">
      <c r="B113" t="s">
        <v>88</v>
      </c>
      <c r="I113" t="s">
        <v>88</v>
      </c>
      <c r="P113" t="s">
        <v>88</v>
      </c>
      <c r="W113" t="s">
        <v>88</v>
      </c>
      <c r="AC113" t="s">
        <v>88</v>
      </c>
      <c r="AJ113" t="s">
        <v>88</v>
      </c>
      <c r="AQ113" t="s">
        <v>88</v>
      </c>
    </row>
    <row r="114" spans="2:43" x14ac:dyDescent="0.2">
      <c r="B114" t="s">
        <v>120</v>
      </c>
      <c r="I114" t="s">
        <v>120</v>
      </c>
      <c r="P114" t="s">
        <v>120</v>
      </c>
      <c r="W114" t="s">
        <v>120</v>
      </c>
      <c r="AC114" t="s">
        <v>120</v>
      </c>
      <c r="AJ114" t="s">
        <v>120</v>
      </c>
      <c r="AQ114" t="s">
        <v>120</v>
      </c>
    </row>
    <row r="115" spans="2:43" x14ac:dyDescent="0.2">
      <c r="B115" t="s">
        <v>118</v>
      </c>
      <c r="I115" t="s">
        <v>118</v>
      </c>
      <c r="P115" t="s">
        <v>118</v>
      </c>
      <c r="W115" t="s">
        <v>118</v>
      </c>
      <c r="AC115" t="s">
        <v>118</v>
      </c>
      <c r="AJ115" t="s">
        <v>118</v>
      </c>
      <c r="AQ115" t="s">
        <v>118</v>
      </c>
    </row>
    <row r="116" spans="2:43" x14ac:dyDescent="0.2">
      <c r="B116" t="s">
        <v>459</v>
      </c>
      <c r="I116" t="s">
        <v>121</v>
      </c>
      <c r="P116" t="s">
        <v>121</v>
      </c>
      <c r="W116" t="s">
        <v>121</v>
      </c>
      <c r="AC116" t="s">
        <v>459</v>
      </c>
      <c r="AJ116" t="s">
        <v>459</v>
      </c>
      <c r="AQ116" t="s">
        <v>459</v>
      </c>
    </row>
    <row r="117" spans="2:43" x14ac:dyDescent="0.2">
      <c r="B117" t="s">
        <v>761</v>
      </c>
      <c r="I117" t="s">
        <v>251</v>
      </c>
      <c r="P117" t="s">
        <v>353</v>
      </c>
      <c r="W117" t="s">
        <v>353</v>
      </c>
      <c r="AC117" t="s">
        <v>460</v>
      </c>
      <c r="AJ117" t="s">
        <v>563</v>
      </c>
      <c r="AQ117" t="s">
        <v>670</v>
      </c>
    </row>
    <row r="118" spans="2:43" x14ac:dyDescent="0.2">
      <c r="B118" t="s">
        <v>88</v>
      </c>
      <c r="I118" t="s">
        <v>88</v>
      </c>
      <c r="P118" t="s">
        <v>88</v>
      </c>
      <c r="W118" t="s">
        <v>88</v>
      </c>
      <c r="AC118" t="s">
        <v>88</v>
      </c>
      <c r="AJ118" t="s">
        <v>88</v>
      </c>
      <c r="AQ118" t="s">
        <v>88</v>
      </c>
    </row>
    <row r="119" spans="2:43" x14ac:dyDescent="0.2">
      <c r="B119" t="s">
        <v>762</v>
      </c>
      <c r="I119" t="s">
        <v>252</v>
      </c>
      <c r="P119" t="s">
        <v>354</v>
      </c>
      <c r="W119" t="s">
        <v>354</v>
      </c>
      <c r="AC119" t="s">
        <v>461</v>
      </c>
      <c r="AJ119" t="s">
        <v>564</v>
      </c>
      <c r="AQ119" t="s">
        <v>671</v>
      </c>
    </row>
    <row r="120" spans="2:43" x14ac:dyDescent="0.2">
      <c r="B120" t="s">
        <v>763</v>
      </c>
      <c r="I120" t="s">
        <v>253</v>
      </c>
      <c r="P120" t="s">
        <v>355</v>
      </c>
      <c r="W120" t="s">
        <v>355</v>
      </c>
      <c r="AC120" t="s">
        <v>462</v>
      </c>
      <c r="AJ120" t="s">
        <v>565</v>
      </c>
      <c r="AQ120" t="s">
        <v>672</v>
      </c>
    </row>
    <row r="121" spans="2:43" x14ac:dyDescent="0.2">
      <c r="B121" t="s">
        <v>764</v>
      </c>
      <c r="I121" t="s">
        <v>254</v>
      </c>
      <c r="P121" t="s">
        <v>356</v>
      </c>
      <c r="W121" t="s">
        <v>356</v>
      </c>
      <c r="AC121" t="s">
        <v>463</v>
      </c>
      <c r="AJ121" t="s">
        <v>566</v>
      </c>
      <c r="AQ121" t="s">
        <v>673</v>
      </c>
    </row>
    <row r="122" spans="2:43" x14ac:dyDescent="0.2">
      <c r="B122" t="s">
        <v>765</v>
      </c>
      <c r="I122" t="s">
        <v>255</v>
      </c>
      <c r="P122" t="s">
        <v>357</v>
      </c>
      <c r="W122" t="s">
        <v>357</v>
      </c>
      <c r="AC122" t="s">
        <v>464</v>
      </c>
      <c r="AJ122" t="s">
        <v>567</v>
      </c>
      <c r="AQ122" t="s">
        <v>674</v>
      </c>
    </row>
    <row r="123" spans="2:43" x14ac:dyDescent="0.2">
      <c r="B123" t="s">
        <v>766</v>
      </c>
      <c r="I123" t="s">
        <v>256</v>
      </c>
      <c r="P123" t="s">
        <v>358</v>
      </c>
      <c r="W123" t="s">
        <v>358</v>
      </c>
      <c r="AC123" t="s">
        <v>465</v>
      </c>
      <c r="AJ123" t="s">
        <v>568</v>
      </c>
      <c r="AQ123" t="s">
        <v>675</v>
      </c>
    </row>
    <row r="124" spans="2:43" x14ac:dyDescent="0.2">
      <c r="B124" t="s">
        <v>767</v>
      </c>
      <c r="I124" t="s">
        <v>257</v>
      </c>
      <c r="P124" t="s">
        <v>359</v>
      </c>
      <c r="W124" t="s">
        <v>359</v>
      </c>
      <c r="AC124" t="s">
        <v>466</v>
      </c>
      <c r="AJ124" t="s">
        <v>569</v>
      </c>
      <c r="AQ124" t="s">
        <v>676</v>
      </c>
    </row>
    <row r="125" spans="2:43" x14ac:dyDescent="0.2">
      <c r="B125" t="s">
        <v>88</v>
      </c>
      <c r="I125" t="s">
        <v>88</v>
      </c>
      <c r="P125" t="s">
        <v>88</v>
      </c>
      <c r="W125" t="s">
        <v>88</v>
      </c>
      <c r="AC125" t="s">
        <v>88</v>
      </c>
      <c r="AJ125" t="s">
        <v>88</v>
      </c>
      <c r="AQ125" t="s">
        <v>88</v>
      </c>
    </row>
    <row r="126" spans="2:43" x14ac:dyDescent="0.2">
      <c r="B126" t="s">
        <v>122</v>
      </c>
      <c r="I126" t="s">
        <v>122</v>
      </c>
      <c r="P126" t="s">
        <v>122</v>
      </c>
      <c r="W126" t="s">
        <v>122</v>
      </c>
      <c r="AC126" t="s">
        <v>122</v>
      </c>
      <c r="AJ126" t="s">
        <v>122</v>
      </c>
      <c r="AQ126" t="s">
        <v>122</v>
      </c>
    </row>
    <row r="127" spans="2:43" x14ac:dyDescent="0.2">
      <c r="B127" t="s">
        <v>123</v>
      </c>
      <c r="I127" t="s">
        <v>123</v>
      </c>
      <c r="P127" t="s">
        <v>123</v>
      </c>
      <c r="W127" t="s">
        <v>123</v>
      </c>
      <c r="AC127" t="s">
        <v>123</v>
      </c>
      <c r="AJ127" t="s">
        <v>123</v>
      </c>
      <c r="AQ127" t="s">
        <v>123</v>
      </c>
    </row>
    <row r="128" spans="2:43" x14ac:dyDescent="0.2">
      <c r="B128" t="s">
        <v>124</v>
      </c>
      <c r="I128" t="s">
        <v>124</v>
      </c>
      <c r="P128" t="s">
        <v>124</v>
      </c>
      <c r="W128" t="s">
        <v>124</v>
      </c>
      <c r="AC128" t="s">
        <v>124</v>
      </c>
      <c r="AJ128" t="s">
        <v>124</v>
      </c>
      <c r="AQ128" t="s">
        <v>124</v>
      </c>
    </row>
    <row r="129" spans="2:43" x14ac:dyDescent="0.2">
      <c r="B129" t="s">
        <v>125</v>
      </c>
      <c r="I129" t="s">
        <v>125</v>
      </c>
      <c r="P129" t="s">
        <v>125</v>
      </c>
      <c r="W129" t="s">
        <v>125</v>
      </c>
      <c r="AC129" t="s">
        <v>125</v>
      </c>
      <c r="AJ129" t="s">
        <v>125</v>
      </c>
      <c r="AQ129" t="s">
        <v>125</v>
      </c>
    </row>
    <row r="130" spans="2:43" x14ac:dyDescent="0.2">
      <c r="B130" t="s">
        <v>88</v>
      </c>
      <c r="I130" t="s">
        <v>88</v>
      </c>
      <c r="P130" t="s">
        <v>88</v>
      </c>
      <c r="W130" t="s">
        <v>88</v>
      </c>
      <c r="AC130" t="s">
        <v>88</v>
      </c>
      <c r="AJ130" t="s">
        <v>88</v>
      </c>
      <c r="AQ130" t="s">
        <v>88</v>
      </c>
    </row>
    <row r="131" spans="2:43" x14ac:dyDescent="0.2">
      <c r="B131" t="s">
        <v>126</v>
      </c>
      <c r="I131" t="s">
        <v>126</v>
      </c>
      <c r="P131" t="s">
        <v>126</v>
      </c>
      <c r="W131" t="s">
        <v>126</v>
      </c>
      <c r="AC131" t="s">
        <v>126</v>
      </c>
      <c r="AJ131" t="s">
        <v>126</v>
      </c>
      <c r="AQ131" t="s">
        <v>126</v>
      </c>
    </row>
    <row r="132" spans="2:43" x14ac:dyDescent="0.2">
      <c r="B132" t="s">
        <v>127</v>
      </c>
      <c r="I132" t="s">
        <v>127</v>
      </c>
      <c r="P132" t="s">
        <v>127</v>
      </c>
      <c r="W132" t="s">
        <v>127</v>
      </c>
      <c r="AC132" t="s">
        <v>127</v>
      </c>
      <c r="AJ132" t="s">
        <v>127</v>
      </c>
      <c r="AQ132" t="s">
        <v>127</v>
      </c>
    </row>
    <row r="133" spans="2:43" x14ac:dyDescent="0.2">
      <c r="B133" t="s">
        <v>768</v>
      </c>
      <c r="I133" t="s">
        <v>258</v>
      </c>
      <c r="P133" t="s">
        <v>360</v>
      </c>
      <c r="W133" t="s">
        <v>360</v>
      </c>
      <c r="AC133" t="s">
        <v>467</v>
      </c>
      <c r="AJ133" t="s">
        <v>570</v>
      </c>
      <c r="AQ133" t="s">
        <v>677</v>
      </c>
    </row>
    <row r="134" spans="2:43" x14ac:dyDescent="0.2">
      <c r="B134" t="s">
        <v>128</v>
      </c>
      <c r="I134" t="s">
        <v>128</v>
      </c>
      <c r="P134" t="s">
        <v>128</v>
      </c>
      <c r="W134" t="s">
        <v>128</v>
      </c>
      <c r="AC134" t="s">
        <v>128</v>
      </c>
      <c r="AJ134" t="s">
        <v>128</v>
      </c>
      <c r="AQ134" t="s">
        <v>128</v>
      </c>
    </row>
    <row r="135" spans="2:43" x14ac:dyDescent="0.2">
      <c r="B135" t="s">
        <v>129</v>
      </c>
      <c r="I135" t="s">
        <v>129</v>
      </c>
      <c r="P135" t="s">
        <v>129</v>
      </c>
      <c r="W135" t="s">
        <v>129</v>
      </c>
      <c r="AC135" t="s">
        <v>129</v>
      </c>
      <c r="AJ135" t="s">
        <v>129</v>
      </c>
      <c r="AQ135" t="s">
        <v>129</v>
      </c>
    </row>
    <row r="136" spans="2:43" x14ac:dyDescent="0.2">
      <c r="B136" t="s">
        <v>130</v>
      </c>
      <c r="I136" t="s">
        <v>130</v>
      </c>
      <c r="P136" t="s">
        <v>130</v>
      </c>
      <c r="W136" t="s">
        <v>130</v>
      </c>
      <c r="AC136" t="s">
        <v>130</v>
      </c>
      <c r="AJ136" t="s">
        <v>130</v>
      </c>
      <c r="AQ136" t="s">
        <v>130</v>
      </c>
    </row>
    <row r="137" spans="2:43" x14ac:dyDescent="0.2">
      <c r="B137" t="s">
        <v>131</v>
      </c>
      <c r="I137" t="s">
        <v>131</v>
      </c>
      <c r="P137" t="s">
        <v>131</v>
      </c>
      <c r="W137" t="s">
        <v>131</v>
      </c>
      <c r="AC137" t="s">
        <v>131</v>
      </c>
      <c r="AJ137" t="s">
        <v>131</v>
      </c>
      <c r="AQ137" t="s">
        <v>131</v>
      </c>
    </row>
    <row r="138" spans="2:43" x14ac:dyDescent="0.2">
      <c r="B138" t="s">
        <v>769</v>
      </c>
      <c r="I138" t="s">
        <v>259</v>
      </c>
      <c r="P138" t="s">
        <v>361</v>
      </c>
      <c r="W138" t="s">
        <v>361</v>
      </c>
      <c r="AC138" t="s">
        <v>468</v>
      </c>
      <c r="AJ138" t="s">
        <v>571</v>
      </c>
      <c r="AQ138" t="s">
        <v>678</v>
      </c>
    </row>
    <row r="139" spans="2:43" x14ac:dyDescent="0.2">
      <c r="B139" t="s">
        <v>88</v>
      </c>
      <c r="I139" t="s">
        <v>88</v>
      </c>
      <c r="P139" t="s">
        <v>88</v>
      </c>
      <c r="W139" t="s">
        <v>88</v>
      </c>
      <c r="AC139" t="s">
        <v>88</v>
      </c>
      <c r="AJ139" t="s">
        <v>88</v>
      </c>
      <c r="AQ139" t="s">
        <v>88</v>
      </c>
    </row>
    <row r="140" spans="2:43" x14ac:dyDescent="0.2">
      <c r="B140" t="s">
        <v>132</v>
      </c>
      <c r="I140" t="s">
        <v>132</v>
      </c>
      <c r="P140" t="s">
        <v>132</v>
      </c>
      <c r="W140" t="s">
        <v>132</v>
      </c>
      <c r="AC140" t="s">
        <v>132</v>
      </c>
      <c r="AJ140" t="s">
        <v>132</v>
      </c>
      <c r="AQ140" t="s">
        <v>132</v>
      </c>
    </row>
    <row r="141" spans="2:43" x14ac:dyDescent="0.2">
      <c r="B141" t="s">
        <v>133</v>
      </c>
      <c r="I141" t="s">
        <v>133</v>
      </c>
      <c r="P141" t="s">
        <v>133</v>
      </c>
      <c r="W141" t="s">
        <v>133</v>
      </c>
      <c r="AC141" t="s">
        <v>133</v>
      </c>
      <c r="AJ141" t="s">
        <v>133</v>
      </c>
      <c r="AQ141" t="s">
        <v>133</v>
      </c>
    </row>
    <row r="142" spans="2:43" x14ac:dyDescent="0.2">
      <c r="B142" t="s">
        <v>679</v>
      </c>
      <c r="I142" t="s">
        <v>260</v>
      </c>
      <c r="P142" t="s">
        <v>362</v>
      </c>
      <c r="W142" t="s">
        <v>362</v>
      </c>
      <c r="AC142" t="s">
        <v>362</v>
      </c>
      <c r="AJ142" t="s">
        <v>572</v>
      </c>
      <c r="AQ142" t="s">
        <v>679</v>
      </c>
    </row>
    <row r="143" spans="2:43" x14ac:dyDescent="0.2">
      <c r="B143" t="s">
        <v>770</v>
      </c>
      <c r="I143" t="s">
        <v>261</v>
      </c>
      <c r="P143" t="s">
        <v>363</v>
      </c>
      <c r="W143" t="s">
        <v>363</v>
      </c>
      <c r="AC143" t="s">
        <v>363</v>
      </c>
      <c r="AJ143" t="s">
        <v>573</v>
      </c>
      <c r="AQ143" t="s">
        <v>680</v>
      </c>
    </row>
    <row r="144" spans="2:43" x14ac:dyDescent="0.2">
      <c r="B144" t="s">
        <v>771</v>
      </c>
      <c r="I144" t="s">
        <v>262</v>
      </c>
      <c r="P144" t="s">
        <v>364</v>
      </c>
      <c r="W144" t="s">
        <v>364</v>
      </c>
      <c r="AC144" t="s">
        <v>469</v>
      </c>
      <c r="AJ144" t="s">
        <v>574</v>
      </c>
      <c r="AQ144" t="s">
        <v>681</v>
      </c>
    </row>
    <row r="145" spans="2:43" x14ac:dyDescent="0.2">
      <c r="B145" t="s">
        <v>772</v>
      </c>
      <c r="I145" t="s">
        <v>263</v>
      </c>
      <c r="P145" t="s">
        <v>365</v>
      </c>
      <c r="W145" t="s">
        <v>365</v>
      </c>
      <c r="AC145" t="s">
        <v>470</v>
      </c>
      <c r="AJ145" t="s">
        <v>575</v>
      </c>
      <c r="AQ145" t="s">
        <v>682</v>
      </c>
    </row>
    <row r="146" spans="2:43" x14ac:dyDescent="0.2">
      <c r="B146" t="s">
        <v>773</v>
      </c>
      <c r="I146" t="s">
        <v>264</v>
      </c>
      <c r="P146" t="s">
        <v>366</v>
      </c>
      <c r="W146" t="s">
        <v>366</v>
      </c>
      <c r="AC146" t="s">
        <v>471</v>
      </c>
      <c r="AJ146" t="s">
        <v>576</v>
      </c>
      <c r="AQ146" t="s">
        <v>683</v>
      </c>
    </row>
    <row r="147" spans="2:43" x14ac:dyDescent="0.2">
      <c r="B147" t="s">
        <v>774</v>
      </c>
      <c r="I147" t="s">
        <v>265</v>
      </c>
      <c r="P147" t="s">
        <v>367</v>
      </c>
      <c r="W147" t="s">
        <v>367</v>
      </c>
      <c r="AC147" t="s">
        <v>472</v>
      </c>
      <c r="AJ147" t="s">
        <v>577</v>
      </c>
      <c r="AQ147" t="s">
        <v>684</v>
      </c>
    </row>
    <row r="148" spans="2:43" x14ac:dyDescent="0.2">
      <c r="B148" t="s">
        <v>88</v>
      </c>
      <c r="P148" t="s">
        <v>88</v>
      </c>
      <c r="W148" t="s">
        <v>88</v>
      </c>
      <c r="AC148" t="s">
        <v>88</v>
      </c>
      <c r="AJ148" t="s">
        <v>88</v>
      </c>
      <c r="AQ148" t="s">
        <v>88</v>
      </c>
    </row>
    <row r="149" spans="2:43" x14ac:dyDescent="0.2">
      <c r="B149" t="s">
        <v>90</v>
      </c>
      <c r="P149" t="s">
        <v>90</v>
      </c>
      <c r="W149" t="s">
        <v>90</v>
      </c>
      <c r="AC149" t="s">
        <v>90</v>
      </c>
      <c r="AJ149" t="s">
        <v>90</v>
      </c>
      <c r="AQ149" t="s">
        <v>90</v>
      </c>
    </row>
    <row r="150" spans="2:43" x14ac:dyDescent="0.2">
      <c r="B150" t="s">
        <v>133</v>
      </c>
      <c r="P150" t="s">
        <v>133</v>
      </c>
      <c r="W150" t="s">
        <v>133</v>
      </c>
      <c r="AC150" t="s">
        <v>133</v>
      </c>
      <c r="AJ150" t="s">
        <v>133</v>
      </c>
      <c r="AQ150" t="s">
        <v>133</v>
      </c>
    </row>
    <row r="151" spans="2:43" x14ac:dyDescent="0.2">
      <c r="B151" t="s">
        <v>88</v>
      </c>
      <c r="P151" t="s">
        <v>88</v>
      </c>
      <c r="W151" t="s">
        <v>88</v>
      </c>
      <c r="AC151" t="s">
        <v>88</v>
      </c>
      <c r="AJ151" t="s">
        <v>88</v>
      </c>
      <c r="AQ151" t="s">
        <v>88</v>
      </c>
    </row>
    <row r="152" spans="2:43" x14ac:dyDescent="0.2">
      <c r="B152" t="s">
        <v>134</v>
      </c>
      <c r="P152" t="s">
        <v>134</v>
      </c>
      <c r="W152" t="s">
        <v>134</v>
      </c>
      <c r="AC152" t="s">
        <v>134</v>
      </c>
      <c r="AJ152" t="s">
        <v>134</v>
      </c>
      <c r="AQ152" t="s">
        <v>134</v>
      </c>
    </row>
    <row r="153" spans="2:43" x14ac:dyDescent="0.2">
      <c r="B153" t="s">
        <v>685</v>
      </c>
      <c r="P153" t="s">
        <v>368</v>
      </c>
      <c r="W153" t="s">
        <v>368</v>
      </c>
      <c r="AC153" t="s">
        <v>368</v>
      </c>
      <c r="AJ153" t="s">
        <v>578</v>
      </c>
      <c r="AQ153" t="s">
        <v>685</v>
      </c>
    </row>
    <row r="154" spans="2:43" x14ac:dyDescent="0.2">
      <c r="B154" t="s">
        <v>135</v>
      </c>
      <c r="P154" t="s">
        <v>135</v>
      </c>
      <c r="W154" t="s">
        <v>135</v>
      </c>
      <c r="AC154" t="s">
        <v>135</v>
      </c>
      <c r="AJ154" t="s">
        <v>135</v>
      </c>
      <c r="AQ154" t="s">
        <v>135</v>
      </c>
    </row>
    <row r="155" spans="2:43" x14ac:dyDescent="0.2">
      <c r="B155" t="s">
        <v>88</v>
      </c>
      <c r="P155" t="s">
        <v>88</v>
      </c>
      <c r="W155" t="s">
        <v>88</v>
      </c>
      <c r="AC155" t="s">
        <v>88</v>
      </c>
      <c r="AJ155" t="s">
        <v>88</v>
      </c>
      <c r="AQ155" t="s">
        <v>88</v>
      </c>
    </row>
    <row r="156" spans="2:43" x14ac:dyDescent="0.2">
      <c r="B156" t="s">
        <v>136</v>
      </c>
      <c r="P156" t="s">
        <v>136</v>
      </c>
      <c r="W156" t="s">
        <v>136</v>
      </c>
      <c r="AC156" t="s">
        <v>136</v>
      </c>
      <c r="AJ156" t="s">
        <v>136</v>
      </c>
      <c r="AQ156" t="s">
        <v>136</v>
      </c>
    </row>
    <row r="157" spans="2:43" x14ac:dyDescent="0.2">
      <c r="B157" t="s">
        <v>775</v>
      </c>
      <c r="P157" t="s">
        <v>369</v>
      </c>
      <c r="W157" t="s">
        <v>370</v>
      </c>
      <c r="AC157" t="s">
        <v>473</v>
      </c>
      <c r="AJ157" t="s">
        <v>579</v>
      </c>
      <c r="AQ157" t="s">
        <v>686</v>
      </c>
    </row>
    <row r="158" spans="2:43" x14ac:dyDescent="0.2">
      <c r="B158" t="s">
        <v>88</v>
      </c>
      <c r="P158" t="s">
        <v>88</v>
      </c>
      <c r="AC158" t="s">
        <v>88</v>
      </c>
      <c r="AJ158" t="s">
        <v>88</v>
      </c>
    </row>
    <row r="159" spans="2:43" x14ac:dyDescent="0.2">
      <c r="B159" t="s">
        <v>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2014-06-30T15:08:56Z</dcterms:modified>
</cp:coreProperties>
</file>